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245" tabRatio="601" activeTab="0"/>
  </bookViews>
  <sheets>
    <sheet name="Hoja2" sheetId="1" r:id="rId1"/>
    <sheet name="Hoja1" sheetId="2" r:id="rId2"/>
    <sheet name="Informe de compatibilidad" sheetId="3" r:id="rId3"/>
  </sheets>
  <definedNames>
    <definedName name="_xlnm._FilterDatabase" localSheetId="0" hidden="1">'Hoja2'!$A$22:$AO$117</definedName>
    <definedName name="_xlnm.Print_Area" localSheetId="0">'Hoja2'!$A$1:$AO$59</definedName>
  </definedNames>
  <calcPr fullCalcOnLoad="1"/>
</workbook>
</file>

<file path=xl/comments1.xml><?xml version="1.0" encoding="utf-8"?>
<comments xmlns="http://schemas.openxmlformats.org/spreadsheetml/2006/main">
  <authors>
    <author>Juan Mauricio Soto Angarita</author>
  </authors>
  <commentList>
    <comment ref="R57" authorId="0">
      <text>
        <r>
          <rPr>
            <b/>
            <sz val="9"/>
            <rFont val="Tahoma"/>
            <family val="2"/>
          </rPr>
          <t>Juan Mauricio Soto Angarita:</t>
        </r>
        <r>
          <rPr>
            <sz val="9"/>
            <rFont val="Tahoma"/>
            <family val="2"/>
          </rPr>
          <t xml:space="preserve">
Se reduce disp. en $95,280 (1-6-17)</t>
        </r>
      </text>
    </comment>
  </commentList>
</comments>
</file>

<file path=xl/sharedStrings.xml><?xml version="1.0" encoding="utf-8"?>
<sst xmlns="http://schemas.openxmlformats.org/spreadsheetml/2006/main" count="1578" uniqueCount="422">
  <si>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</si>
  <si>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</si>
  <si>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</si>
  <si>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</si>
  <si>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</si>
  <si>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</si>
  <si>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</si>
  <si>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</si>
  <si>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</si>
  <si>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</si>
  <si>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</si>
  <si>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</si>
  <si>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</si>
  <si>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</si>
  <si>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</si>
  <si>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</si>
  <si>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</si>
  <si>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</si>
  <si>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</si>
  <si>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</si>
  <si>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</si>
  <si>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</si>
  <si>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</si>
  <si>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</si>
  <si>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>Códigos UNSPSC</t>
  </si>
  <si>
    <t>POSPRE</t>
  </si>
  <si>
    <t>AREA FUNCIONAL</t>
  </si>
  <si>
    <t>SECRETARIA</t>
  </si>
  <si>
    <t>CDP</t>
  </si>
  <si>
    <t>OBSERVACION</t>
  </si>
  <si>
    <t>PROGRAMA PRESUPUESTARIO</t>
  </si>
  <si>
    <t>FONDO</t>
  </si>
  <si>
    <t>DEPENDENCIA</t>
  </si>
  <si>
    <t>FUT</t>
  </si>
  <si>
    <t>CODIGO META</t>
  </si>
  <si>
    <t>SPC</t>
  </si>
  <si>
    <t>PROYECTO</t>
  </si>
  <si>
    <t>NOMBRE CODIGO UNSPSC</t>
  </si>
  <si>
    <t>CONTRATISTA</t>
  </si>
  <si>
    <t>PROCESO DE GESTIÓN DE RECURSOS FÍSICOS</t>
  </si>
  <si>
    <t>FORMATO CONTROL PLAN ANUAL DE ADQUISICIONES</t>
  </si>
  <si>
    <t>Codigo A-GRF-FR-015</t>
  </si>
  <si>
    <t>VALOR TOTAL CONTRATADO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</si>
  <si>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</si>
  <si>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</si>
  <si>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TIPO META   </t>
  </si>
  <si>
    <t>No DE CONTRATO</t>
  </si>
  <si>
    <t>NOTA: 
*La columna  códigos UNSPSC, debe ser diligenciada en formato numérico, si se desea nombrar  uno o más códigos,  estos deben ser separados por un espacio,  no acepta la separación  por comas,  guiones o similares.
* La columna Fecha estimada de inicio de proceso de selección, se debe colocar el mes únicamente.
* La columna Duración estimada del contrato deben ser números enteros Ej: 11 meses no 11,5 meses</t>
  </si>
  <si>
    <t xml:space="preserve">PROYECCION     PAC     </t>
  </si>
  <si>
    <t>ENERO</t>
  </si>
  <si>
    <t>ABRIL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</si>
  <si>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</si>
  <si>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</si>
  <si>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</si>
  <si>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</si>
  <si>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</si>
  <si>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</si>
  <si>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</si>
  <si>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</si>
  <si>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</si>
  <si>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</si>
  <si>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RPC</t>
  </si>
  <si>
    <t>Version: 03</t>
  </si>
  <si>
    <t>Fecha de Aprobacion: 06/01/2015</t>
  </si>
  <si>
    <t>calle 26 No. 51 - 53</t>
  </si>
  <si>
    <t>749 16 18</t>
  </si>
  <si>
    <t>www.cundinamarca.gov.co</t>
  </si>
  <si>
    <t xml:space="preserve"> MISION: La  Secretaría de Transporte y Movilidad es la dependencia rectora de las Políticas del sector de tránsito y transporte, seguridad  e infraestructura vial y de Transporte en el Departamento en sus distinto modos carretero, fluvial, férreo y Aéreo, y tiene como misión orientar y liderar la formulación de las políticas del Sistema de movilidad y asegurar la organización y mantenimiento del orden en Materia de tránsito y transporte, garantizando la preservación y mejoramiento de la Seguridad y la calidad de vida de la comunidad en el Departamento</t>
  </si>
  <si>
    <t>Hasta 1,000 S.M.L.V.</t>
  </si>
  <si>
    <t>No superior a 100 S.M.L.V.</t>
  </si>
  <si>
    <t>-</t>
  </si>
  <si>
    <t>Transporte y Movilidad</t>
  </si>
  <si>
    <t>Implementación del plan de Seguridad Vial del Departamento de Cundinamarca</t>
  </si>
  <si>
    <t>10 meses</t>
  </si>
  <si>
    <t>no</t>
  </si>
  <si>
    <t>3 meses</t>
  </si>
  <si>
    <t>Informe de compatibilidad para Copia de FORMATO PLAN DE ADQUISIONES 2017.xls</t>
  </si>
  <si>
    <t>Ejecutar el 03/01/2017 09:46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</si>
  <si>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</si>
  <si>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</si>
  <si>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</si>
  <si>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</si>
  <si>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</si>
  <si>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</si>
  <si>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licitación pública</t>
  </si>
  <si>
    <t>2 meses</t>
  </si>
  <si>
    <t>9 meses</t>
  </si>
  <si>
    <t>Resultado</t>
  </si>
  <si>
    <t>3-1300</t>
  </si>
  <si>
    <t>15--02-2017</t>
  </si>
  <si>
    <t>JEIMMY SULGEY VILLAMIL BUITRAGO</t>
  </si>
  <si>
    <t>1-0100</t>
  </si>
  <si>
    <t>7 meses</t>
  </si>
  <si>
    <t>5 meses</t>
  </si>
  <si>
    <t>A.9.17</t>
  </si>
  <si>
    <t>8 meses</t>
  </si>
  <si>
    <t>Contratación directa-Prestación de servicios</t>
  </si>
  <si>
    <t>Vigente</t>
  </si>
  <si>
    <t>4 meses</t>
  </si>
  <si>
    <t>Convenio interadministrativo</t>
  </si>
  <si>
    <t>A.9.16</t>
  </si>
  <si>
    <t>Monto Agotable</t>
  </si>
  <si>
    <t>Diseño del plan vial de Cundinamarca</t>
  </si>
  <si>
    <t>GR:4:3-01-02-370</t>
  </si>
  <si>
    <t>A.17.2</t>
  </si>
  <si>
    <t>V.I.17.2</t>
  </si>
  <si>
    <t xml:space="preserve">RECURSOS ORDINARIOS </t>
  </si>
  <si>
    <t>SI</t>
  </si>
  <si>
    <t>POLICIA NACIONAL</t>
  </si>
  <si>
    <t>CAROLINA LOPEZ</t>
  </si>
  <si>
    <t>GR:4:3-01-01-365</t>
  </si>
  <si>
    <t>V.I.9.5</t>
  </si>
  <si>
    <t xml:space="preserve">Mantenimiento, Habilitación y operación de los corredores ferreos y sus anexidades a cargo del Departamento de Cundinamarca </t>
  </si>
  <si>
    <t>NO</t>
  </si>
  <si>
    <t>VIGENTE</t>
  </si>
  <si>
    <t>INMOBILIARIA CUNDINAMARQUESA</t>
  </si>
  <si>
    <t>A.9.5</t>
  </si>
  <si>
    <t xml:space="preserve"> Apoyo a proyectos de transporte multimodal en el Departamento de Cundinamarca Centro Oriente </t>
  </si>
  <si>
    <t>ADICION CONVENIO STM 53 DE 2015 CUYO OBJETO ES "GERENCIA INTEGRAL AL PROYECTO PARA LA EJECUCION PARCIAL DEL PROYECTO "HABILITACION, FUNCIONAMIENTO, MANTENIMIENTO Y OPERACIÓN DE LOS CORREDORES FÉRREOS Y SUS ANEXIDADES A CARGO DEL DEPARTAMENTO</t>
  </si>
  <si>
    <t>GR:4:3-01-01-366</t>
  </si>
  <si>
    <t>GR:4:3-01-01-367</t>
  </si>
  <si>
    <t>A.9.15</t>
  </si>
  <si>
    <t xml:space="preserve">Aportes Financieros a la Construcción de la  Extension de la Troncal NQS del sistema de Transprote MAsivo de Pasajeros - Transmilenio al Municipio de Soacha </t>
  </si>
  <si>
    <t xml:space="preserve">PRESTACION DE SERVICIOS PROFFESIONALES DE ASESORIA Y OTROS </t>
  </si>
  <si>
    <t>REALIZAR LA ESTRUCTURACIÓN TÉCNICA, FINANCIERA Y LEGAL PARA LA CONSTRUCCIÓN DE LAS FASES II Y III DE LA EXTENSIÓN DE LA TRONCAL NQS DEL SISTEMA DE TRANSPORTE MASIVO (SITM) EN EL MUNICIPIO DE SOACHA.</t>
  </si>
  <si>
    <t>Implementación del Sistema Integrado de Transporte  Regional - SITR Cundinamarca</t>
  </si>
  <si>
    <t>DIANA CAROLINA MENDEZ ALVAREZ</t>
  </si>
  <si>
    <t>GR:4:3-01-02-368</t>
  </si>
  <si>
    <t>Implementación diseño y construcción de red de ciclorutas y senderos peatonales en el  Departamento de Cundinamarca centro oriente</t>
  </si>
  <si>
    <t>BRINDAR ASESORIA ESPECIALIZADA A LA SECRETARIA DE TRANSPORTE Y MOVILIDAD A TRAVES DE LA OFICINA DE PLANEACION TRANSPORTE E INFRAESTRUCTURA PARA LA ELABORACION DEL INVENTARIO TECNICO DE CICLO-INFRAESTRUCTURA EXISTENTE Y DEMAS VARIABLES Y ELEMENTOS PRESENTES EN LOS CORREDORESIDENTIFICADOS Y PRIORIZADOS POR LA GOBERNACION DE CUNDINAMARCA QUE PERMITAN ESTABLECER LAS BASES PARA EL DISEÑO A DETALLE DE LOS NUEVOS TRAMOS DE LA CICLORED DEL DEPARTAMENTO Y SU POSTERIOR CONSTRUCCION</t>
  </si>
  <si>
    <t>MUNICIPIO DE COGUA</t>
  </si>
  <si>
    <t>Implementación del Plan de Seguridad Vial del Departamento de Cundinamarca</t>
  </si>
  <si>
    <t>LUIS MARIA ROMERO ACOSTA</t>
  </si>
  <si>
    <t>V.I..9.16</t>
  </si>
  <si>
    <t>ADICIÓN AL CONTRATO INTERADMINISTRATIVO 035 DE 2016, QUE TIENE POR OBJETO LOS SERVICIOS DE GERENCIA INTEGRAL DE PROYECTO, POR PARTE DE FONDECUN, PARA EJECUCIÓN DEL PROYECTO " PROMOCIÓN Y GESTIÓN DE LA SEGURIDAD VIAL - G.P.S."</t>
  </si>
  <si>
    <t>FONDECUN</t>
  </si>
  <si>
    <t>ALEXANDER ALDANA</t>
  </si>
  <si>
    <t>CARMEN ROSA NIETO CHAVES.</t>
  </si>
  <si>
    <t>JUAN CARLOS GALEANO ORGANISTA</t>
  </si>
  <si>
    <t>GR:4:4-08-01-615</t>
  </si>
  <si>
    <t>Fortalecimiento en las acciones que estimulen el mejoramiento continuo del recaudo y demanda de tràmites y servicios en el Departamento de Cundinamarca.</t>
  </si>
  <si>
    <t xml:space="preserve">INTERVENTORIA INTEGRAL EN ATENCION AL USUARIO, FINANCIERA TECNOLOGICA Y JURIDICA DE LOS CONTRATOS DE CONCESION No. 101 DE 2006, SUSCRITO CON EL CONCESIONARIO UNION TEMPORAL DE SERVICIOS INTEGRADOS Y ESPECIALIZADOS DE TRANSITO Y TRANSPORTE DE CUNDINAMARCA SIETT CUNDINAMARCA Y No. 055 CELEBRADO CON EL CONCESIONARIO CONSORCIO CIRCULEMOS CUNDINAMARCA 2015 </t>
  </si>
  <si>
    <t>UNIVERSIDAD NACIONAL</t>
  </si>
  <si>
    <t>SANDRA PATRICIA RIAÑO C.</t>
  </si>
  <si>
    <t>YINA MARIA RODRIGUEZ LEMOS</t>
  </si>
  <si>
    <t>ELABORACIÓN DE ESTUDIOS Y DISEÑOS DE INGENIERÍA A DETALLE DE RED DE CICLO RUTAS EN LOS CORREDORES DE SABANA CENTRO, SABANA OCCIDENTE, SOACHA Y SIBATÉ EN EL DEPARTAMENTO DE CUNDINAMARCA.</t>
  </si>
  <si>
    <t>GR:4:3-01-02-369</t>
  </si>
  <si>
    <t xml:space="preserve">Servicios de consultoria  de negocios y administración corporativa </t>
  </si>
  <si>
    <t xml:space="preserve">MULTAS E INFRACCION </t>
  </si>
  <si>
    <t xml:space="preserve">Transporte y Movilidad </t>
  </si>
  <si>
    <t>GR:1:1-03-03</t>
  </si>
  <si>
    <t>1.1.3.4</t>
  </si>
  <si>
    <t>N/A</t>
  </si>
  <si>
    <t>Ccontratación directa - prestación de servicios profesionales</t>
  </si>
  <si>
    <t xml:space="preserve">ORDINARIO </t>
  </si>
  <si>
    <t>GR:1:1-03-03 /  GR:1:2-02-40</t>
  </si>
  <si>
    <t xml:space="preserve">1.1.3.4 / 1.2.2.19 </t>
  </si>
  <si>
    <t>7000080697 - 7000080698</t>
  </si>
  <si>
    <t>GR:1:2-02-40</t>
  </si>
  <si>
    <t xml:space="preserve">1.2.2.19 </t>
  </si>
  <si>
    <t xml:space="preserve">NO </t>
  </si>
  <si>
    <t>GR:4:3-01-01-365/ GR:4:3-01-01-366/ GR:4:3-01-01-367</t>
  </si>
  <si>
    <t>A.9.5 /A.9.15</t>
  </si>
  <si>
    <t>365/366/367</t>
  </si>
  <si>
    <t xml:space="preserve">Producto </t>
  </si>
  <si>
    <t>297017/297010/297016</t>
  </si>
  <si>
    <t xml:space="preserve">Apoyo a proyectos de Transporte Multimodal  en el Departamento de Cundinamarca Centro Oriente / Aportes financieros  a la construcción de la  extensión de la troncal  NQS del sistema de Transprote Masivo de pasajeros- TransMilenio al municipio de Soacha /Implementación del Sistema Integrado de Transporte Regional - SITR Cundinamarca </t>
  </si>
  <si>
    <t xml:space="preserve">Contratación directa - prestación de Servicios </t>
  </si>
  <si>
    <t xml:space="preserve">RECURSO ORDINARIO </t>
  </si>
  <si>
    <t>7000080133/7000080130/7000080111</t>
  </si>
  <si>
    <t>7000080092/ 7000080106/7000080084</t>
  </si>
  <si>
    <t>29701703/  29701002/  29701602</t>
  </si>
  <si>
    <t>A.9.5 /  A.9.15</t>
  </si>
  <si>
    <t>SANDRA MILENA SANCHEZ</t>
  </si>
  <si>
    <t>SERGIO FELIPE TORRES C</t>
  </si>
  <si>
    <t>JOHAN SEBASTIAN GOMEZ SANDOVAL</t>
  </si>
  <si>
    <t>HERNAN MAURICIO MORENO ROJAS</t>
  </si>
  <si>
    <t>6 meses</t>
  </si>
  <si>
    <t>La Secretaría de Transporte y Movilidad como perspectiva estrategica plantea la ejecución de  acciones en dos sentidos: disminución de  los indices de accidentalidad  a traves de la implementación de mejoras en la malla vial, promoción de proyectos  de transporte masivo, concientización a actores viales, y, por otro el fortalecimiento de los ingresos a traves de una mejor prestación de  los servicios de transito.</t>
  </si>
  <si>
    <t>1,5 meses</t>
  </si>
  <si>
    <t>implementacion del plan de seguridad vial del Departamento dde Cundinamarca</t>
  </si>
  <si>
    <t>5-4100</t>
  </si>
  <si>
    <t xml:space="preserve">RECURSOS NACION </t>
  </si>
  <si>
    <t>CARLOS ROBAYO</t>
  </si>
  <si>
    <t>ICCU</t>
  </si>
  <si>
    <t>FINANCIERA DE DESARROLLO NACIONAL</t>
  </si>
  <si>
    <t>Contrato interadministrativo</t>
  </si>
  <si>
    <t xml:space="preserve">Adicion al contrato STM 064 suscrito con la financiera de Desarrollo Nacional </t>
  </si>
  <si>
    <t>BERTHA CARBONNELL</t>
  </si>
  <si>
    <t xml:space="preserve">ADICION AL CONTRATO STM 002-2017 PRESTACIÓN DE SERVICIOS PROFESIONALES DE ASESORIA JURIDICO PROFESIONAL EN LOS PORCESOS DE CONTRATACION PARA EJECUCION DE PROGRAMAS Y PROYECTOS RELACIONADOS CON EL SISTEMA INTEGRADO DE TRANSPORTE REGIONAL Y TRANSPORTE MASIVO </t>
  </si>
  <si>
    <t>1 meses</t>
  </si>
  <si>
    <t>AGENCIA NACIONAL DE INFRAESTRUCTURA</t>
  </si>
  <si>
    <t>V.I.9.17</t>
  </si>
  <si>
    <t>CIRO PABON</t>
  </si>
  <si>
    <t>GR:4:3-01-01-365 / GR:4:3-01-01-366/ GR:4:3-01-01-368</t>
  </si>
  <si>
    <t>DANIEL ALEJANDRO PEREZ</t>
  </si>
  <si>
    <t>ERMES ZAMBRANO</t>
  </si>
  <si>
    <t>7000087420 - 7000084368 - 7000084370 - 7000084378</t>
  </si>
  <si>
    <t>JULIAN VARGAS</t>
  </si>
  <si>
    <t>RONALD JASSON SIERRA</t>
  </si>
  <si>
    <t>Necesidades de dotación de personal jurídico temporal</t>
  </si>
  <si>
    <t>EDWIN ALEXIS GARCIA RODRIGUEZ</t>
  </si>
  <si>
    <t>ADQUISICIÓN DE EQUIPOS DE TRANSPORTE -  ELEMENTOS DE SEGURIDAD VIAL CON DESTINO A LAS ACTIVIDADES DE SEGURIDAD VIAL  Y DE REGULACIÓN Y CONTROL  DE TRÁNSITO Y TRANSPORTE, A CARGO DE LA SECRETARIA DE TRANSPORTE Y MOVILIDAD DE CUNDINAMARCA</t>
  </si>
  <si>
    <t>CONVENIO INTERADMINISTRATIVO DE COOPERACIÓN ENTRE LA POLICÍA NACIONAL Y EL DEPARTAMENTO DE CUNDINAMARCA PARA VELAR POR EL CUMPLIMIENTO NORMATIVO DE TRÁNSITO Y TRANSPORTE EN LA JURISDICCIÓN DE LA SECRETARIA DE TRANSPORTE Y MOVILIDAD DE CUNDINAMARCA</t>
  </si>
  <si>
    <t xml:space="preserve">POLICIA NACIONAL </t>
  </si>
  <si>
    <t>Contratación directa</t>
  </si>
  <si>
    <t xml:space="preserve">RIGOBERTO VALVUENA </t>
  </si>
  <si>
    <t xml:space="preserve">PRESTACION DE SERVICIOS PARA REALIZACION DE TALLERES DE PREVENCION Y ACCIDENTALIDAD </t>
  </si>
  <si>
    <t>V.I,.9.16</t>
  </si>
  <si>
    <t>UNIÓN DE ESFUERZOS Y RECURSOS FINANCIEROS E INSTITUCIONALES PARA LA DEMARCACIÓN Y SEÑALIZACIÓN VIAS URBANAS Y RURALES DEL MUNICIPIO DE SOPO CUNDINAMARCA.</t>
  </si>
  <si>
    <t>UNIÓN DE ESFUERZOS Y RECURSOS FINANCIEROS E INSTITUCIONALES PARA LA DEMARACACIÓN Y SEÑALIZACIÓN VIAS URBANAS Y RURALES DEL MUNICIPIO DE SAN FRANCISCO CUNDINAMARCA.</t>
  </si>
  <si>
    <t>UNIÓN DE ESFUERZOS Y RECURSOS FINANCIEROS E INSTITUCIONALES PARA LA DEMARACACIÓN Y SEÑALIZACIÓN VIAS URBANAS DEL MUNICIPIO DE GUATAVITA CUNDINAMARCA.</t>
  </si>
  <si>
    <t>ADQUISION LINTERNAS Y CONOS CON DESTINO A ADELANTAR ACCIONES DE SEGURIDAD VIAL EN EL DEPARTAMENTO DE CUNDINAMARCA</t>
  </si>
  <si>
    <t>MUNICIPIO DE GUATAVITA</t>
  </si>
  <si>
    <t>AB SEÑALIZACION SAS</t>
  </si>
  <si>
    <t xml:space="preserve"> MUNICIPIO DE SAN FRANCISCO </t>
  </si>
  <si>
    <t>MUNICIPIO DE SOPO</t>
  </si>
  <si>
    <t>JOSE CAMILO GALLARDO</t>
  </si>
  <si>
    <t>4500026554 - 4500026553 - 4500026542</t>
  </si>
  <si>
    <t>DISTIBUIDORA NISSAN -     SOFASA S.S -                                 FANALCA S.A</t>
  </si>
  <si>
    <t>ORDEN COMPRA 14914  - ORDEN COMPRA 14900 - ORDEN COMPRA 14916</t>
  </si>
  <si>
    <t>implementacion del plan de seguridad vial del Departamento de Cundinamarca</t>
  </si>
  <si>
    <t>FRANCISCO ALFREDO SARMIENTO SANCHEZ</t>
  </si>
  <si>
    <t>WILLIAM ALFREDO GARCIA PINZON</t>
  </si>
  <si>
    <t xml:space="preserve"> DIANA MARIELLY SANTANA R.</t>
  </si>
  <si>
    <t xml:space="preserve"> DIEGO ALEJANDRO PRIETO BARRIOS</t>
  </si>
  <si>
    <t xml:space="preserve"> JORGE HERNAN VASQUEZ HERNANDEZ  </t>
  </si>
  <si>
    <t xml:space="preserve">OSCAR GERMAN ALBA CAMACHO - </t>
  </si>
  <si>
    <t xml:space="preserve">OSCAR FERNANDO MENDEZ </t>
  </si>
  <si>
    <t xml:space="preserve">DIEGO ANDRES BELTRAN PEREIRA  </t>
  </si>
  <si>
    <t xml:space="preserve"> YEIMY MARCELA CALDERON GARZON  </t>
  </si>
  <si>
    <t xml:space="preserve">ANDRES SNENEYDER MEDINA ORTIZ  </t>
  </si>
  <si>
    <t xml:space="preserve">CARLOS HUGO VERA FARFAN  </t>
  </si>
  <si>
    <r>
      <t xml:space="preserve">PRESTACION DE SERVICIOS EJECUCION ESTUDIOS DE EDUCACION EN SEGURIDAD VIAL  - </t>
    </r>
  </si>
  <si>
    <t xml:space="preserve">YEISON FERNEY AUSIQUE CAMARGO  </t>
  </si>
  <si>
    <t>CONVENIO INTERADMINISTRATIVO DE COOPERACION  - POLICIA NACIONAL</t>
  </si>
  <si>
    <t>NUBIA MIREYA OSUNA</t>
  </si>
  <si>
    <t>ANDRES RODRIGO CORTES GIL</t>
  </si>
  <si>
    <t>STM 013/17</t>
  </si>
  <si>
    <t>PRESTACIÓN DE SERVICIOS DE ASESORÍA Y SOPORTE TECNICO PROFESIONAL PARA LA GESTION DE ASUNTOS RELACIONADOS CON LOS SERVICIOS DE TRANSITO Y TRANSPORTE EN EL AREA DE INGENIERIA DE SISTEMAS A LA DIRECCIÓN DE SERVICIOS DE LA MOVILIDAD Y SEDES OPERATIVAS - OMAR ALEJANDRO SARMIENTO REYES STM-047-2017</t>
  </si>
  <si>
    <t>7000086337</t>
  </si>
  <si>
    <t>7000086338</t>
  </si>
  <si>
    <t>7000086339</t>
  </si>
  <si>
    <t>7000086340</t>
  </si>
  <si>
    <t>SEÑALIZACION Y DEMARCACION EN LA ZONA URBANA Y RURAL DE LOS MUNICIPIOS DE CUNDINAMARCA BENEFICIADOS CON EL CONVENIO DE LA AGENCIA NACIONAL DE SEGURIDAD VIAL</t>
  </si>
  <si>
    <t>DIEGO ALEXANDER VILLAMIL</t>
  </si>
  <si>
    <t>ADRIAN ALBERTO RODRIGUEZ</t>
  </si>
  <si>
    <t>HEYDY MARISOL CORREA</t>
  </si>
  <si>
    <t>STM 015/17</t>
  </si>
  <si>
    <t xml:space="preserve">DOLLY ALEJANDRA MESA MORENO </t>
  </si>
  <si>
    <t>GLORIA MARCELA FERNANDEZ ROJAS</t>
  </si>
  <si>
    <t xml:space="preserve">JOSE NILSON DIAZ MARTINEZ. </t>
  </si>
  <si>
    <t>KELLY JOHANNA GONZALEZ ORJUELA</t>
  </si>
  <si>
    <t>MARIA HELENA GARCIA RUIZ</t>
  </si>
  <si>
    <t>WILFREDO ENRIQUE GUERRERO</t>
  </si>
  <si>
    <t>JORGE ENRIQUE HERNANDEZ</t>
  </si>
  <si>
    <t>JESUS ALFREDO DURAN DELGADO</t>
  </si>
  <si>
    <t xml:space="preserve">RICHARD GUZMAN PLAZAS </t>
  </si>
  <si>
    <t>LAURA ALEXANDRA RODRIGUEZ PEREZ</t>
  </si>
  <si>
    <t xml:space="preserve">OMAR ALEJANDRO SARMIENTO REYES </t>
  </si>
  <si>
    <t xml:space="preserve"> VANEZA FORERO AREVALO</t>
  </si>
  <si>
    <t xml:space="preserve">FONDECUN </t>
  </si>
  <si>
    <t>PRESTACION DE SERVICIOS PROFESIONALES DE ASESORIA Y SOPORTE A LA REALIZACION DE ACCIONES DE FORTALECIMIENTO DEL RECAUDO RELACIONADAS CON LOS PROCESOS DE COBRO COACTIVO</t>
  </si>
  <si>
    <t>ADICION CONTRATO DE PRESTACION DE SERVICIOS PROFESIONALES DE ASESORIA Y SOPORTE A LA REALIZACION DE ACCIONES DE FORTALECIMIENTO DEL RECAUDO RELACIONADAS CON LOS PROCESOS DE COBRO COACTIVO</t>
  </si>
  <si>
    <t>JORGE ENRIQUE HERNANDEZ HERNANDEZ</t>
  </si>
  <si>
    <t>PRESTACION DE SERVICIOS PROFESIONALES DE ASESORIA JURIDICA A LA OFICINA DE PROCESOS ADMINISTRATIVOS, EN EL TRÁMITES DE PROCESO DE COBRO COACTIVO Y RECUPERACIÓN DE CARTERA</t>
  </si>
  <si>
    <t>WILFREDO ENRIQUE GUERRERO URREGO</t>
  </si>
  <si>
    <t>PRESTACION DE SERVICIOS PROFESIONALES DE ASESORIA JURIDICA A LA OFICINA DE PROCESOS ADMINISTRATIVOS, EN EL TRAMITE DE PROCESOS DE COBRO COACTIVO Y RECUPERACION DE CARTERA</t>
  </si>
  <si>
    <t>DANIEL RINCON DIAZ</t>
  </si>
  <si>
    <t>STM 035/17</t>
  </si>
  <si>
    <t>STM 009/17</t>
  </si>
  <si>
    <t>STM 007/17</t>
  </si>
  <si>
    <t>STM 006/17</t>
  </si>
  <si>
    <t>STM 003/17</t>
  </si>
  <si>
    <t>STM 001/17</t>
  </si>
  <si>
    <t>STM 011/17</t>
  </si>
  <si>
    <t>STM 013A/17</t>
  </si>
  <si>
    <t>STM 002/17</t>
  </si>
  <si>
    <t>STM 014/17</t>
  </si>
  <si>
    <t>STM 046/17</t>
  </si>
  <si>
    <t>STM 049/17</t>
  </si>
  <si>
    <t>STM 063/16</t>
  </si>
  <si>
    <t>STM 061/16</t>
  </si>
  <si>
    <t>STM 038/17</t>
  </si>
  <si>
    <t>STM 010/17</t>
  </si>
  <si>
    <t>STM 027/17</t>
  </si>
  <si>
    <t>STM 016/17</t>
  </si>
  <si>
    <t xml:space="preserve"> STM 064/16</t>
  </si>
  <si>
    <r>
      <t>PRESTACION DE SERVICIOS PROFFESIONALES DE ASESORIA Y G</t>
    </r>
    <r>
      <rPr>
        <sz val="8"/>
        <color indexed="8"/>
        <rFont val="Arial"/>
        <family val="2"/>
      </rPr>
      <t xml:space="preserve">ERENCIA INTREGRAL AVALUOS, PROCESOS JURIDICOS, CATASTRALES, SOCIALES, TOPOGRAFICOS DE LA FASE II DEL PROYECTO TRANSMILENIO SOACHA </t>
    </r>
  </si>
  <si>
    <t>ANDREA GIL JIMENEZ - PROYECTOS ESPECIALES</t>
  </si>
  <si>
    <t>HERMELINDA LOPEZ DE PARDO - OFICINA ASESORA JURIDICA</t>
  </si>
  <si>
    <t>IVONNE MELISA RAMOS MORENO</t>
  </si>
  <si>
    <t>STM 062/17</t>
  </si>
  <si>
    <t>Servicios de sistemas de informacion geografica</t>
  </si>
  <si>
    <t>STM 058/17</t>
  </si>
  <si>
    <t>Servicios de diseño e ingenieria de sistemas instrumentados de control</t>
  </si>
  <si>
    <t>EDUARD JONATHAN CASALLAS ARIAS</t>
  </si>
  <si>
    <t xml:space="preserve">AUNAR ESFUERZOS TECNICOS, ADMINISTRATIVOS Y FINANCIEROS, PARA LLEVAR A CABO LAS ACCIONES ENCAMINADAS AL DISEÑO, ESTRUCTURACION Y CONCEPTUALIZACION DE UNA CAMPAÑA DE SEGURIDAD VIAL PARA EL DEPARTAMENTO DE CUNDINAMARCA, EN EL MARCO DEL PLAN DE SEGURIDAD </t>
  </si>
  <si>
    <t>Gerencia de proyectos</t>
  </si>
  <si>
    <t>Servicios de personal temporal</t>
  </si>
  <si>
    <t>FERNANDO TELLO SOLORZANO</t>
  </si>
  <si>
    <t>PRESTACION DE SERVICIOS PROFESIONALES DE SOPORTE TECNICO A LA SECRETARIA DE TRANSPORTE Y MOVILIDAD DE CUNDINAMARCAPARA LA IDENTIFICACION, CARACTERIZACION Y CODIFICACION DE LA RED VIAL DEPARTAMENTAL</t>
  </si>
  <si>
    <t>PRESTACION DE SERVICIOS PROFESIONALES PARA EJECUCION DE ESTRATEGIA EDUCATIVA EN SEGURIDAD VIAL, DIRIGIDA A NIÑOS, JOVENES Y ADULTOS DEL DEPARTAMENTO DE CUNDINAMARCA, BASADA EN EL DEPORTE Y LA RECREACION</t>
  </si>
  <si>
    <t>PRESTACION DE SERVICIOS DE APOYO EN EL PROCESO DE GESTION CONTRACTUAL DE PROGRAMAS Y PROYECTOS DE SEGURIDAD VIAL</t>
  </si>
  <si>
    <t>PRESTACION DE SERVICIOS PROFESIONALES ESPECIALIZADOS DE ASESORIA, ACOMPAÑAMIENTO Y SOPORTE TECNICO A LA SECRETARIA DE TRANSPORTE Y MOVILIDAD PARA LA ELABORACION E INTEGRACION DEL INVENTARIO VIAL DEL DEPARTAMENTO</t>
  </si>
  <si>
    <t>REALIZACION DE LOS ESTUDIOS JURIDICOS, CATASTRALES, SOCIALES, TOPOGRAFICOS Y AVALUOS COMERCIALES DE LOS PREDIOS IDENTIFICADOS EN EL PROYECTO DE LA EXTENSION DEL SISTEMA TRANSMILENIO FASES II AL MUNICIPIO DE SOACHA, CUYA ESTRUCTURACION TECNICA. LEGAL Y FINANCIERA ADELANTA LA SECRETARIA DE TRANSPORTE Y MOVILIDAD DEL DEPARTAMENTO DE CUNDINAMARCA</t>
  </si>
  <si>
    <t>PRESTACION DE SERVICIOS PROFESIONALES DE ASESORIA Y SOPORTE TECNOLOGICO A LA DIRECCION DE SERVICIOS DE LA MOVILIDAD PARA LA VERIFICACION, REVISION Y ANALISIS DE LA CALIDAD DE LA INFORMACION DE LAS BASES DE DATOS RELACIONADAS CON CARTERA Y RECAUDO</t>
  </si>
  <si>
    <t>PRESTACION DE SERVICIOS PROFESIONALES DE SOPORTE TECNICO A LA SECRETARIA DE TRANSPORTE Y MOVILIDAD PARA EL LEVANTAMIENTO TOPOGRAFICO DE INFORMACION EN CAMPO NECESARIA PARA LA IDENTIFICACION, CARACTERIZACION Y CODIFICACION DE LA RED VIAL  DEPARTAMENTAL</t>
  </si>
  <si>
    <t>7000084365 - 7000084361 - 7000084366 - 7000085870</t>
  </si>
  <si>
    <t>GESTIÓN Y EJECUCIÓN DE PROYECTO, POR PARTE DE FONDECUN, PARA LA PARTICIPACION DE LA SECRETARIA DE TRANSPORTE Y MOVILIDAD, EN EXPO CUNDINAMARCA 2017 COMO ESTRATEGIA PARA LA PROMOCION Y DIVULGACION DE LOS SERVICIOS Y TRAMITES QUE PRESTA LA SECRETARIA, EN CUMPLIMIENTO A LAS METAS DEL PLAN DE DESARROLLO</t>
  </si>
  <si>
    <t>Servicios de facilitacion del comercio</t>
  </si>
  <si>
    <t> Servicios de seguros para estructuras y propiedades y posesiones</t>
  </si>
  <si>
    <t>CONSTITUCION DE LA GARANTIA UNICA DE CUMPLIMIENTO PARA EL CONVENIO INTERADMINISTRATIVO No. 023 DE 2017 - SUSCRITO ENTRE LA AGENCIA NACIONAL DE SEGURIDAD VIAL Y EL DEPARTAMENTO DE CUNDINAMARCA</t>
  </si>
  <si>
    <t>AXXA COLPATRIA SEGUROS S.A</t>
  </si>
  <si>
    <t>Contratación minima cuantia</t>
  </si>
  <si>
    <t> Servicios de personal temporal</t>
  </si>
  <si>
    <t>PRESTACION DE SERVICIOS PROFESIONALES DE ASESORIA Y SOPORTE TECNICO PROFESIONAL EN PROYECTOS DE TRANSPORTE MASIVO, Y EN LA ESTRUCTURACION, FORMULACION Y COORDINACION TECNICA DE PROYECTOS DE IMPLEMENTACION DE REDES DE CICLORUTAS SENDEROS PEATONALES Y PROGRAMAS DE MOVILIDAD ACTIVA COMO SISTEMA ARTICULANTES Y ALIMENTADORES DE LOS PROYECTOS DE TRANSPORTE MASIVO</t>
  </si>
  <si>
    <t>JAHC MCGREGOR SAS</t>
  </si>
  <si>
    <t>Concurso de meritos abierto</t>
  </si>
  <si>
    <t xml:space="preserve">Interventoría integral en atención al usuario, financiera, técnica y tecnológica,  administrativa y jurídica de los contratos de concesión No. 101 de 2006, suscrito con el Concesionario UNION TEMPORAL DE SERVICIOS INTEGRADOS Y ESPECIALIZADOS DE TRANSITO Y TRANSPORTE DE CUNDINAMARCA – SIETT- CUNIDNAMARCA y  No. STM-055-2015,  celebrado con el CONSORCIO CIRCULEMOS CUNDINAMARCA 2015,  </t>
  </si>
  <si>
    <t>Servicios de consultoría de negocios y administración corporativa</t>
  </si>
  <si>
    <t>PRESTACION DE SERVICIOS PROFESIONALES DE APOYO FINANCIERO A LA GESTION DE LA DIRECCION DE SERVICIOS DE LA MOVILIDAD SEDES OPERATIVAS EN TRANSITO EN EL ANALISIS FINANCIERO Y DE COMPORTAMIENTO DE ESTRATEGIAS QUE PERMITAN EL FORTALECIMIENTO EN EL RECAUDO</t>
  </si>
  <si>
    <t>PRESTACION DE SERVICIOS DE SOPORTE TECNICO Y ADMINISTRATIVO PARA LA ORGANIZACIÓN, DISPOSICIÓN, REGISTRO Y CONTROL DE INFORMACION SOBRE LA CHATARRIZACION DE PLACAS EN LA DIRECCION DE SERVICIOS DE LA MOVILIDAD SEDES OPERATIVAS EN TRANSITO DE LA SECRETARIA DE TRANSPORTE Y MOVILIDAD DE CUNDINAMARCA</t>
  </si>
  <si>
    <t>PRESTACION DE SERVICIOS PARA LOS PROCESOS DE PROMOCION DE LA FORMALIZACION DEL TRANSPORTE Y EL CUMPLIMIENTO DE LAS OBLIGACIONES RELACIONADAS CON LA POLITICA DE SEGURIDAD VIAL, EN MUNICIPIOS DEL DEPARTAMENTO</t>
  </si>
  <si>
    <t>PRESTACION DE SERVICIOS PROFESIONALES ESPECIALIZADOS DE ASESORIA PARA LA COORDINACION DEL SISTEMA DE GESTION DOCUMENTAL Y DEL SISTEMA DE GESTION DE CALIDAD EN LA SECRETARIA DE TRANSPORTE Y MOVILIDAD DE CUNDINAMARCA</t>
  </si>
  <si>
    <t>PRESTACION DE SERVICIOS DE APOYO CONSISTENTE EN LA ORGANIZACIÓN, DISPOSICION, REGISTRO Y CONTROL DE INFORMACION DOCUMENTAL DE LA DIRECCION DE SERVICIOS DE LA MOVILIDAD SEDES OPERATIVAS EN TRANSITO DE LA SECRETARIA DE TRANSPORTE Y MOVILIDAD DE CUNDINAMARCA</t>
  </si>
  <si>
    <t>PRESTACION DEL SERVICIO DE APOYO A LA GESTION EN LA DIRECCION DE SERVICIOS DE LA MOVILIDAD SEDES OPERATIVAS EN TRÁNSITO PARA EL ESTABLECIMIENTO DE MECANISMOS DE ATENCION AL CIUDADANO Y DE MEJORA EN LOS PROCESO DE ATENCION AL USUARIO</t>
  </si>
  <si>
    <t>PRESTACION DE SERVICIOS PROFESIONALES DE ASESORIA Y SOPORTE PARA LA FORMULACION, ACTUALIZACION Y SEGUIMIENTO A LA EJECUCION DE PROYECTOS DE DEMARCACION Y SEÑALIZACION VIAL, SEGÚN EL PLAN ESTRATEGICO DE SEGURIDAD VIAL DEL DEPARTAMENTO Y EL PLAN NACIONAL DE SEGURIDAD VIAL</t>
  </si>
  <si>
    <t>PRESTACION DE SERVICIOS DE APOYO A LA GESTION PARA LA FORMULACION DEL PLAN VIAL REGIONAL DE CUNDINAMARCA Y LA ACTUALIZACION DEL INVENTARIO DE LA RED VIAL A CARGO DEL DEPARTAMENTO DE CUNDINAMARCA</t>
  </si>
  <si>
    <t>PRESTACION DE SERVICIOS DE APOYO A LA GESTION EN LA PROMOCION DE ATENCION A VICTIMAS DE LA ACCIDENTALIDAD VIAL EN EL DEPARTAMENTO DE CUNDINAMARCA</t>
  </si>
  <si>
    <t>PRESTACION DE SERVICIOS PROFESIONALES DE ASESORIA Y SOPORTE JURIDICO EN LA REALIZACION DE ACCIONES ENCAMINADAS AL MEJORAMIENTO DE LA PRESTACION DE LOS SERVICIOS A CARGO DE LA DIRECCION DE SERVICIOS DE LA MOVILIDAD</t>
  </si>
  <si>
    <t>PRESTACION DE SERVICIOS PROFESIONALES DE ASESORIA JURIDICA A LA DIRECCION DE SERVICIOS DE LA MOVILIDAD SEDES OPERATIVAS EN TRÁNSITO DE LA SECRETARÍA DE TRANSPORTE Y MOVILIDAD DE CUNDINAMARCA</t>
  </si>
  <si>
    <t>PRESTACION DE SERVICIOS PROFESIONALES DE ASESORIA EN LA REALIZACION DE ACTIVIDADES ENCAMINADAS A LA SOCIALIZACION Y DIVULGACION A LOS USUARIOS, EN RELACION CON LOS SERVICIOS A CARGO DE LA SECRETARIA DE TRANSPORTE Y MOVILIDAD</t>
  </si>
  <si>
    <t>7000083719 - 7000083720</t>
  </si>
  <si>
    <t>PRESTACION DE SERVICIOS DE APOYO PARA LA REALIZACION DE ACCIONES ENCAMINADAS A INCENTIVAR LA REALIZACION DE TRAMITES DE REGISTRO NACIONAL AUTOMOTOR, REGISTRO NACIONAL DE CONDUCTORES Y REGISTRO NACIONAL DE MAQUINARIA AMARILLA EN LAS SEDES OPERATIVAS DE TRANSITO DE LA SECRETARIA DE TRANSPORTE Y MOVILIDAD</t>
  </si>
  <si>
    <t>PRESTACIÓN DE SERVICIOS PROFESIONALES DE APOYO A LA GESTION PARA EL SEGUIMIENTO A LOS PROYECTOS DE SEGURIDAD VIAL Y ACCIONES PREVISTAS EN EL PLAN ESTRATEGICO DE SEGURIDAD VIAL DEL DEPARTAMENTO Y EN EL PLAN NACIONAL DE SEGURIDAD VIAL</t>
  </si>
  <si>
    <t>STM 017/17</t>
  </si>
  <si>
    <t>PRESTACION DE SERVICIOS DE ASESORIA Y APOYO PROFESIONAL EN LOS ASUNTOS JURIDICOS DE LA DIRECCION DE POLITICA SECTORIAL, CONSOLIDACION, ANALISIS, CLASIFICACION, CARACTERIZACION Y REPORTE DE INFORMACION RELACIONADA CON LA FORMULACION E IMPLEMENTACION DEL PLAN ESTRATEGICO DE SEGURIDAD VIAL, DE LA GOBERNACION DE CUNDINAMARCA</t>
  </si>
  <si>
    <t>PRESTACION DE SERVICIOS PROFESIONALES DE APOYO PROFESIONAL EN LOS PROCESOS DE OBTENCION, CONSOLIDACION, ANALISIS, CLASIFICACION, CARACTERIZACION, CARGUE, PARAMETRIZACION, ACTUALIZACION Y REPORTE DE INFORMACION RELACIONADA CON MOVILIDAD, ACCIDENTALIDAD Y SEGURIDAD VIAL, Y REVISION DE LOS PLANES ESTRATEGICOS DE SEGURIDAD VIAL</t>
  </si>
  <si>
    <t>PRESTACION DE SERVICIOS DE APOYO A LA GESTION PARA LA REVISION, REGISTRO, DIRECCIONAMIENTO, CONTROL Y GESTION DE DOCUMENTOS Y CORRESPONDENCIA RECIBIDA EN LA OFICINA DE PROCESOS ADMINISTRATIVOS A TRAVEZ DE RADICACION FISICA DE DOCUMENTOS</t>
  </si>
  <si>
    <t>7000080096 - 7000080489 - 7000083622</t>
  </si>
  <si>
    <t xml:space="preserve">GERENCIA INTEGRAL DE PROYECTO PARA EJECUCION DE ESTRATEGIA " PROMOCION Y GESTION DE LA SEGURIDAD VIAL - GPS" DENTRO DEL PROYECTO IMPLEMENTACION DEL PLAN DE SEGURIDAD VIAL EN EL DEPARTAMENTO DE CUNDINAMARCA </t>
  </si>
  <si>
    <t>Servicios de Gerencia de proyectos</t>
  </si>
  <si>
    <t>PRESTACION DE SERVICIOS PROFESIONALES DE APOYO Y SOPORTE PARA LA REALIZACION DE LAS ACTIVIDADES DE LA OFICINA DE CONTROL Y VIGILANCIA</t>
  </si>
  <si>
    <t>PRESTACION DE SERVICIOS PROFESIONALES DE APOYO EN EL SEGUIMIENTO A LA EJECUCION DE PROGRAMAS Y PROYECTOS DEL PLAN DEPARTAMENTAL DE SEGURIDAD VIAL ADSCRITOS A LA DIRECCION DE POLITICA SECTORIAL</t>
  </si>
  <si>
    <t>PRESTACION DE SERVICIOS PROFESIONALES DE ASESORIA JURIDICA EN LA FORMULACION, ACTUALIZACION, SEGUIMIENTO Y EJECUCION DE PROYECTOS DE TRANSPORTE MASIVO, EN ESPECIAL PROYECTOS FERREOS, REGIOTRAM Y TRANSMILENIO A SOACHA FASES II Y III</t>
  </si>
  <si>
    <t>ADQUISICION DE ELEMENTOS DE SEGURIDAD VIAL CON DESTINO A LAS ACTIVIDADES DE CONTROL Y REGULACION DEL TRANSITO Y PREVENCION DE LA ACCIDENTALIDAD A CARGO DE LA SECRETARIA DE TRANSPORTE Y MOVILIDAD DE CUNDINAMARCA</t>
  </si>
  <si>
    <t>Equipo de vigilancia y detección</t>
  </si>
  <si>
    <t>PRESTACION DE SERVICIOS PROFESIONALES PARA EL DISEÑO Y EJECUCION DE ACCIONES DE CONTROL EFECTIVO PREVISTAS EN EL PLAN ESTRATEGICO DE SEGURIDAD VIAL DEL DEPARTAMENTO Y EL PLAN NACIONAL DE SEGURIDAD VIAL</t>
  </si>
  <si>
    <t>PRESTACION DE SERVICIOS DE APOYO A LA GESTION PARA LA ORGANIZACION, DISPOCICION, REGISTRO Y CONTROL  DE LA INFORMACION DOCUMENTAL DE LA DIRECCION DE POLITICA SECTORIAL DE LA SECRETARIA DE TRANSPORTE Y MOVILIDAD DE CUNDINAMARCA</t>
  </si>
  <si>
    <t>PRESTACION DE SERVICIOS PROFESIONALES EN LA COORDINACION DE PROGRAMAS DE SEGURIDAD VIAL DIRIGIDO A TODOS LOS GRUPOS POBLACIONALES, CONFORME AL PLAN DEPARTAMENTAL DE SEGURIDAD VIAL DE CUNDINAMARCA</t>
  </si>
  <si>
    <t>PRESTACION DE SEVICIOS DE APOYO PARA LA ORGANIZACIÓN, DISPOCISION, GESTION Y REGISTRO DE LA INFORMACION DOCUMENTAL EN LA OFICINA ASESORA JURIDICA DE LA SECRETARIA DE TRANSPORTE Y MOVILIDAD DE CUNDINAMARCA</t>
  </si>
  <si>
    <t>PRESTACION DE SERVICIOS DE APOYO A LA GESTION PARA EL REGISTRO, CONTROL Y GESTION DE DOCUMENTOS RECIBIDOS EN LA OFICINA DE PROCESOS ADMINISTRATIVOS, EN RELACION CON LOS PROCESOS DE COBRO COACTIVO DE LA SECRETARIA DE TRANSPORTE Y MOVILIDAD DE CUNDINAMARCA</t>
  </si>
  <si>
    <t>PRESTACION DE SERVICIOS PROFESIONALES DE APOYO JURIDICO EN EL TRAMITE DE RESPUESTAS A RECLAMACIONES DE LOS DEUDORES Y A ACCIONES CONSTITUCIONALES DERIVADAS DE LAS ACTUACIONES EN LOS PROCESOS ENCAMINADOS AL COBRO DE MULTAS POR INFRACCIONES DE TRANSITO Y EN LA PROYECCION DE ACTOS ADMINISTRATIVOS RELACIONADOS CON LA RECUPERACION DE CARTERA</t>
  </si>
  <si>
    <t>PRESTACION DE SERVICIOS PROFESIONALES DE ASESORIA Y SOPORTE JURIDICO PROFESIONAL EN LOS PROCESOS DE CONTRATACION PARA EJECUCION DE PROGRAMAS Y PROYECTOS RELACIONADOS CON EL SISTEMA INTEGRADO DE TRANSPORTE REGIONAL Y CON EL TRANSPORTE MASIVO</t>
  </si>
  <si>
    <t>PRESTACION DE SERVICIOS DE APOYO A LA GESTION CONTRACTUAL EN PROYECTOS RELACIONADOS CON LA DEMARCACION Y SEÑALIZACION VIAL</t>
  </si>
  <si>
    <t>STM 008/17</t>
  </si>
  <si>
    <t>STM 012/17</t>
  </si>
  <si>
    <t>STM 004/17</t>
  </si>
  <si>
    <t>STM 005/17</t>
  </si>
  <si>
    <t>STM 031/17</t>
  </si>
  <si>
    <t>STM 044/17</t>
  </si>
  <si>
    <t>STM 041/17</t>
  </si>
  <si>
    <t>STM 060/17</t>
  </si>
  <si>
    <t xml:space="preserve">STM 021/17 </t>
  </si>
  <si>
    <t>STM 043/17</t>
  </si>
  <si>
    <t>STM 056/16</t>
  </si>
  <si>
    <t>STM 057/17</t>
  </si>
  <si>
    <t>STM 061/17</t>
  </si>
  <si>
    <t>STM 048/17</t>
  </si>
  <si>
    <t>STM 018/17</t>
  </si>
  <si>
    <t>STM 028/17</t>
  </si>
  <si>
    <t>STM 059/17</t>
  </si>
  <si>
    <t>STM 052/17</t>
  </si>
  <si>
    <t>STM 053/17</t>
  </si>
  <si>
    <t>STM 050/17</t>
  </si>
  <si>
    <t>STM 051/17</t>
  </si>
  <si>
    <t>STM 054/17</t>
  </si>
  <si>
    <t>STM 029/17</t>
  </si>
  <si>
    <t>STM 034/17</t>
  </si>
  <si>
    <t xml:space="preserve"> STM 033/17</t>
  </si>
  <si>
    <t>STM 032/17</t>
  </si>
  <si>
    <t xml:space="preserve"> STM 037/17</t>
  </si>
  <si>
    <t>STM 040/17</t>
  </si>
  <si>
    <t>STM 039/17</t>
  </si>
  <si>
    <t>STM 042/17</t>
  </si>
  <si>
    <t>STM 036/17</t>
  </si>
  <si>
    <t>STM 045/17</t>
  </si>
  <si>
    <t>STM 055/17</t>
  </si>
  <si>
    <t>STM 020/17</t>
  </si>
  <si>
    <t xml:space="preserve">STM 026/17 </t>
  </si>
  <si>
    <t>STM 053/15</t>
  </si>
  <si>
    <t>STM 030/17</t>
  </si>
  <si>
    <t>STM 024/17</t>
  </si>
  <si>
    <t>STM 023/17</t>
  </si>
  <si>
    <t>STM 019/17</t>
  </si>
  <si>
    <t>STM 022/17</t>
  </si>
  <si>
    <t>STM 025/17</t>
  </si>
  <si>
    <t>STM 047/17</t>
  </si>
  <si>
    <t>Vías de tráfico abierto</t>
  </si>
  <si>
    <t>SONIA PATRICIA GONZALEZ B. - DIRECCION DE POLITICA SECTORIAL</t>
  </si>
  <si>
    <t xml:space="preserve">CARLOS ROBAYO </t>
  </si>
  <si>
    <t>ADICION PRESTACION DE SERVICIOS PROFESIONALES DE ASESORIA JURIDICA A LA OFICINA DE PROCESOS ADMINISTRATIVOS, EN EL TRAMITE DE PROCESOS DE COBRO COACTIVO Y RECUPERACION DE CARTERA</t>
  </si>
  <si>
    <t>ADICION PRESTACION DE SERVICIOS PROFESIONALES DE ASESORIA JURIDICA A LA OFICINA DE PROCESOS ADMINISTRATIVOS, EN EL TRÁMITES DE PROCESO DE COBRO COACTIVO Y RECUPERACIÓN DE CARTERA</t>
  </si>
  <si>
    <t>ADICION PRESTACION DE SERVICIOS PROFESIONALES DE ASESORIA Y SOPORTE A LA REALIZACION DE ACCIONES DE FORTALECIMIENTO DEL RECAUDO RELACIONADAS CON LOS PROCESOS DE COBRO COACTIVO</t>
  </si>
  <si>
    <r>
      <t xml:space="preserve">UNIÓN DE ESFUERZOS Y RECURSOS FINANCIEROS E INSTITUCIONALES PARA LA IMPLEMENTACIÓN DE LA RED DE CICLORUTAS Y SENDEROS PEATONALES EN EL MUNICIPIO DE </t>
    </r>
    <r>
      <rPr>
        <sz val="8"/>
        <color indexed="8"/>
        <rFont val="Arial"/>
        <family val="2"/>
      </rPr>
      <t>COGUA CUNDINAMARCA v.f. ord.014/16</t>
    </r>
  </si>
  <si>
    <t>STM 035/16</t>
  </si>
  <si>
    <t>ADICION AL CONVENIO INTERADMINISTRATIVO DE COOPERACIÓN ENTRE LA POLICÍA NACIONAL Y EL DEPARTAMENTO DE CUNDINAMARCA PARA VELAR POR EL CUMPLIMIENTO NORMATIVO DE TRÁNSITO Y TRANSPORTE EN LA JURISDICCIÓN DE LA SECRETARIA DE TRANSPORTE Y MOVILIDAD DE CUNDINAMARCA</t>
  </si>
  <si>
    <t> Vías de tráfico abierto</t>
  </si>
  <si>
    <t>STM 065/16</t>
  </si>
  <si>
    <t>STM 062/16</t>
  </si>
  <si>
    <t>STM 060/16</t>
  </si>
  <si>
    <t>ADICION AL CONTRATO 011 -2017 PRESTACIÓN DE SERVICIOS PROFESIONALES DE ASESORÍA JURÍDICA EN SEGUIMIENTO  Y EJECUCIÓN DE PROYECTO DE TRANSPORTE MASIVO, EN ESPECIAL PROYECTOS FÉRREOS, REGIOTRAM  Y TRANSMILENIO A SOACHA FASES II Y III.</t>
  </si>
  <si>
    <t>MANTENIMIENTO, HABILITACIÓN DEL CORREDOR FERREO ZIPAQUIRA - NEMOCON CUNDINAMARCA (HABILITACION PUENTE FERREO EN JURISDICCION DEL MUNICIPIO DE ZIPAQUIRA  CORREDOR FERREO ZIPAQUIRA - NEMOCON K54+500 Y MANTENIMIENTO DEL CORREDOR)</t>
  </si>
  <si>
    <t>CONVENIO PARA COMPRA DE ESTUDIOS DEL PROYECTO REGIOTRAM DE OCCIDENTE</t>
  </si>
  <si>
    <t>Carros policiales</t>
  </si>
  <si>
    <t>Señalización</t>
  </si>
  <si>
    <t>Línea de ferrocarril</t>
  </si>
  <si>
    <t>Estudios regionales o locales para proyectos</t>
  </si>
  <si>
    <t>ELIBERTO GALEON MOYANO - DIRECCION DE SERVICIOS DE LA MOVILIDAD-SEDES OPERATIVAS EN TRANSITO</t>
  </si>
  <si>
    <t xml:space="preserve">ADICION - GERENCIA INTEGRAL DE PROYECTO PARA EJECUCION DE ESTRATEGIA " PROMOCION Y GESTION DE LA SEGURIDAD VIAL - GPS" DENTRO DEL PROYECTO IMPLEMENTACION DEL PLAN DE SEGURIDAD VIAL EN EL DEPARTAMENTO DE CUNDINAMARCA </t>
  </si>
  <si>
    <t>VIVIANA SANCHEZ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</si>
</sst>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&quot;$&quot;\ * #,##0_);_(&quot;$&quot;\ * \(#,##0\);_(&quot;$&quot;\ 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_);\(0\)"/>
    <numFmt numFmtId="193" formatCode="_([$€]* #,##0.00_);_([$€]* \(#,##0.00\);_([$€]* &quot;-&quot;??_);_(@_)"/>
    <numFmt numFmtId="194" formatCode="_(* #,##0_);_(* \(#,##0\);_(* &quot;-&quot;??_);_(@_)"/>
    <numFmt numFmtId="195" formatCode="_(* #,##0.0_);_(* \(#,##0.0\);_(* &quot;-&quot;??_);_(@_)"/>
    <numFmt numFmtId="196" formatCode="0.0%"/>
    <numFmt numFmtId="197" formatCode="_ * #,##0.00_ ;_ * \-#,##0.00_ ;_ * &quot;-&quot;??_ ;_ @_ "/>
    <numFmt numFmtId="198" formatCode="[$-240A]dddd\,\ dd&quot; de &quot;mmmm&quot; de &quot;yyyy"/>
    <numFmt numFmtId="199" formatCode="dd\-mm\-yy;@"/>
    <numFmt numFmtId="200" formatCode="&quot;$&quot;\ #,##0.00"/>
    <numFmt numFmtId="201" formatCode="&quot;$&quot;\ #,#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u val="single"/>
      <sz val="8"/>
      <color indexed="3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8"/>
      <color rgb="FF3D3D3D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u val="single"/>
      <sz val="8"/>
      <color theme="1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5B8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194" fontId="4" fillId="0" borderId="13" xfId="49" applyNumberFormat="1" applyFont="1" applyFill="1" applyBorder="1" applyAlignment="1">
      <alignment horizontal="center" vertical="center" wrapText="1"/>
    </xf>
    <xf numFmtId="194" fontId="4" fillId="0" borderId="13" xfId="49" applyNumberFormat="1" applyFont="1" applyFill="1" applyBorder="1" applyAlignment="1">
      <alignment horizontal="center" vertical="center"/>
    </xf>
    <xf numFmtId="0" fontId="4" fillId="0" borderId="13" xfId="49" applyNumberFormat="1" applyFont="1" applyFill="1" applyBorder="1" applyAlignment="1">
      <alignment horizontal="center" vertical="center"/>
    </xf>
    <xf numFmtId="194" fontId="4" fillId="0" borderId="13" xfId="49" applyNumberFormat="1" applyFont="1" applyFill="1" applyBorder="1" applyAlignment="1" applyProtection="1">
      <alignment horizontal="center" vertical="center" wrapText="1"/>
      <protection locked="0"/>
    </xf>
    <xf numFmtId="1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center" wrapText="1"/>
    </xf>
    <xf numFmtId="194" fontId="4" fillId="0" borderId="13" xfId="49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4" fillId="18" borderId="13" xfId="0" applyFont="1" applyFill="1" applyBorder="1" applyAlignment="1" applyProtection="1">
      <alignment horizontal="center" vertical="center"/>
      <protection locked="0"/>
    </xf>
    <xf numFmtId="0" fontId="53" fillId="0" borderId="13" xfId="39" applyFont="1" applyFill="1" applyBorder="1" applyAlignment="1" applyProtection="1">
      <alignment horizontal="center" vertical="center" wrapText="1"/>
      <protection locked="0"/>
    </xf>
    <xf numFmtId="0" fontId="4" fillId="0" borderId="13" xfId="39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94" fontId="4" fillId="0" borderId="13" xfId="49" applyNumberFormat="1" applyFont="1" applyFill="1" applyBorder="1" applyAlignment="1" applyProtection="1">
      <alignment horizontal="right" vertical="center" wrapText="1"/>
      <protection locked="0"/>
    </xf>
    <xf numFmtId="0" fontId="53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wrapText="1"/>
      <protection locked="0"/>
    </xf>
    <xf numFmtId="0" fontId="53" fillId="0" borderId="14" xfId="0" applyFont="1" applyBorder="1" applyAlignment="1" applyProtection="1">
      <alignment wrapText="1"/>
      <protection locked="0"/>
    </xf>
    <xf numFmtId="0" fontId="53" fillId="0" borderId="0" xfId="0" applyFont="1" applyAlignment="1" applyProtection="1">
      <alignment horizontal="left" wrapText="1"/>
      <protection locked="0"/>
    </xf>
    <xf numFmtId="0" fontId="53" fillId="0" borderId="0" xfId="0" applyFont="1" applyAlignment="1" applyProtection="1">
      <alignment horizontal="center" wrapText="1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194" fontId="53" fillId="0" borderId="0" xfId="49" applyNumberFormat="1" applyFont="1" applyAlignment="1" applyProtection="1">
      <alignment vertical="center" wrapText="1"/>
      <protection locked="0"/>
    </xf>
    <xf numFmtId="0" fontId="54" fillId="0" borderId="0" xfId="0" applyFont="1" applyAlignment="1" applyProtection="1">
      <alignment/>
      <protection locked="0"/>
    </xf>
    <xf numFmtId="194" fontId="53" fillId="0" borderId="15" xfId="49" applyNumberFormat="1" applyFont="1" applyBorder="1" applyAlignment="1" applyProtection="1">
      <alignment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wrapText="1"/>
      <protection locked="0"/>
    </xf>
    <xf numFmtId="194" fontId="53" fillId="0" borderId="16" xfId="49" applyNumberFormat="1" applyFont="1" applyBorder="1" applyAlignment="1" applyProtection="1">
      <alignment wrapText="1"/>
      <protection locked="0"/>
    </xf>
    <xf numFmtId="194" fontId="53" fillId="0" borderId="16" xfId="49" applyNumberFormat="1" applyFont="1" applyBorder="1" applyAlignment="1" applyProtection="1">
      <alignment vertical="center" wrapText="1"/>
      <protection locked="0"/>
    </xf>
    <xf numFmtId="0" fontId="53" fillId="0" borderId="0" xfId="0" applyFont="1" applyFill="1" applyAlignment="1" applyProtection="1">
      <alignment wrapText="1"/>
      <protection locked="0"/>
    </xf>
    <xf numFmtId="43" fontId="53" fillId="0" borderId="0" xfId="49" applyFont="1" applyAlignment="1" applyProtection="1">
      <alignment wrapText="1"/>
      <protection locked="0"/>
    </xf>
    <xf numFmtId="194" fontId="53" fillId="0" borderId="0" xfId="0" applyNumberFormat="1" applyFont="1" applyAlignment="1" applyProtection="1">
      <alignment wrapText="1"/>
      <protection locked="0"/>
    </xf>
    <xf numFmtId="194" fontId="53" fillId="0" borderId="17" xfId="49" applyNumberFormat="1" applyFont="1" applyBorder="1" applyAlignment="1" applyProtection="1">
      <alignment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14" fontId="53" fillId="0" borderId="0" xfId="0" applyNumberFormat="1" applyFont="1" applyBorder="1" applyAlignment="1" applyProtection="1">
      <alignment wrapText="1"/>
      <protection locked="0"/>
    </xf>
    <xf numFmtId="0" fontId="53" fillId="0" borderId="0" xfId="0" applyFont="1" applyAlignment="1" applyProtection="1">
      <alignment horizontal="justify" wrapText="1"/>
      <protection locked="0"/>
    </xf>
    <xf numFmtId="0" fontId="54" fillId="0" borderId="0" xfId="0" applyFont="1" applyAlignment="1" applyProtection="1">
      <alignment wrapText="1"/>
      <protection locked="0"/>
    </xf>
    <xf numFmtId="0" fontId="54" fillId="0" borderId="0" xfId="0" applyFont="1" applyAlignment="1" applyProtection="1">
      <alignment horizontal="left" wrapText="1"/>
      <protection locked="0"/>
    </xf>
    <xf numFmtId="0" fontId="54" fillId="0" borderId="0" xfId="0" applyFont="1" applyAlignment="1" applyProtection="1">
      <alignment horizontal="center" wrapText="1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194" fontId="54" fillId="0" borderId="0" xfId="49" applyNumberFormat="1" applyFont="1" applyAlignment="1" applyProtection="1">
      <alignment vertical="center" wrapText="1"/>
      <protection locked="0"/>
    </xf>
    <xf numFmtId="0" fontId="55" fillId="33" borderId="13" xfId="39" applyFont="1" applyFill="1" applyBorder="1" applyAlignment="1" applyProtection="1">
      <alignment horizontal="center" vertical="center"/>
      <protection locked="0"/>
    </xf>
    <xf numFmtId="0" fontId="55" fillId="33" borderId="13" xfId="39" applyFont="1" applyFill="1" applyBorder="1" applyAlignment="1" applyProtection="1">
      <alignment horizontal="center" vertical="center" wrapText="1"/>
      <protection locked="0"/>
    </xf>
    <xf numFmtId="0" fontId="55" fillId="23" borderId="13" xfId="39" applyFont="1" applyBorder="1" applyAlignment="1" applyProtection="1">
      <alignment horizontal="center" vertical="center" wrapText="1"/>
      <protection locked="0"/>
    </xf>
    <xf numFmtId="194" fontId="55" fillId="23" borderId="13" xfId="49" applyNumberFormat="1" applyFont="1" applyFill="1" applyBorder="1" applyAlignment="1" applyProtection="1">
      <alignment horizontal="center" vertical="center" wrapText="1"/>
      <protection locked="0"/>
    </xf>
    <xf numFmtId="0" fontId="54" fillId="18" borderId="13" xfId="0" applyFont="1" applyFill="1" applyBorder="1" applyAlignment="1" applyProtection="1">
      <alignment horizontal="center" vertical="center" wrapText="1"/>
      <protection locked="0"/>
    </xf>
    <xf numFmtId="49" fontId="54" fillId="19" borderId="13" xfId="51" applyNumberFormat="1" applyFont="1" applyFill="1" applyBorder="1" applyAlignment="1" applyProtection="1">
      <alignment horizontal="center" vertical="center"/>
      <protection locked="0"/>
    </xf>
    <xf numFmtId="3" fontId="56" fillId="0" borderId="0" xfId="0" applyNumberFormat="1" applyFont="1" applyFill="1" applyAlignment="1" applyProtection="1">
      <alignment wrapText="1"/>
      <protection locked="0"/>
    </xf>
    <xf numFmtId="0" fontId="56" fillId="0" borderId="0" xfId="0" applyFont="1" applyFill="1" applyAlignment="1" applyProtection="1">
      <alignment wrapText="1"/>
      <protection locked="0"/>
    </xf>
    <xf numFmtId="194" fontId="53" fillId="0" borderId="13" xfId="49" applyNumberFormat="1" applyFont="1" applyFill="1" applyBorder="1" applyAlignment="1">
      <alignment vertical="center"/>
    </xf>
    <xf numFmtId="194" fontId="53" fillId="0" borderId="13" xfId="49" applyNumberFormat="1" applyFont="1" applyFill="1" applyBorder="1" applyAlignment="1" applyProtection="1">
      <alignment horizontal="center" vertical="center" wrapText="1"/>
      <protection locked="0"/>
    </xf>
    <xf numFmtId="194" fontId="53" fillId="0" borderId="13" xfId="49" applyNumberFormat="1" applyFont="1" applyFill="1" applyBorder="1" applyAlignment="1" applyProtection="1">
      <alignment vertical="center" wrapText="1"/>
      <protection locked="0"/>
    </xf>
    <xf numFmtId="0" fontId="53" fillId="0" borderId="13" xfId="0" applyFont="1" applyFill="1" applyBorder="1" applyAlignment="1" applyProtection="1">
      <alignment wrapText="1"/>
      <protection locked="0"/>
    </xf>
    <xf numFmtId="0" fontId="53" fillId="0" borderId="0" xfId="0" applyFont="1" applyAlignment="1" applyProtection="1">
      <alignment horizontal="right" vertical="center" wrapText="1"/>
      <protection locked="0"/>
    </xf>
    <xf numFmtId="0" fontId="54" fillId="0" borderId="0" xfId="0" applyFont="1" applyAlignment="1" applyProtection="1">
      <alignment horizontal="right" vertical="center" wrapText="1"/>
      <protection locked="0"/>
    </xf>
    <xf numFmtId="0" fontId="54" fillId="18" borderId="13" xfId="0" applyFont="1" applyFill="1" applyBorder="1" applyAlignment="1" applyProtection="1">
      <alignment horizontal="right" vertical="center" wrapText="1"/>
      <protection locked="0"/>
    </xf>
    <xf numFmtId="3" fontId="53" fillId="0" borderId="13" xfId="0" applyNumberFormat="1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 wrapText="1"/>
    </xf>
    <xf numFmtId="194" fontId="53" fillId="0" borderId="0" xfId="49" applyNumberFormat="1" applyFont="1" applyFill="1" applyBorder="1" applyAlignment="1" applyProtection="1">
      <alignment vertical="center" wrapText="1"/>
      <protection locked="0"/>
    </xf>
    <xf numFmtId="194" fontId="55" fillId="23" borderId="13" xfId="49" applyNumberFormat="1" applyFont="1" applyFill="1" applyBorder="1" applyAlignment="1" applyProtection="1">
      <alignment vertical="center" wrapText="1"/>
      <protection locked="0"/>
    </xf>
    <xf numFmtId="3" fontId="4" fillId="0" borderId="13" xfId="0" applyNumberFormat="1" applyFont="1" applyFill="1" applyBorder="1" applyAlignment="1" applyProtection="1">
      <alignment vertical="center" wrapText="1"/>
      <protection locked="0"/>
    </xf>
    <xf numFmtId="0" fontId="4" fillId="0" borderId="13" xfId="39" applyFont="1" applyFill="1" applyBorder="1" applyAlignment="1" applyProtection="1">
      <alignment horizontal="center" vertical="center"/>
      <protection locked="0"/>
    </xf>
    <xf numFmtId="0" fontId="4" fillId="0" borderId="13" xfId="39" applyFont="1" applyFill="1" applyBorder="1" applyAlignment="1" applyProtection="1">
      <alignment horizontal="justify" vertical="center" wrapText="1"/>
      <protection locked="0"/>
    </xf>
    <xf numFmtId="14" fontId="4" fillId="0" borderId="13" xfId="39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 locked="0"/>
    </xf>
    <xf numFmtId="49" fontId="54" fillId="0" borderId="13" xfId="51" applyNumberFormat="1" applyFont="1" applyFill="1" applyBorder="1" applyAlignment="1" applyProtection="1">
      <alignment horizontal="center" vertical="center"/>
      <protection locked="0"/>
    </xf>
    <xf numFmtId="194" fontId="53" fillId="0" borderId="0" xfId="49" applyNumberFormat="1" applyFont="1" applyFill="1" applyAlignment="1" applyProtection="1">
      <alignment vertical="center" wrapText="1"/>
      <protection locked="0"/>
    </xf>
    <xf numFmtId="0" fontId="5" fillId="0" borderId="13" xfId="39" applyFont="1" applyFill="1" applyBorder="1" applyAlignment="1" applyProtection="1">
      <alignment horizontal="center" vertical="center"/>
      <protection locked="0"/>
    </xf>
    <xf numFmtId="0" fontId="5" fillId="0" borderId="13" xfId="39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Fill="1" applyBorder="1" applyAlignment="1">
      <alignment horizontal="center" vertical="distributed" wrapText="1"/>
    </xf>
    <xf numFmtId="0" fontId="53" fillId="0" borderId="13" xfId="0" applyFont="1" applyFill="1" applyBorder="1" applyAlignment="1">
      <alignment vertical="center"/>
    </xf>
    <xf numFmtId="194" fontId="53" fillId="0" borderId="13" xfId="49" applyNumberFormat="1" applyFont="1" applyFill="1" applyBorder="1" applyAlignment="1">
      <alignment horizontal="right" vertical="center"/>
    </xf>
    <xf numFmtId="37" fontId="4" fillId="0" borderId="13" xfId="49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vertical="center" wrapText="1"/>
      <protection locked="0"/>
    </xf>
    <xf numFmtId="2" fontId="53" fillId="0" borderId="13" xfId="0" applyNumberFormat="1" applyFont="1" applyFill="1" applyBorder="1" applyAlignment="1">
      <alignment horizontal="left" vertical="center" wrapText="1"/>
    </xf>
    <xf numFmtId="0" fontId="53" fillId="0" borderId="13" xfId="0" applyFont="1" applyFill="1" applyBorder="1" applyAlignment="1" applyProtection="1">
      <alignment vertical="center" wrapText="1"/>
      <protection locked="0"/>
    </xf>
    <xf numFmtId="14" fontId="53" fillId="0" borderId="13" xfId="39" applyNumberFormat="1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>
      <alignment horizontal="center" vertical="center"/>
    </xf>
    <xf numFmtId="3" fontId="56" fillId="0" borderId="13" xfId="0" applyNumberFormat="1" applyFont="1" applyFill="1" applyBorder="1" applyAlignment="1" applyProtection="1">
      <alignment wrapText="1"/>
      <protection locked="0"/>
    </xf>
    <xf numFmtId="0" fontId="53" fillId="0" borderId="13" xfId="0" applyFont="1" applyFill="1" applyBorder="1" applyAlignment="1">
      <alignment horizontal="center" vertical="center"/>
    </xf>
    <xf numFmtId="2" fontId="58" fillId="0" borderId="13" xfId="0" applyNumberFormat="1" applyFont="1" applyFill="1" applyBorder="1" applyAlignment="1">
      <alignment vertical="center" wrapText="1"/>
    </xf>
    <xf numFmtId="14" fontId="53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57" fillId="0" borderId="13" xfId="0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 applyProtection="1">
      <alignment wrapText="1"/>
      <protection locked="0"/>
    </xf>
    <xf numFmtId="0" fontId="59" fillId="0" borderId="13" xfId="0" applyFont="1" applyFill="1" applyBorder="1" applyAlignment="1">
      <alignment horizontal="center" vertical="center"/>
    </xf>
    <xf numFmtId="14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vertical="center" wrapText="1"/>
    </xf>
    <xf numFmtId="194" fontId="53" fillId="0" borderId="13" xfId="49" applyNumberFormat="1" applyFont="1" applyBorder="1" applyAlignment="1" applyProtection="1">
      <alignment horizontal="left" vertical="center"/>
      <protection/>
    </xf>
    <xf numFmtId="0" fontId="53" fillId="0" borderId="13" xfId="0" applyFont="1" applyBorder="1" applyAlignment="1" applyProtection="1">
      <alignment horizontal="left" vertical="center"/>
      <protection/>
    </xf>
    <xf numFmtId="0" fontId="54" fillId="0" borderId="13" xfId="0" applyFont="1" applyBorder="1" applyAlignment="1" applyProtection="1">
      <alignment horizontal="left" vertical="center"/>
      <protection/>
    </xf>
    <xf numFmtId="0" fontId="53" fillId="0" borderId="18" xfId="0" applyFont="1" applyBorder="1" applyAlignment="1" applyProtection="1">
      <alignment horizontal="center"/>
      <protection/>
    </xf>
    <xf numFmtId="0" fontId="53" fillId="0" borderId="19" xfId="0" applyFont="1" applyBorder="1" applyAlignment="1" applyProtection="1">
      <alignment horizontal="center"/>
      <protection/>
    </xf>
    <xf numFmtId="0" fontId="53" fillId="0" borderId="19" xfId="0" applyFont="1" applyBorder="1" applyAlignment="1" applyProtection="1">
      <alignment/>
      <protection/>
    </xf>
    <xf numFmtId="0" fontId="53" fillId="0" borderId="20" xfId="0" applyFont="1" applyBorder="1" applyAlignment="1" applyProtection="1">
      <alignment horizontal="center"/>
      <protection/>
    </xf>
    <xf numFmtId="0" fontId="53" fillId="0" borderId="21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14" xfId="0" applyFont="1" applyBorder="1" applyAlignment="1" applyProtection="1">
      <alignment horizontal="center"/>
      <protection/>
    </xf>
    <xf numFmtId="0" fontId="53" fillId="0" borderId="22" xfId="0" applyFont="1" applyBorder="1" applyAlignment="1" applyProtection="1">
      <alignment horizontal="center"/>
      <protection/>
    </xf>
    <xf numFmtId="0" fontId="53" fillId="0" borderId="23" xfId="0" applyFont="1" applyBorder="1" applyAlignment="1" applyProtection="1">
      <alignment horizontal="center"/>
      <protection/>
    </xf>
    <xf numFmtId="0" fontId="53" fillId="0" borderId="23" xfId="0" applyFont="1" applyBorder="1" applyAlignment="1" applyProtection="1">
      <alignment/>
      <protection/>
    </xf>
    <xf numFmtId="0" fontId="53" fillId="0" borderId="24" xfId="0" applyFont="1" applyBorder="1" applyAlignment="1" applyProtection="1">
      <alignment horizont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194" fontId="54" fillId="0" borderId="13" xfId="49" applyNumberFormat="1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left" vertical="center"/>
      <protection/>
    </xf>
    <xf numFmtId="0" fontId="53" fillId="0" borderId="26" xfId="0" applyFont="1" applyBorder="1" applyAlignment="1" applyProtection="1">
      <alignment horizontal="left" vertical="center"/>
      <protection/>
    </xf>
    <xf numFmtId="194" fontId="53" fillId="35" borderId="13" xfId="49" applyNumberFormat="1" applyFont="1" applyFill="1" applyBorder="1" applyAlignment="1" applyProtection="1">
      <alignment horizontal="center" wrapText="1"/>
      <protection locked="0"/>
    </xf>
    <xf numFmtId="194" fontId="53" fillId="35" borderId="27" xfId="49" applyNumberFormat="1" applyFont="1" applyFill="1" applyBorder="1" applyAlignment="1" applyProtection="1">
      <alignment horizontal="center" wrapText="1"/>
      <protection locked="0"/>
    </xf>
    <xf numFmtId="0" fontId="53" fillId="0" borderId="18" xfId="0" applyFont="1" applyFill="1" applyBorder="1" applyAlignment="1" applyProtection="1">
      <alignment horizontal="left" vertical="center" wrapText="1"/>
      <protection locked="0"/>
    </xf>
    <xf numFmtId="0" fontId="53" fillId="0" borderId="19" xfId="0" applyFont="1" applyFill="1" applyBorder="1" applyAlignment="1" applyProtection="1">
      <alignment horizontal="left" vertical="center" wrapText="1"/>
      <protection locked="0"/>
    </xf>
    <xf numFmtId="0" fontId="53" fillId="0" borderId="20" xfId="0" applyFont="1" applyFill="1" applyBorder="1" applyAlignment="1" applyProtection="1">
      <alignment horizontal="left" vertical="center" wrapText="1"/>
      <protection locked="0"/>
    </xf>
    <xf numFmtId="0" fontId="53" fillId="0" borderId="21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14" xfId="0" applyFont="1" applyFill="1" applyBorder="1" applyAlignment="1" applyProtection="1">
      <alignment horizontal="left" vertical="center" wrapText="1"/>
      <protection locked="0"/>
    </xf>
    <xf numFmtId="0" fontId="53" fillId="0" borderId="22" xfId="0" applyFont="1" applyFill="1" applyBorder="1" applyAlignment="1" applyProtection="1">
      <alignment horizontal="left" vertical="center" wrapText="1"/>
      <protection locked="0"/>
    </xf>
    <xf numFmtId="0" fontId="53" fillId="0" borderId="23" xfId="0" applyFont="1" applyFill="1" applyBorder="1" applyAlignment="1" applyProtection="1">
      <alignment horizontal="left" vertical="center" wrapText="1"/>
      <protection locked="0"/>
    </xf>
    <xf numFmtId="0" fontId="53" fillId="0" borderId="24" xfId="0" applyFont="1" applyFill="1" applyBorder="1" applyAlignment="1" applyProtection="1">
      <alignment horizontal="left" vertical="center" wrapText="1"/>
      <protection locked="0"/>
    </xf>
    <xf numFmtId="194" fontId="53" fillId="0" borderId="28" xfId="49" applyNumberFormat="1" applyFont="1" applyBorder="1" applyAlignment="1" applyProtection="1">
      <alignment horizontal="center" wrapText="1"/>
      <protection locked="0"/>
    </xf>
    <xf numFmtId="194" fontId="53" fillId="0" borderId="29" xfId="49" applyNumberFormat="1" applyFont="1" applyBorder="1" applyAlignment="1" applyProtection="1">
      <alignment horizontal="center" wrapText="1"/>
      <protection locked="0"/>
    </xf>
    <xf numFmtId="194" fontId="53" fillId="0" borderId="13" xfId="49" applyNumberFormat="1" applyFont="1" applyBorder="1" applyAlignment="1" applyProtection="1">
      <alignment horizontal="center" wrapText="1"/>
      <protection locked="0"/>
    </xf>
    <xf numFmtId="194" fontId="53" fillId="0" borderId="27" xfId="49" applyNumberFormat="1" applyFont="1" applyBorder="1" applyAlignment="1" applyProtection="1">
      <alignment horizontal="center" wrapText="1"/>
      <protection locked="0"/>
    </xf>
    <xf numFmtId="194" fontId="53" fillId="0" borderId="13" xfId="49" applyNumberFormat="1" applyFont="1" applyBorder="1" applyAlignment="1" applyProtection="1" quotePrefix="1">
      <alignment horizontal="center" wrapText="1"/>
      <protection locked="0"/>
    </xf>
    <xf numFmtId="194" fontId="53" fillId="0" borderId="27" xfId="49" applyNumberFormat="1" applyFont="1" applyBorder="1" applyAlignment="1" applyProtection="1" quotePrefix="1">
      <alignment horizontal="center" wrapText="1"/>
      <protection locked="0"/>
    </xf>
    <xf numFmtId="194" fontId="60" fillId="0" borderId="13" xfId="49" applyNumberFormat="1" applyFont="1" applyBorder="1" applyAlignment="1" applyProtection="1" quotePrefix="1">
      <alignment horizontal="center" vertical="center" wrapText="1"/>
      <protection locked="0"/>
    </xf>
    <xf numFmtId="194" fontId="60" fillId="0" borderId="27" xfId="49" applyNumberFormat="1" applyFont="1" applyBorder="1" applyAlignment="1" applyProtection="1" quotePrefix="1">
      <alignment horizontal="center" vertical="center" wrapText="1"/>
      <protection locked="0"/>
    </xf>
    <xf numFmtId="194" fontId="53" fillId="0" borderId="25" xfId="49" applyNumberFormat="1" applyFont="1" applyBorder="1" applyAlignment="1" applyProtection="1">
      <alignment horizontal="left" vertical="center"/>
      <protection/>
    </xf>
    <xf numFmtId="14" fontId="53" fillId="35" borderId="30" xfId="49" applyNumberFormat="1" applyFont="1" applyFill="1" applyBorder="1" applyAlignment="1" applyProtection="1">
      <alignment horizontal="center" vertical="center" wrapText="1"/>
      <protection locked="0"/>
    </xf>
    <xf numFmtId="14" fontId="53" fillId="35" borderId="31" xfId="49" applyNumberFormat="1" applyFont="1" applyFill="1" applyBorder="1" applyAlignment="1" applyProtection="1">
      <alignment horizontal="center" vertical="center" wrapText="1"/>
      <protection locked="0"/>
    </xf>
    <xf numFmtId="0" fontId="53" fillId="0" borderId="25" xfId="0" applyFont="1" applyBorder="1" applyAlignment="1" applyProtection="1">
      <alignment horizontal="left" wrapText="1"/>
      <protection locked="0"/>
    </xf>
    <xf numFmtId="0" fontId="53" fillId="0" borderId="32" xfId="0" applyFont="1" applyBorder="1" applyAlignment="1" applyProtection="1">
      <alignment horizontal="left" wrapText="1"/>
      <protection locked="0"/>
    </xf>
    <xf numFmtId="0" fontId="53" fillId="0" borderId="26" xfId="0" applyFont="1" applyBorder="1" applyAlignment="1" applyProtection="1">
      <alignment horizontal="left" wrapText="1"/>
      <protection locked="0"/>
    </xf>
    <xf numFmtId="44" fontId="54" fillId="19" borderId="25" xfId="51" applyFont="1" applyFill="1" applyBorder="1" applyAlignment="1" applyProtection="1">
      <alignment horizontal="center" wrapText="1"/>
      <protection locked="0"/>
    </xf>
    <xf numFmtId="44" fontId="54" fillId="19" borderId="32" xfId="51" applyFont="1" applyFill="1" applyBorder="1" applyAlignment="1" applyProtection="1">
      <alignment horizontal="center" wrapText="1"/>
      <protection locked="0"/>
    </xf>
    <xf numFmtId="44" fontId="54" fillId="19" borderId="26" xfId="51" applyFont="1" applyFill="1" applyBorder="1" applyAlignment="1" applyProtection="1">
      <alignment horizontal="center" wrapText="1"/>
      <protection locked="0"/>
    </xf>
    <xf numFmtId="0" fontId="53" fillId="35" borderId="13" xfId="49" applyNumberFormat="1" applyFont="1" applyFill="1" applyBorder="1" applyAlignment="1" applyProtection="1">
      <alignment horizontal="justify" vertical="justify" wrapText="1"/>
      <protection locked="0"/>
    </xf>
    <xf numFmtId="0" fontId="56" fillId="35" borderId="27" xfId="49" applyNumberFormat="1" applyFont="1" applyFill="1" applyBorder="1" applyAlignment="1" applyProtection="1">
      <alignment horizontal="justify" vertical="justify" wrapText="1"/>
      <protection locked="0"/>
    </xf>
    <xf numFmtId="0" fontId="53" fillId="0" borderId="13" xfId="49" applyNumberFormat="1" applyFont="1" applyBorder="1" applyAlignment="1" applyProtection="1">
      <alignment horizontal="center" wrapText="1"/>
      <protection locked="0"/>
    </xf>
    <xf numFmtId="0" fontId="53" fillId="0" borderId="27" xfId="49" applyNumberFormat="1" applyFont="1" applyBorder="1" applyAlignment="1" applyProtection="1">
      <alignment horizont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695325</xdr:colOff>
      <xdr:row>0</xdr:row>
      <xdr:rowOff>76200</xdr:rowOff>
    </xdr:from>
    <xdr:to>
      <xdr:col>12</xdr:col>
      <xdr:colOff>1790700</xdr:colOff>
      <xdr:row>3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76200"/>
          <a:ext cx="1790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733425</xdr:colOff>
      <xdr:row>0</xdr:row>
      <xdr:rowOff>76200</xdr:rowOff>
    </xdr:from>
    <xdr:to>
      <xdr:col>25</xdr:col>
      <xdr:colOff>742950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75075" y="76200"/>
          <a:ext cx="1790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695325</xdr:colOff>
      <xdr:row>0</xdr:row>
      <xdr:rowOff>76200</xdr:rowOff>
    </xdr:from>
    <xdr:to>
      <xdr:col>12</xdr:col>
      <xdr:colOff>2085975</xdr:colOff>
      <xdr:row>3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76200"/>
          <a:ext cx="2085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733425</xdr:colOff>
      <xdr:row>0</xdr:row>
      <xdr:rowOff>76200</xdr:rowOff>
    </xdr:from>
    <xdr:to>
      <xdr:col>26</xdr:col>
      <xdr:colOff>419100</xdr:colOff>
      <xdr:row>3</xdr:row>
      <xdr:rowOff>85725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75075" y="76200"/>
          <a:ext cx="2914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3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33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ndinamarca.gov.c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7"/>
  <sheetViews>
    <sheetView tabSelected="1" zoomScale="85" zoomScaleNormal="85" zoomScalePageLayoutView="0" workbookViewId="0" topLeftCell="A19">
      <selection activeCell="A23" sqref="A23"/>
    </sheetView>
  </sheetViews>
  <sheetFormatPr defaultColWidth="11.421875" defaultRowHeight="15"/>
  <cols>
    <col min="1" max="1" width="18.421875" style="30" customWidth="1"/>
    <col min="2" max="2" width="16.57421875" style="30" customWidth="1"/>
    <col min="3" max="3" width="17.421875" style="30" customWidth="1"/>
    <col min="4" max="4" width="17.28125" style="30" customWidth="1"/>
    <col min="5" max="5" width="8.57421875" style="30" customWidth="1"/>
    <col min="6" max="6" width="8.7109375" style="30" customWidth="1"/>
    <col min="7" max="7" width="10.00390625" style="30" customWidth="1"/>
    <col min="8" max="8" width="14.7109375" style="30" customWidth="1"/>
    <col min="9" max="9" width="11.28125" style="30" customWidth="1"/>
    <col min="10" max="10" width="53.28125" style="32" customWidth="1"/>
    <col min="11" max="11" width="21.421875" style="33" customWidth="1"/>
    <col min="12" max="12" width="10.421875" style="33" customWidth="1"/>
    <col min="13" max="13" width="53.140625" style="34" customWidth="1"/>
    <col min="14" max="14" width="15.421875" style="30" customWidth="1"/>
    <col min="15" max="15" width="11.8515625" style="35" customWidth="1"/>
    <col min="16" max="16" width="19.00390625" style="30" customWidth="1"/>
    <col min="17" max="17" width="12.421875" style="30" customWidth="1"/>
    <col min="18" max="19" width="15.57421875" style="36" customWidth="1"/>
    <col min="20" max="20" width="11.8515625" style="30" customWidth="1"/>
    <col min="21" max="21" width="22.140625" style="30" customWidth="1"/>
    <col min="22" max="22" width="29.00390625" style="30" customWidth="1"/>
    <col min="23" max="23" width="12.421875" style="20" customWidth="1"/>
    <col min="24" max="24" width="11.8515625" style="30" customWidth="1"/>
    <col min="25" max="25" width="14.8515625" style="68" customWidth="1"/>
    <col min="26" max="26" width="21.7109375" style="35" customWidth="1"/>
    <col min="27" max="27" width="31.140625" style="35" customWidth="1"/>
    <col min="28" max="28" width="20.421875" style="30" hidden="1" customWidth="1"/>
    <col min="29" max="29" width="22.57421875" style="30" hidden="1" customWidth="1"/>
    <col min="30" max="30" width="13.00390625" style="30" hidden="1" customWidth="1"/>
    <col min="31" max="31" width="9.28125" style="30" bestFit="1" customWidth="1"/>
    <col min="32" max="33" width="11.57421875" style="30" bestFit="1" customWidth="1"/>
    <col min="34" max="34" width="11.00390625" style="30" bestFit="1" customWidth="1"/>
    <col min="35" max="36" width="11.8515625" style="30" bestFit="1" customWidth="1"/>
    <col min="37" max="37" width="12.140625" style="30" bestFit="1" customWidth="1"/>
    <col min="38" max="38" width="14.28125" style="30" bestFit="1" customWidth="1"/>
    <col min="39" max="39" width="11.57421875" style="30" customWidth="1"/>
    <col min="40" max="41" width="14.7109375" style="30" bestFit="1" customWidth="1"/>
    <col min="42" max="42" width="18.00390625" style="30" bestFit="1" customWidth="1"/>
    <col min="43" max="43" width="19.8515625" style="30" bestFit="1" customWidth="1"/>
    <col min="44" max="16384" width="11.421875" style="30" customWidth="1"/>
  </cols>
  <sheetData>
    <row r="1" spans="1:39" ht="11.25">
      <c r="A1" s="109" t="s">
        <v>70</v>
      </c>
      <c r="B1" s="110"/>
      <c r="C1" s="110"/>
      <c r="D1" s="112"/>
      <c r="E1" s="108" t="s">
        <v>39</v>
      </c>
      <c r="F1" s="108"/>
      <c r="G1" s="108"/>
      <c r="H1" s="108"/>
      <c r="I1" s="107" t="s">
        <v>41</v>
      </c>
      <c r="J1" s="107"/>
      <c r="K1" s="109"/>
      <c r="L1" s="110"/>
      <c r="M1" s="110"/>
      <c r="N1" s="112"/>
      <c r="O1" s="121" t="s">
        <v>39</v>
      </c>
      <c r="P1" s="121"/>
      <c r="Q1" s="121"/>
      <c r="R1" s="122"/>
      <c r="S1" s="106" t="s">
        <v>41</v>
      </c>
      <c r="T1" s="107"/>
      <c r="W1" s="109"/>
      <c r="X1" s="110"/>
      <c r="Y1" s="111"/>
      <c r="Z1" s="112"/>
      <c r="AA1" s="121" t="s">
        <v>39</v>
      </c>
      <c r="AB1" s="121"/>
      <c r="AC1" s="121"/>
      <c r="AD1" s="121"/>
      <c r="AE1" s="107" t="s">
        <v>41</v>
      </c>
      <c r="AF1" s="107"/>
      <c r="AM1" s="31"/>
    </row>
    <row r="2" spans="1:39" ht="11.25">
      <c r="A2" s="113"/>
      <c r="B2" s="114"/>
      <c r="C2" s="114"/>
      <c r="D2" s="116"/>
      <c r="E2" s="108"/>
      <c r="F2" s="108"/>
      <c r="G2" s="108"/>
      <c r="H2" s="108"/>
      <c r="I2" s="107" t="s">
        <v>62</v>
      </c>
      <c r="J2" s="107"/>
      <c r="K2" s="113"/>
      <c r="L2" s="114"/>
      <c r="M2" s="114"/>
      <c r="N2" s="116"/>
      <c r="O2" s="121"/>
      <c r="P2" s="121"/>
      <c r="Q2" s="121"/>
      <c r="R2" s="122"/>
      <c r="S2" s="106" t="s">
        <v>62</v>
      </c>
      <c r="T2" s="107"/>
      <c r="W2" s="113"/>
      <c r="X2" s="114"/>
      <c r="Y2" s="115"/>
      <c r="Z2" s="116"/>
      <c r="AA2" s="121"/>
      <c r="AB2" s="121"/>
      <c r="AC2" s="121"/>
      <c r="AD2" s="121"/>
      <c r="AE2" s="107" t="s">
        <v>62</v>
      </c>
      <c r="AF2" s="107"/>
      <c r="AM2" s="31"/>
    </row>
    <row r="3" spans="1:39" ht="24" customHeight="1">
      <c r="A3" s="117"/>
      <c r="B3" s="118"/>
      <c r="C3" s="118"/>
      <c r="D3" s="120"/>
      <c r="E3" s="108" t="s">
        <v>40</v>
      </c>
      <c r="F3" s="108"/>
      <c r="G3" s="108"/>
      <c r="H3" s="108"/>
      <c r="I3" s="123" t="s">
        <v>63</v>
      </c>
      <c r="J3" s="124"/>
      <c r="K3" s="117"/>
      <c r="L3" s="118"/>
      <c r="M3" s="118"/>
      <c r="N3" s="120"/>
      <c r="O3" s="121" t="s">
        <v>40</v>
      </c>
      <c r="P3" s="121"/>
      <c r="Q3" s="121"/>
      <c r="R3" s="122"/>
      <c r="S3" s="144" t="s">
        <v>63</v>
      </c>
      <c r="T3" s="124"/>
      <c r="W3" s="117"/>
      <c r="X3" s="118"/>
      <c r="Y3" s="119"/>
      <c r="Z3" s="120"/>
      <c r="AA3" s="121" t="s">
        <v>40</v>
      </c>
      <c r="AB3" s="121"/>
      <c r="AC3" s="121"/>
      <c r="AD3" s="121"/>
      <c r="AE3" s="123" t="s">
        <v>63</v>
      </c>
      <c r="AF3" s="124"/>
      <c r="AM3" s="31"/>
    </row>
    <row r="4" ht="11.25"/>
    <row r="5" ht="15" customHeight="1">
      <c r="A5" s="37" t="s">
        <v>20</v>
      </c>
    </row>
    <row r="6" ht="11.25">
      <c r="B6" s="37"/>
    </row>
    <row r="7" spans="1:9" ht="15.75" customHeight="1" thickBot="1">
      <c r="A7" s="37" t="s">
        <v>0</v>
      </c>
      <c r="F7" s="127" t="s">
        <v>43</v>
      </c>
      <c r="G7" s="128"/>
      <c r="H7" s="128"/>
      <c r="I7" s="129"/>
    </row>
    <row r="8" spans="1:18" ht="24.75" customHeight="1">
      <c r="A8" s="38" t="s">
        <v>1</v>
      </c>
      <c r="B8" s="136" t="s">
        <v>90</v>
      </c>
      <c r="C8" s="137"/>
      <c r="F8" s="130"/>
      <c r="G8" s="131"/>
      <c r="H8" s="131"/>
      <c r="I8" s="132"/>
      <c r="O8" s="39"/>
      <c r="P8" s="40"/>
      <c r="Q8" s="40"/>
      <c r="R8" s="73"/>
    </row>
    <row r="9" spans="1:18" ht="11.25">
      <c r="A9" s="41" t="s">
        <v>2</v>
      </c>
      <c r="B9" s="138" t="s">
        <v>64</v>
      </c>
      <c r="C9" s="139"/>
      <c r="F9" s="130"/>
      <c r="G9" s="131"/>
      <c r="H9" s="131"/>
      <c r="I9" s="132"/>
      <c r="O9" s="39"/>
      <c r="P9" s="40"/>
      <c r="Q9" s="40"/>
      <c r="R9" s="73"/>
    </row>
    <row r="10" spans="1:18" ht="11.25">
      <c r="A10" s="41" t="s">
        <v>3</v>
      </c>
      <c r="B10" s="140" t="s">
        <v>65</v>
      </c>
      <c r="C10" s="141"/>
      <c r="F10" s="130"/>
      <c r="G10" s="131"/>
      <c r="H10" s="131"/>
      <c r="I10" s="132"/>
      <c r="O10" s="39"/>
      <c r="P10" s="40"/>
      <c r="Q10" s="40"/>
      <c r="R10" s="73"/>
    </row>
    <row r="11" spans="1:18" ht="36" customHeight="1">
      <c r="A11" s="41" t="s">
        <v>16</v>
      </c>
      <c r="B11" s="142" t="s">
        <v>66</v>
      </c>
      <c r="C11" s="143"/>
      <c r="F11" s="133"/>
      <c r="G11" s="134"/>
      <c r="H11" s="134"/>
      <c r="I11" s="135"/>
      <c r="O11" s="39"/>
      <c r="P11" s="40"/>
      <c r="Q11" s="40"/>
      <c r="R11" s="73"/>
    </row>
    <row r="12" spans="1:18" ht="90.75" customHeight="1">
      <c r="A12" s="42" t="s">
        <v>19</v>
      </c>
      <c r="B12" s="153" t="s">
        <v>67</v>
      </c>
      <c r="C12" s="154"/>
      <c r="F12" s="43"/>
      <c r="G12" s="43"/>
      <c r="H12" s="43"/>
      <c r="I12" s="43"/>
      <c r="O12" s="39"/>
      <c r="P12" s="40"/>
      <c r="Q12" s="40"/>
      <c r="R12" s="73"/>
    </row>
    <row r="13" spans="1:18" ht="74.25" customHeight="1">
      <c r="A13" s="42" t="s">
        <v>4</v>
      </c>
      <c r="B13" s="153" t="s">
        <v>178</v>
      </c>
      <c r="C13" s="154"/>
      <c r="F13" s="127" t="s">
        <v>44</v>
      </c>
      <c r="G13" s="128"/>
      <c r="H13" s="128"/>
      <c r="I13" s="129"/>
      <c r="O13" s="39"/>
      <c r="P13" s="40"/>
      <c r="Q13" s="40"/>
      <c r="R13" s="73"/>
    </row>
    <row r="14" spans="1:18" ht="22.5">
      <c r="A14" s="41" t="s">
        <v>5</v>
      </c>
      <c r="B14" s="155">
        <v>7491593</v>
      </c>
      <c r="C14" s="156"/>
      <c r="F14" s="130"/>
      <c r="G14" s="131"/>
      <c r="H14" s="131"/>
      <c r="I14" s="132"/>
      <c r="O14" s="39"/>
      <c r="P14" s="40"/>
      <c r="Q14" s="40"/>
      <c r="R14" s="73"/>
    </row>
    <row r="15" spans="1:18" ht="11.25">
      <c r="A15" s="41" t="s">
        <v>21</v>
      </c>
      <c r="B15" s="125">
        <f>+S60</f>
        <v>513120000</v>
      </c>
      <c r="C15" s="126"/>
      <c r="F15" s="130"/>
      <c r="G15" s="131"/>
      <c r="H15" s="131"/>
      <c r="I15" s="132"/>
      <c r="O15" s="39"/>
      <c r="P15" s="40"/>
      <c r="Q15" s="40"/>
      <c r="R15" s="73"/>
    </row>
    <row r="16" spans="1:18" ht="22.5">
      <c r="A16" s="41" t="s">
        <v>22</v>
      </c>
      <c r="B16" s="125" t="s">
        <v>68</v>
      </c>
      <c r="C16" s="126"/>
      <c r="F16" s="130"/>
      <c r="G16" s="131"/>
      <c r="H16" s="131"/>
      <c r="I16" s="132"/>
      <c r="O16" s="39"/>
      <c r="P16" s="40"/>
      <c r="Q16" s="40"/>
      <c r="R16" s="73"/>
    </row>
    <row r="17" spans="1:35" ht="22.5">
      <c r="A17" s="41" t="s">
        <v>23</v>
      </c>
      <c r="B17" s="125" t="s">
        <v>69</v>
      </c>
      <c r="C17" s="126"/>
      <c r="F17" s="133"/>
      <c r="G17" s="134"/>
      <c r="H17" s="134"/>
      <c r="I17" s="135"/>
      <c r="O17" s="39"/>
      <c r="P17" s="40"/>
      <c r="Q17" s="40"/>
      <c r="R17" s="73"/>
      <c r="AC17" s="44"/>
      <c r="AG17" s="45"/>
      <c r="AH17" s="45"/>
      <c r="AI17" s="45"/>
    </row>
    <row r="18" spans="1:18" ht="23.25" thickBot="1">
      <c r="A18" s="46" t="s">
        <v>18</v>
      </c>
      <c r="B18" s="145">
        <v>42850</v>
      </c>
      <c r="C18" s="146"/>
      <c r="O18" s="39"/>
      <c r="P18" s="40"/>
      <c r="Q18" s="40"/>
      <c r="R18" s="73"/>
    </row>
    <row r="19" spans="1:41" ht="102" customHeight="1">
      <c r="A19" s="47"/>
      <c r="B19" s="48"/>
      <c r="E19" s="49"/>
      <c r="F19" s="147" t="s">
        <v>47</v>
      </c>
      <c r="G19" s="148"/>
      <c r="H19" s="148"/>
      <c r="I19" s="149"/>
      <c r="O19" s="39"/>
      <c r="P19" s="40"/>
      <c r="Q19" s="40"/>
      <c r="R19" s="73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1:41" ht="11.25">
      <c r="A20" s="50"/>
      <c r="B20" s="50"/>
      <c r="C20" s="50"/>
      <c r="D20" s="50"/>
      <c r="E20" s="50"/>
      <c r="F20" s="50"/>
      <c r="G20" s="50"/>
      <c r="H20" s="50"/>
      <c r="I20" s="50"/>
      <c r="J20" s="51"/>
      <c r="K20" s="52"/>
      <c r="L20" s="52"/>
      <c r="M20" s="53"/>
      <c r="N20" s="50"/>
      <c r="O20" s="54"/>
      <c r="P20" s="50"/>
      <c r="Q20" s="50"/>
      <c r="R20" s="55"/>
      <c r="S20" s="55"/>
      <c r="T20" s="50"/>
      <c r="U20" s="50"/>
      <c r="V20" s="50"/>
      <c r="W20" s="21"/>
      <c r="X20" s="50"/>
      <c r="Y20" s="69"/>
      <c r="Z20" s="54"/>
      <c r="AA20" s="54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21" spans="1:41" ht="11.25">
      <c r="A21" s="37" t="s">
        <v>15</v>
      </c>
      <c r="B21" s="50"/>
      <c r="C21" s="50"/>
      <c r="D21" s="50"/>
      <c r="E21" s="50"/>
      <c r="F21" s="50"/>
      <c r="G21" s="50"/>
      <c r="H21" s="50"/>
      <c r="I21" s="50"/>
      <c r="J21" s="51"/>
      <c r="K21" s="52"/>
      <c r="L21" s="52"/>
      <c r="M21" s="53"/>
      <c r="N21" s="50"/>
      <c r="O21" s="54"/>
      <c r="P21" s="50"/>
      <c r="Q21" s="50"/>
      <c r="R21" s="55"/>
      <c r="S21" s="55"/>
      <c r="T21" s="50"/>
      <c r="U21" s="50"/>
      <c r="V21" s="50"/>
      <c r="W21" s="21"/>
      <c r="X21" s="50"/>
      <c r="Y21" s="69"/>
      <c r="Z21" s="54"/>
      <c r="AA21" s="54"/>
      <c r="AB21" s="50"/>
      <c r="AC21" s="50"/>
      <c r="AD21" s="150" t="s">
        <v>48</v>
      </c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2"/>
    </row>
    <row r="22" spans="1:42" ht="45">
      <c r="A22" s="56" t="s">
        <v>27</v>
      </c>
      <c r="B22" s="56" t="s">
        <v>25</v>
      </c>
      <c r="C22" s="57" t="s">
        <v>26</v>
      </c>
      <c r="D22" s="57" t="s">
        <v>30</v>
      </c>
      <c r="E22" s="56" t="s">
        <v>31</v>
      </c>
      <c r="F22" s="56" t="s">
        <v>33</v>
      </c>
      <c r="G22" s="57" t="s">
        <v>34</v>
      </c>
      <c r="H22" s="57" t="s">
        <v>45</v>
      </c>
      <c r="I22" s="56" t="s">
        <v>35</v>
      </c>
      <c r="J22" s="56" t="s">
        <v>36</v>
      </c>
      <c r="K22" s="57" t="s">
        <v>37</v>
      </c>
      <c r="L22" s="58" t="s">
        <v>24</v>
      </c>
      <c r="M22" s="58" t="s">
        <v>6</v>
      </c>
      <c r="N22" s="58" t="s">
        <v>17</v>
      </c>
      <c r="O22" s="58" t="s">
        <v>7</v>
      </c>
      <c r="P22" s="58" t="s">
        <v>8</v>
      </c>
      <c r="Q22" s="58" t="s">
        <v>9</v>
      </c>
      <c r="R22" s="74" t="s">
        <v>10</v>
      </c>
      <c r="S22" s="59" t="s">
        <v>11</v>
      </c>
      <c r="T22" s="58" t="s">
        <v>12</v>
      </c>
      <c r="U22" s="58" t="s">
        <v>13</v>
      </c>
      <c r="V22" s="58" t="s">
        <v>14</v>
      </c>
      <c r="W22" s="22" t="s">
        <v>28</v>
      </c>
      <c r="X22" s="22" t="s">
        <v>61</v>
      </c>
      <c r="Y22" s="70" t="s">
        <v>42</v>
      </c>
      <c r="Z22" s="60" t="s">
        <v>46</v>
      </c>
      <c r="AA22" s="60" t="s">
        <v>38</v>
      </c>
      <c r="AB22" s="60" t="s">
        <v>32</v>
      </c>
      <c r="AC22" s="60" t="s">
        <v>29</v>
      </c>
      <c r="AD22" s="61" t="s">
        <v>49</v>
      </c>
      <c r="AE22" s="61" t="s">
        <v>51</v>
      </c>
      <c r="AF22" s="61" t="s">
        <v>52</v>
      </c>
      <c r="AG22" s="61" t="s">
        <v>50</v>
      </c>
      <c r="AH22" s="61" t="s">
        <v>53</v>
      </c>
      <c r="AI22" s="61" t="s">
        <v>54</v>
      </c>
      <c r="AJ22" s="61" t="s">
        <v>55</v>
      </c>
      <c r="AK22" s="61" t="s">
        <v>56</v>
      </c>
      <c r="AL22" s="61" t="s">
        <v>57</v>
      </c>
      <c r="AM22" s="61" t="s">
        <v>58</v>
      </c>
      <c r="AN22" s="61" t="s">
        <v>59</v>
      </c>
      <c r="AO22" s="61" t="s">
        <v>60</v>
      </c>
      <c r="AP22" s="45"/>
    </row>
    <row r="23" spans="1:43" s="43" customFormat="1" ht="56.25" customHeight="1">
      <c r="A23" s="76" t="s">
        <v>149</v>
      </c>
      <c r="B23" s="76" t="s">
        <v>150</v>
      </c>
      <c r="C23" s="24" t="s">
        <v>151</v>
      </c>
      <c r="D23" s="24">
        <v>999999</v>
      </c>
      <c r="E23" s="76" t="s">
        <v>91</v>
      </c>
      <c r="F23" s="76"/>
      <c r="G23" s="24"/>
      <c r="H23" s="24"/>
      <c r="I23" s="76"/>
      <c r="J23" s="76" t="s">
        <v>152</v>
      </c>
      <c r="K23" s="24" t="s">
        <v>315</v>
      </c>
      <c r="L23" s="24">
        <v>801116</v>
      </c>
      <c r="M23" s="77" t="s">
        <v>324</v>
      </c>
      <c r="N23" s="78">
        <v>42767</v>
      </c>
      <c r="O23" s="24" t="s">
        <v>73</v>
      </c>
      <c r="P23" s="24" t="s">
        <v>153</v>
      </c>
      <c r="Q23" s="24" t="s">
        <v>154</v>
      </c>
      <c r="R23" s="19">
        <v>46687500</v>
      </c>
      <c r="S23" s="12">
        <f>+R23</f>
        <v>46687500</v>
      </c>
      <c r="T23" s="24" t="s">
        <v>113</v>
      </c>
      <c r="U23" s="23" t="s">
        <v>152</v>
      </c>
      <c r="V23" s="14" t="s">
        <v>400</v>
      </c>
      <c r="W23" s="15">
        <v>7000080554</v>
      </c>
      <c r="X23" s="16">
        <v>4500028787</v>
      </c>
      <c r="Y23" s="26">
        <f>+S23</f>
        <v>46687500</v>
      </c>
      <c r="Z23" s="14" t="s">
        <v>269</v>
      </c>
      <c r="AA23" s="14" t="s">
        <v>268</v>
      </c>
      <c r="AB23" s="79"/>
      <c r="AC23" s="79"/>
      <c r="AD23" s="80"/>
      <c r="AE23" s="80"/>
      <c r="AF23" s="19"/>
      <c r="AG23" s="19"/>
      <c r="AH23" s="19">
        <v>6225000</v>
      </c>
      <c r="AI23" s="19">
        <v>6225000</v>
      </c>
      <c r="AJ23" s="19">
        <v>6225000</v>
      </c>
      <c r="AK23" s="19">
        <v>6225000</v>
      </c>
      <c r="AL23" s="19">
        <v>6225000</v>
      </c>
      <c r="AM23" s="19">
        <v>6225000</v>
      </c>
      <c r="AN23" s="19">
        <v>6225000</v>
      </c>
      <c r="AO23" s="19">
        <v>3112500</v>
      </c>
      <c r="AP23" s="81"/>
      <c r="AQ23" s="81"/>
    </row>
    <row r="24" spans="1:43" s="43" customFormat="1" ht="56.25" customHeight="1">
      <c r="A24" s="76" t="s">
        <v>149</v>
      </c>
      <c r="B24" s="76" t="s">
        <v>150</v>
      </c>
      <c r="C24" s="24" t="s">
        <v>151</v>
      </c>
      <c r="D24" s="24">
        <v>999999</v>
      </c>
      <c r="E24" s="76" t="s">
        <v>91</v>
      </c>
      <c r="F24" s="82"/>
      <c r="G24" s="83"/>
      <c r="H24" s="83"/>
      <c r="I24" s="82"/>
      <c r="J24" s="76" t="s">
        <v>152</v>
      </c>
      <c r="K24" s="24" t="s">
        <v>315</v>
      </c>
      <c r="L24" s="24">
        <v>801116</v>
      </c>
      <c r="M24" s="77" t="s">
        <v>349</v>
      </c>
      <c r="N24" s="78">
        <v>42767</v>
      </c>
      <c r="O24" s="24" t="s">
        <v>73</v>
      </c>
      <c r="P24" s="24" t="s">
        <v>153</v>
      </c>
      <c r="Q24" s="24" t="s">
        <v>154</v>
      </c>
      <c r="R24" s="19">
        <v>15261300</v>
      </c>
      <c r="S24" s="12">
        <f>+R24</f>
        <v>15261300</v>
      </c>
      <c r="T24" s="24" t="s">
        <v>113</v>
      </c>
      <c r="U24" s="24" t="s">
        <v>152</v>
      </c>
      <c r="V24" s="14" t="s">
        <v>400</v>
      </c>
      <c r="W24" s="84">
        <v>7000080553</v>
      </c>
      <c r="X24" s="84">
        <v>4500026140</v>
      </c>
      <c r="Y24" s="27">
        <f>+S24</f>
        <v>15261300</v>
      </c>
      <c r="Z24" s="14" t="s">
        <v>270</v>
      </c>
      <c r="AA24" s="14" t="s">
        <v>173</v>
      </c>
      <c r="AB24" s="79"/>
      <c r="AC24" s="79"/>
      <c r="AD24" s="80"/>
      <c r="AE24" s="80"/>
      <c r="AF24" s="19"/>
      <c r="AG24" s="19">
        <v>1641000</v>
      </c>
      <c r="AH24" s="19">
        <v>1641000</v>
      </c>
      <c r="AI24" s="19">
        <v>1641000</v>
      </c>
      <c r="AJ24" s="19">
        <v>1641000</v>
      </c>
      <c r="AK24" s="19">
        <v>1641000</v>
      </c>
      <c r="AL24" s="19">
        <v>1641000</v>
      </c>
      <c r="AM24" s="19">
        <v>1641000</v>
      </c>
      <c r="AN24" s="19">
        <v>1641000</v>
      </c>
      <c r="AO24" s="19">
        <v>2133300</v>
      </c>
      <c r="AP24" s="81"/>
      <c r="AQ24" s="81"/>
    </row>
    <row r="25" spans="1:43" s="43" customFormat="1" ht="56.25" customHeight="1">
      <c r="A25" s="76" t="s">
        <v>149</v>
      </c>
      <c r="B25" s="77" t="s">
        <v>155</v>
      </c>
      <c r="C25" s="24" t="s">
        <v>156</v>
      </c>
      <c r="D25" s="24">
        <v>999999</v>
      </c>
      <c r="E25" s="76" t="s">
        <v>91</v>
      </c>
      <c r="F25" s="82"/>
      <c r="G25" s="83"/>
      <c r="H25" s="83"/>
      <c r="I25" s="82"/>
      <c r="J25" s="76" t="s">
        <v>152</v>
      </c>
      <c r="K25" s="24" t="s">
        <v>315</v>
      </c>
      <c r="L25" s="24">
        <v>801116</v>
      </c>
      <c r="M25" s="77" t="s">
        <v>351</v>
      </c>
      <c r="N25" s="78">
        <v>42767</v>
      </c>
      <c r="O25" s="24" t="s">
        <v>73</v>
      </c>
      <c r="P25" s="24" t="s">
        <v>153</v>
      </c>
      <c r="Q25" s="24" t="s">
        <v>154</v>
      </c>
      <c r="R25" s="19">
        <v>16600000</v>
      </c>
      <c r="S25" s="12">
        <v>16600000</v>
      </c>
      <c r="T25" s="24" t="s">
        <v>113</v>
      </c>
      <c r="U25" s="23" t="s">
        <v>152</v>
      </c>
      <c r="V25" s="24" t="s">
        <v>290</v>
      </c>
      <c r="W25" s="84">
        <v>7000080483</v>
      </c>
      <c r="X25" s="85">
        <v>4500025930</v>
      </c>
      <c r="Y25" s="86">
        <v>13128000</v>
      </c>
      <c r="Z25" s="14" t="s">
        <v>271</v>
      </c>
      <c r="AA25" s="14" t="s">
        <v>175</v>
      </c>
      <c r="AB25" s="79"/>
      <c r="AC25" s="79"/>
      <c r="AD25" s="80"/>
      <c r="AE25" s="87"/>
      <c r="AF25" s="87"/>
      <c r="AG25" s="87">
        <v>1641000</v>
      </c>
      <c r="AH25" s="87">
        <v>1641000</v>
      </c>
      <c r="AI25" s="87">
        <v>1641000</v>
      </c>
      <c r="AJ25" s="87">
        <v>1641000</v>
      </c>
      <c r="AK25" s="87">
        <v>1641000</v>
      </c>
      <c r="AL25" s="87">
        <v>1641000</v>
      </c>
      <c r="AM25" s="87">
        <v>1641000</v>
      </c>
      <c r="AN25" s="87">
        <v>1641000</v>
      </c>
      <c r="AO25" s="87"/>
      <c r="AP25" s="81"/>
      <c r="AQ25" s="81"/>
    </row>
    <row r="26" spans="1:43" s="43" customFormat="1" ht="56.25" customHeight="1">
      <c r="A26" s="76" t="s">
        <v>149</v>
      </c>
      <c r="B26" s="76" t="s">
        <v>158</v>
      </c>
      <c r="C26" s="24" t="s">
        <v>159</v>
      </c>
      <c r="D26" s="24">
        <v>999999</v>
      </c>
      <c r="E26" s="76" t="s">
        <v>91</v>
      </c>
      <c r="F26" s="82"/>
      <c r="G26" s="83"/>
      <c r="H26" s="83"/>
      <c r="I26" s="82"/>
      <c r="J26" s="76" t="s">
        <v>152</v>
      </c>
      <c r="K26" s="24" t="s">
        <v>315</v>
      </c>
      <c r="L26" s="24">
        <v>801116</v>
      </c>
      <c r="M26" s="77" t="s">
        <v>352</v>
      </c>
      <c r="N26" s="78">
        <v>42767</v>
      </c>
      <c r="O26" s="24" t="s">
        <v>73</v>
      </c>
      <c r="P26" s="24" t="s">
        <v>153</v>
      </c>
      <c r="Q26" s="24" t="s">
        <v>154</v>
      </c>
      <c r="R26" s="19">
        <v>16600000</v>
      </c>
      <c r="S26" s="12">
        <v>16600000</v>
      </c>
      <c r="T26" s="24" t="s">
        <v>113</v>
      </c>
      <c r="U26" s="24" t="s">
        <v>152</v>
      </c>
      <c r="V26" s="24" t="s">
        <v>421</v>
      </c>
      <c r="W26" s="88">
        <v>7000080488</v>
      </c>
      <c r="X26" s="85">
        <v>4500025901</v>
      </c>
      <c r="Y26" s="86">
        <v>16289000</v>
      </c>
      <c r="Z26" s="14" t="s">
        <v>272</v>
      </c>
      <c r="AA26" s="14" t="s">
        <v>176</v>
      </c>
      <c r="AB26" s="79"/>
      <c r="AC26" s="79"/>
      <c r="AD26" s="80"/>
      <c r="AE26" s="80"/>
      <c r="AF26" s="87">
        <v>1628900</v>
      </c>
      <c r="AG26" s="87">
        <v>1628900</v>
      </c>
      <c r="AH26" s="87">
        <v>1628900</v>
      </c>
      <c r="AI26" s="87">
        <v>1628900</v>
      </c>
      <c r="AJ26" s="87">
        <v>1628900</v>
      </c>
      <c r="AK26" s="87">
        <v>1628900</v>
      </c>
      <c r="AL26" s="87">
        <v>1628900</v>
      </c>
      <c r="AM26" s="87">
        <v>1628900</v>
      </c>
      <c r="AN26" s="87">
        <v>1628900</v>
      </c>
      <c r="AO26" s="87">
        <v>1628900</v>
      </c>
      <c r="AP26" s="81"/>
      <c r="AQ26" s="81"/>
    </row>
    <row r="27" spans="1:43" s="43" customFormat="1" ht="67.5" customHeight="1">
      <c r="A27" s="76" t="s">
        <v>149</v>
      </c>
      <c r="B27" s="76" t="s">
        <v>158</v>
      </c>
      <c r="C27" s="24" t="s">
        <v>159</v>
      </c>
      <c r="D27" s="24">
        <v>999999</v>
      </c>
      <c r="E27" s="76" t="s">
        <v>91</v>
      </c>
      <c r="F27" s="82"/>
      <c r="G27" s="83"/>
      <c r="H27" s="83"/>
      <c r="I27" s="82"/>
      <c r="J27" s="76" t="s">
        <v>152</v>
      </c>
      <c r="K27" s="24" t="s">
        <v>315</v>
      </c>
      <c r="L27" s="24">
        <v>801116</v>
      </c>
      <c r="M27" s="77" t="s">
        <v>353</v>
      </c>
      <c r="N27" s="78">
        <v>42767</v>
      </c>
      <c r="O27" s="24" t="s">
        <v>73</v>
      </c>
      <c r="P27" s="24" t="s">
        <v>153</v>
      </c>
      <c r="Q27" s="24" t="s">
        <v>154</v>
      </c>
      <c r="R27" s="19">
        <v>40200000</v>
      </c>
      <c r="S27" s="12">
        <f>+R27</f>
        <v>40200000</v>
      </c>
      <c r="T27" s="24" t="s">
        <v>160</v>
      </c>
      <c r="U27" s="24" t="s">
        <v>152</v>
      </c>
      <c r="V27" s="24" t="s">
        <v>290</v>
      </c>
      <c r="W27" s="72" t="s">
        <v>157</v>
      </c>
      <c r="X27" s="84">
        <v>4500025870</v>
      </c>
      <c r="Y27" s="86">
        <v>40200000</v>
      </c>
      <c r="Z27" s="14" t="s">
        <v>273</v>
      </c>
      <c r="AA27" s="14" t="s">
        <v>174</v>
      </c>
      <c r="AB27" s="89"/>
      <c r="AC27" s="79"/>
      <c r="AD27" s="80"/>
      <c r="AE27" s="80"/>
      <c r="AF27" s="87">
        <v>4020000</v>
      </c>
      <c r="AG27" s="87">
        <v>4020000</v>
      </c>
      <c r="AH27" s="87">
        <v>4020000</v>
      </c>
      <c r="AI27" s="87">
        <v>4020000</v>
      </c>
      <c r="AJ27" s="87">
        <v>4020000</v>
      </c>
      <c r="AK27" s="87">
        <v>4020000</v>
      </c>
      <c r="AL27" s="87">
        <v>4020000</v>
      </c>
      <c r="AM27" s="87">
        <v>4020000</v>
      </c>
      <c r="AN27" s="87">
        <v>4020000</v>
      </c>
      <c r="AO27" s="87">
        <v>4020000</v>
      </c>
      <c r="AP27" s="81"/>
      <c r="AQ27" s="81"/>
    </row>
    <row r="28" spans="1:44" s="63" customFormat="1" ht="56.25" customHeight="1">
      <c r="A28" s="9" t="s">
        <v>71</v>
      </c>
      <c r="B28" s="10" t="s">
        <v>110</v>
      </c>
      <c r="C28" s="10" t="s">
        <v>111</v>
      </c>
      <c r="D28" s="11">
        <v>29701201</v>
      </c>
      <c r="E28" s="10" t="s">
        <v>91</v>
      </c>
      <c r="F28" s="12" t="str">
        <f aca="true" t="shared" si="0" ref="F28:F38">+C28</f>
        <v>V.I.9.5</v>
      </c>
      <c r="G28" s="11">
        <v>365</v>
      </c>
      <c r="H28" s="10" t="s">
        <v>87</v>
      </c>
      <c r="I28" s="11">
        <f aca="true" t="shared" si="1" ref="I28:I38">+D28</f>
        <v>29701201</v>
      </c>
      <c r="J28" s="28" t="s">
        <v>112</v>
      </c>
      <c r="K28" s="29" t="s">
        <v>399</v>
      </c>
      <c r="L28" s="29">
        <v>951116</v>
      </c>
      <c r="M28" s="90" t="s">
        <v>118</v>
      </c>
      <c r="N28" s="13" t="s">
        <v>89</v>
      </c>
      <c r="O28" s="23" t="s">
        <v>177</v>
      </c>
      <c r="P28" s="14" t="s">
        <v>99</v>
      </c>
      <c r="Q28" s="12" t="s">
        <v>106</v>
      </c>
      <c r="R28" s="19">
        <v>600000000</v>
      </c>
      <c r="S28" s="12">
        <f aca="true" t="shared" si="2" ref="S28:S37">+R28</f>
        <v>600000000</v>
      </c>
      <c r="T28" s="14" t="s">
        <v>107</v>
      </c>
      <c r="U28" s="14" t="s">
        <v>114</v>
      </c>
      <c r="V28" s="29" t="s">
        <v>401</v>
      </c>
      <c r="W28" s="15">
        <v>7000080232</v>
      </c>
      <c r="X28" s="16">
        <v>4200003555</v>
      </c>
      <c r="Y28" s="26">
        <v>600000000</v>
      </c>
      <c r="Z28" s="14" t="s">
        <v>391</v>
      </c>
      <c r="AA28" s="14" t="s">
        <v>115</v>
      </c>
      <c r="AB28" s="91"/>
      <c r="AC28" s="18"/>
      <c r="AD28" s="19"/>
      <c r="AE28" s="19"/>
      <c r="AF28" s="19"/>
      <c r="AG28" s="19">
        <f>+Y28</f>
        <v>600000000</v>
      </c>
      <c r="AH28" s="19"/>
      <c r="AI28" s="19"/>
      <c r="AJ28" s="19"/>
      <c r="AK28" s="19"/>
      <c r="AL28" s="19"/>
      <c r="AM28" s="19"/>
      <c r="AN28" s="19"/>
      <c r="AO28" s="19"/>
      <c r="AP28" s="81"/>
      <c r="AQ28" s="81"/>
      <c r="AR28" s="62"/>
    </row>
    <row r="29" spans="1:44" s="63" customFormat="1" ht="99" customHeight="1">
      <c r="A29" s="24" t="s">
        <v>149</v>
      </c>
      <c r="B29" s="24" t="s">
        <v>194</v>
      </c>
      <c r="C29" s="24" t="s">
        <v>172</v>
      </c>
      <c r="D29" s="24" t="s">
        <v>171</v>
      </c>
      <c r="E29" s="24" t="s">
        <v>91</v>
      </c>
      <c r="F29" s="77" t="s">
        <v>162</v>
      </c>
      <c r="G29" s="77" t="s">
        <v>163</v>
      </c>
      <c r="H29" s="24" t="s">
        <v>164</v>
      </c>
      <c r="I29" s="77" t="s">
        <v>165</v>
      </c>
      <c r="J29" s="77" t="s">
        <v>166</v>
      </c>
      <c r="K29" s="24" t="s">
        <v>315</v>
      </c>
      <c r="L29" s="24">
        <v>801116</v>
      </c>
      <c r="M29" s="77" t="s">
        <v>316</v>
      </c>
      <c r="N29" s="92">
        <v>42767</v>
      </c>
      <c r="O29" s="23" t="s">
        <v>177</v>
      </c>
      <c r="P29" s="14" t="s">
        <v>167</v>
      </c>
      <c r="Q29" s="23" t="s">
        <v>168</v>
      </c>
      <c r="R29" s="19">
        <v>28710000</v>
      </c>
      <c r="S29" s="12">
        <v>28710000</v>
      </c>
      <c r="T29" s="23" t="s">
        <v>160</v>
      </c>
      <c r="U29" s="23" t="s">
        <v>152</v>
      </c>
      <c r="V29" s="23" t="s">
        <v>289</v>
      </c>
      <c r="W29" s="93" t="s">
        <v>169</v>
      </c>
      <c r="X29" s="94"/>
      <c r="Y29" s="27">
        <v>28710000</v>
      </c>
      <c r="Z29" s="29" t="s">
        <v>369</v>
      </c>
      <c r="AA29" s="14" t="s">
        <v>195</v>
      </c>
      <c r="AB29" s="79"/>
      <c r="AC29" s="79"/>
      <c r="AD29" s="80"/>
      <c r="AE29" s="80"/>
      <c r="AF29" s="80"/>
      <c r="AG29" s="80"/>
      <c r="AH29" s="80"/>
      <c r="AI29" s="80"/>
      <c r="AJ29" s="19"/>
      <c r="AK29" s="19">
        <v>5742000</v>
      </c>
      <c r="AL29" s="19">
        <v>5742000</v>
      </c>
      <c r="AM29" s="19">
        <v>5742000</v>
      </c>
      <c r="AN29" s="19">
        <v>5742000</v>
      </c>
      <c r="AO29" s="19">
        <v>5742000</v>
      </c>
      <c r="AP29" s="81"/>
      <c r="AQ29" s="81"/>
      <c r="AR29" s="62"/>
    </row>
    <row r="30" spans="1:44" s="63" customFormat="1" ht="56.25" customHeight="1">
      <c r="A30" s="24" t="s">
        <v>149</v>
      </c>
      <c r="B30" s="24" t="s">
        <v>161</v>
      </c>
      <c r="C30" s="24" t="s">
        <v>172</v>
      </c>
      <c r="D30" s="24" t="s">
        <v>171</v>
      </c>
      <c r="E30" s="24" t="s">
        <v>91</v>
      </c>
      <c r="F30" s="77" t="s">
        <v>162</v>
      </c>
      <c r="G30" s="77" t="s">
        <v>163</v>
      </c>
      <c r="H30" s="24" t="s">
        <v>164</v>
      </c>
      <c r="I30" s="77" t="s">
        <v>165</v>
      </c>
      <c r="J30" s="77" t="s">
        <v>166</v>
      </c>
      <c r="K30" s="24" t="s">
        <v>315</v>
      </c>
      <c r="L30" s="24">
        <v>801116</v>
      </c>
      <c r="M30" s="77" t="s">
        <v>345</v>
      </c>
      <c r="N30" s="92">
        <v>42767</v>
      </c>
      <c r="O30" s="23" t="s">
        <v>92</v>
      </c>
      <c r="P30" s="14" t="s">
        <v>167</v>
      </c>
      <c r="Q30" s="23" t="s">
        <v>168</v>
      </c>
      <c r="R30" s="19">
        <v>91630000</v>
      </c>
      <c r="S30" s="12">
        <f>+R30</f>
        <v>91630000</v>
      </c>
      <c r="T30" s="23" t="s">
        <v>160</v>
      </c>
      <c r="U30" s="23" t="s">
        <v>152</v>
      </c>
      <c r="V30" s="23" t="s">
        <v>289</v>
      </c>
      <c r="W30" s="93" t="s">
        <v>170</v>
      </c>
      <c r="X30" s="16">
        <v>4500026396</v>
      </c>
      <c r="Y30" s="27">
        <f aca="true" t="shared" si="3" ref="Y30:Y35">+S30</f>
        <v>91630000</v>
      </c>
      <c r="Z30" s="14" t="s">
        <v>275</v>
      </c>
      <c r="AA30" s="14" t="s">
        <v>188</v>
      </c>
      <c r="AB30" s="79"/>
      <c r="AC30" s="79"/>
      <c r="AD30" s="80"/>
      <c r="AE30" s="80"/>
      <c r="AF30" s="80"/>
      <c r="AG30" s="80"/>
      <c r="AH30" s="80"/>
      <c r="AI30" s="19">
        <v>13090000</v>
      </c>
      <c r="AJ30" s="19">
        <v>13090000</v>
      </c>
      <c r="AK30" s="19">
        <v>13090000</v>
      </c>
      <c r="AL30" s="19">
        <v>13090000</v>
      </c>
      <c r="AM30" s="19">
        <v>13090000</v>
      </c>
      <c r="AN30" s="19">
        <v>13090000</v>
      </c>
      <c r="AO30" s="19">
        <v>13090000</v>
      </c>
      <c r="AP30" s="81"/>
      <c r="AQ30" s="81"/>
      <c r="AR30" s="62"/>
    </row>
    <row r="31" spans="1:44" s="63" customFormat="1" ht="56.25" customHeight="1">
      <c r="A31" s="9" t="s">
        <v>71</v>
      </c>
      <c r="B31" s="10" t="s">
        <v>119</v>
      </c>
      <c r="C31" s="10" t="s">
        <v>121</v>
      </c>
      <c r="D31" s="11">
        <v>29701002</v>
      </c>
      <c r="E31" s="10" t="s">
        <v>91</v>
      </c>
      <c r="F31" s="12" t="str">
        <f t="shared" si="0"/>
        <v>A.9.15</v>
      </c>
      <c r="G31" s="11">
        <v>366</v>
      </c>
      <c r="H31" s="10" t="s">
        <v>87</v>
      </c>
      <c r="I31" s="11">
        <f t="shared" si="1"/>
        <v>29701002</v>
      </c>
      <c r="J31" s="28" t="s">
        <v>122</v>
      </c>
      <c r="K31" s="29" t="s">
        <v>315</v>
      </c>
      <c r="L31" s="29">
        <v>801116</v>
      </c>
      <c r="M31" s="90" t="s">
        <v>123</v>
      </c>
      <c r="N31" s="13">
        <v>42781</v>
      </c>
      <c r="O31" s="23" t="s">
        <v>95</v>
      </c>
      <c r="P31" s="14" t="s">
        <v>96</v>
      </c>
      <c r="Q31" s="12" t="s">
        <v>106</v>
      </c>
      <c r="R31" s="19">
        <v>10000000</v>
      </c>
      <c r="S31" s="12">
        <f t="shared" si="2"/>
        <v>10000000</v>
      </c>
      <c r="T31" s="14" t="s">
        <v>113</v>
      </c>
      <c r="U31" s="14" t="s">
        <v>97</v>
      </c>
      <c r="V31" s="29" t="s">
        <v>289</v>
      </c>
      <c r="W31" s="15">
        <v>7000080126</v>
      </c>
      <c r="X31" s="16"/>
      <c r="Y31" s="26">
        <f t="shared" si="3"/>
        <v>10000000</v>
      </c>
      <c r="Z31" s="14"/>
      <c r="AA31" s="14"/>
      <c r="AB31" s="91"/>
      <c r="AC31" s="18"/>
      <c r="AD31" s="19"/>
      <c r="AE31" s="19"/>
      <c r="AF31" s="19"/>
      <c r="AG31" s="19">
        <v>1250000</v>
      </c>
      <c r="AH31" s="19">
        <v>1250000</v>
      </c>
      <c r="AI31" s="19">
        <v>1250000</v>
      </c>
      <c r="AJ31" s="19">
        <v>1250000</v>
      </c>
      <c r="AK31" s="19">
        <v>1250000</v>
      </c>
      <c r="AL31" s="19">
        <v>1250000</v>
      </c>
      <c r="AM31" s="19">
        <v>1250000</v>
      </c>
      <c r="AN31" s="19">
        <v>1250000</v>
      </c>
      <c r="AO31" s="19"/>
      <c r="AP31" s="81"/>
      <c r="AQ31" s="81"/>
      <c r="AR31" s="62"/>
    </row>
    <row r="32" spans="1:44" s="63" customFormat="1" ht="56.25" customHeight="1">
      <c r="A32" s="9" t="s">
        <v>71</v>
      </c>
      <c r="B32" s="10" t="s">
        <v>119</v>
      </c>
      <c r="C32" s="10" t="s">
        <v>121</v>
      </c>
      <c r="D32" s="11">
        <v>29701002</v>
      </c>
      <c r="E32" s="10" t="s">
        <v>91</v>
      </c>
      <c r="F32" s="12" t="str">
        <f t="shared" si="0"/>
        <v>A.9.15</v>
      </c>
      <c r="G32" s="11">
        <v>366</v>
      </c>
      <c r="H32" s="10" t="s">
        <v>87</v>
      </c>
      <c r="I32" s="11">
        <f t="shared" si="1"/>
        <v>29701002</v>
      </c>
      <c r="J32" s="28" t="s">
        <v>122</v>
      </c>
      <c r="K32" s="29" t="s">
        <v>315</v>
      </c>
      <c r="L32" s="29">
        <v>801116</v>
      </c>
      <c r="M32" s="90" t="s">
        <v>123</v>
      </c>
      <c r="N32" s="13">
        <v>42781</v>
      </c>
      <c r="O32" s="23" t="s">
        <v>95</v>
      </c>
      <c r="P32" s="14" t="s">
        <v>96</v>
      </c>
      <c r="Q32" s="12" t="s">
        <v>106</v>
      </c>
      <c r="R32" s="19">
        <v>28864000</v>
      </c>
      <c r="S32" s="12">
        <f t="shared" si="2"/>
        <v>28864000</v>
      </c>
      <c r="T32" s="14" t="s">
        <v>113</v>
      </c>
      <c r="U32" s="14" t="s">
        <v>97</v>
      </c>
      <c r="V32" s="29" t="s">
        <v>289</v>
      </c>
      <c r="W32" s="15">
        <v>7000080133</v>
      </c>
      <c r="X32" s="16"/>
      <c r="Y32" s="26">
        <f t="shared" si="3"/>
        <v>28864000</v>
      </c>
      <c r="Z32" s="14"/>
      <c r="AA32" s="14"/>
      <c r="AB32" s="91"/>
      <c r="AC32" s="18"/>
      <c r="AD32" s="19"/>
      <c r="AE32" s="19"/>
      <c r="AF32" s="19"/>
      <c r="AG32" s="19">
        <v>0</v>
      </c>
      <c r="AH32" s="19">
        <v>3608000</v>
      </c>
      <c r="AI32" s="19">
        <v>3608000</v>
      </c>
      <c r="AJ32" s="19">
        <v>3608000</v>
      </c>
      <c r="AK32" s="19">
        <v>3608000</v>
      </c>
      <c r="AL32" s="19">
        <v>3608000</v>
      </c>
      <c r="AM32" s="19">
        <v>3608000</v>
      </c>
      <c r="AN32" s="19">
        <v>3608000</v>
      </c>
      <c r="AO32" s="19">
        <v>3608000</v>
      </c>
      <c r="AP32" s="81"/>
      <c r="AQ32" s="81"/>
      <c r="AR32" s="62"/>
    </row>
    <row r="33" spans="1:44" s="63" customFormat="1" ht="56.25" customHeight="1">
      <c r="A33" s="9" t="s">
        <v>71</v>
      </c>
      <c r="B33" s="10" t="s">
        <v>120</v>
      </c>
      <c r="C33" s="10" t="s">
        <v>111</v>
      </c>
      <c r="D33" s="11">
        <v>29701602</v>
      </c>
      <c r="E33" s="10" t="s">
        <v>91</v>
      </c>
      <c r="F33" s="12" t="str">
        <f t="shared" si="0"/>
        <v>V.I.9.5</v>
      </c>
      <c r="G33" s="11">
        <v>367</v>
      </c>
      <c r="H33" s="10" t="s">
        <v>87</v>
      </c>
      <c r="I33" s="11">
        <f t="shared" si="1"/>
        <v>29701602</v>
      </c>
      <c r="J33" s="28" t="s">
        <v>125</v>
      </c>
      <c r="K33" s="24" t="s">
        <v>147</v>
      </c>
      <c r="L33" s="24">
        <v>80101500</v>
      </c>
      <c r="M33" s="77" t="s">
        <v>124</v>
      </c>
      <c r="N33" s="13">
        <v>42781</v>
      </c>
      <c r="O33" s="14" t="s">
        <v>98</v>
      </c>
      <c r="P33" s="14" t="s">
        <v>96</v>
      </c>
      <c r="Q33" s="12" t="s">
        <v>106</v>
      </c>
      <c r="R33" s="19">
        <v>300000000</v>
      </c>
      <c r="S33" s="12">
        <f t="shared" si="2"/>
        <v>300000000</v>
      </c>
      <c r="T33" s="14" t="s">
        <v>107</v>
      </c>
      <c r="U33" s="14" t="s">
        <v>97</v>
      </c>
      <c r="V33" s="23" t="s">
        <v>289</v>
      </c>
      <c r="W33" s="15">
        <v>7000080058</v>
      </c>
      <c r="X33" s="16">
        <v>4200003561</v>
      </c>
      <c r="Y33" s="26">
        <f t="shared" si="3"/>
        <v>300000000</v>
      </c>
      <c r="Z33" s="14" t="s">
        <v>276</v>
      </c>
      <c r="AA33" s="14" t="s">
        <v>185</v>
      </c>
      <c r="AB33" s="17"/>
      <c r="AC33" s="18"/>
      <c r="AD33" s="19"/>
      <c r="AE33" s="19"/>
      <c r="AF33" s="19">
        <v>140000000</v>
      </c>
      <c r="AG33" s="19">
        <v>160000000</v>
      </c>
      <c r="AH33" s="19"/>
      <c r="AI33" s="19"/>
      <c r="AJ33" s="19"/>
      <c r="AK33" s="19"/>
      <c r="AL33" s="19"/>
      <c r="AM33" s="19"/>
      <c r="AN33" s="19"/>
      <c r="AO33" s="19"/>
      <c r="AP33" s="81"/>
      <c r="AQ33" s="81"/>
      <c r="AR33" s="62"/>
    </row>
    <row r="34" spans="1:44" s="63" customFormat="1" ht="56.25" customHeight="1">
      <c r="A34" s="9" t="s">
        <v>71</v>
      </c>
      <c r="B34" s="10" t="s">
        <v>120</v>
      </c>
      <c r="C34" s="10" t="s">
        <v>121</v>
      </c>
      <c r="D34" s="11">
        <v>29701602</v>
      </c>
      <c r="E34" s="10" t="s">
        <v>91</v>
      </c>
      <c r="F34" s="12" t="str">
        <f t="shared" si="0"/>
        <v>A.9.15</v>
      </c>
      <c r="G34" s="11">
        <v>367</v>
      </c>
      <c r="H34" s="10" t="s">
        <v>87</v>
      </c>
      <c r="I34" s="11">
        <f t="shared" si="1"/>
        <v>29701602</v>
      </c>
      <c r="J34" s="28" t="s">
        <v>125</v>
      </c>
      <c r="K34" s="24" t="s">
        <v>315</v>
      </c>
      <c r="L34" s="24">
        <v>801116</v>
      </c>
      <c r="M34" s="77" t="s">
        <v>354</v>
      </c>
      <c r="N34" s="13">
        <v>42781</v>
      </c>
      <c r="O34" s="14" t="s">
        <v>73</v>
      </c>
      <c r="P34" s="14" t="s">
        <v>96</v>
      </c>
      <c r="Q34" s="12" t="s">
        <v>106</v>
      </c>
      <c r="R34" s="19">
        <v>59460000</v>
      </c>
      <c r="S34" s="12">
        <f t="shared" si="2"/>
        <v>59460000</v>
      </c>
      <c r="T34" s="14" t="s">
        <v>113</v>
      </c>
      <c r="U34" s="14" t="s">
        <v>97</v>
      </c>
      <c r="V34" s="24" t="s">
        <v>290</v>
      </c>
      <c r="W34" s="15">
        <v>7000080347</v>
      </c>
      <c r="X34" s="16">
        <v>4500025772</v>
      </c>
      <c r="Y34" s="27">
        <f t="shared" si="3"/>
        <v>59460000</v>
      </c>
      <c r="Z34" s="14" t="s">
        <v>277</v>
      </c>
      <c r="AA34" s="14" t="s">
        <v>126</v>
      </c>
      <c r="AB34" s="17"/>
      <c r="AC34" s="18"/>
      <c r="AD34" s="19"/>
      <c r="AE34" s="19">
        <v>5946000</v>
      </c>
      <c r="AF34" s="19">
        <v>5946000</v>
      </c>
      <c r="AG34" s="19">
        <v>5946000</v>
      </c>
      <c r="AH34" s="19">
        <v>5946000</v>
      </c>
      <c r="AI34" s="19">
        <v>5946000</v>
      </c>
      <c r="AJ34" s="19">
        <v>5946000</v>
      </c>
      <c r="AK34" s="19">
        <v>5946000</v>
      </c>
      <c r="AL34" s="19">
        <v>5946000</v>
      </c>
      <c r="AM34" s="19">
        <v>5946000</v>
      </c>
      <c r="AN34" s="19">
        <v>5946000</v>
      </c>
      <c r="AO34" s="19"/>
      <c r="AP34" s="81"/>
      <c r="AQ34" s="81"/>
      <c r="AR34" s="62"/>
    </row>
    <row r="35" spans="1:44" s="63" customFormat="1" ht="56.25" customHeight="1">
      <c r="A35" s="9" t="s">
        <v>71</v>
      </c>
      <c r="B35" s="10" t="s">
        <v>120</v>
      </c>
      <c r="C35" s="10" t="s">
        <v>121</v>
      </c>
      <c r="D35" s="11">
        <v>29701602</v>
      </c>
      <c r="E35" s="10" t="s">
        <v>91</v>
      </c>
      <c r="F35" s="12" t="str">
        <f>+C35</f>
        <v>A.9.15</v>
      </c>
      <c r="G35" s="11">
        <v>367</v>
      </c>
      <c r="H35" s="10" t="s">
        <v>87</v>
      </c>
      <c r="I35" s="11">
        <f>+D35</f>
        <v>29701602</v>
      </c>
      <c r="J35" s="28" t="s">
        <v>125</v>
      </c>
      <c r="K35" s="24" t="s">
        <v>315</v>
      </c>
      <c r="L35" s="24">
        <v>801116</v>
      </c>
      <c r="M35" s="77" t="s">
        <v>189</v>
      </c>
      <c r="N35" s="13">
        <v>42993</v>
      </c>
      <c r="O35" s="14" t="s">
        <v>190</v>
      </c>
      <c r="P35" s="14" t="s">
        <v>96</v>
      </c>
      <c r="Q35" s="12" t="s">
        <v>106</v>
      </c>
      <c r="R35" s="19">
        <v>5946000</v>
      </c>
      <c r="S35" s="12">
        <f>+R35</f>
        <v>5946000</v>
      </c>
      <c r="T35" s="14" t="s">
        <v>113</v>
      </c>
      <c r="U35" s="14" t="s">
        <v>97</v>
      </c>
      <c r="V35" s="24" t="s">
        <v>290</v>
      </c>
      <c r="W35" s="15">
        <v>7000087422</v>
      </c>
      <c r="X35" s="16"/>
      <c r="Y35" s="27">
        <f t="shared" si="3"/>
        <v>5946000</v>
      </c>
      <c r="Z35" s="14" t="s">
        <v>277</v>
      </c>
      <c r="AA35" s="14" t="s">
        <v>126</v>
      </c>
      <c r="AB35" s="17"/>
      <c r="AC35" s="18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>
        <v>5946000</v>
      </c>
      <c r="AO35" s="19"/>
      <c r="AP35" s="81"/>
      <c r="AQ35" s="81"/>
      <c r="AR35" s="62"/>
    </row>
    <row r="36" spans="1:44" s="63" customFormat="1" ht="56.25" customHeight="1">
      <c r="A36" s="9" t="s">
        <v>71</v>
      </c>
      <c r="B36" s="10" t="s">
        <v>127</v>
      </c>
      <c r="C36" s="10" t="s">
        <v>192</v>
      </c>
      <c r="D36" s="11">
        <v>29701301</v>
      </c>
      <c r="E36" s="10" t="s">
        <v>88</v>
      </c>
      <c r="F36" s="12" t="str">
        <f t="shared" si="0"/>
        <v>V.I.9.17</v>
      </c>
      <c r="G36" s="11">
        <v>368</v>
      </c>
      <c r="H36" s="10" t="s">
        <v>87</v>
      </c>
      <c r="I36" s="11">
        <f t="shared" si="1"/>
        <v>29701301</v>
      </c>
      <c r="J36" s="28" t="s">
        <v>128</v>
      </c>
      <c r="K36" s="95" t="s">
        <v>399</v>
      </c>
      <c r="L36" s="95">
        <v>951116</v>
      </c>
      <c r="M36" s="28" t="s">
        <v>405</v>
      </c>
      <c r="N36" s="13">
        <v>42781</v>
      </c>
      <c r="O36" s="14" t="s">
        <v>93</v>
      </c>
      <c r="P36" s="14" t="s">
        <v>99</v>
      </c>
      <c r="Q36" s="29" t="s">
        <v>148</v>
      </c>
      <c r="R36" s="19">
        <v>280000000</v>
      </c>
      <c r="S36" s="12">
        <f t="shared" si="2"/>
        <v>280000000</v>
      </c>
      <c r="T36" s="14" t="s">
        <v>113</v>
      </c>
      <c r="U36" s="14" t="s">
        <v>97</v>
      </c>
      <c r="V36" s="14" t="s">
        <v>400</v>
      </c>
      <c r="W36" s="15">
        <v>7000080057</v>
      </c>
      <c r="X36" s="16">
        <v>4200003531</v>
      </c>
      <c r="Y36" s="26">
        <v>280000000</v>
      </c>
      <c r="Z36" s="14" t="s">
        <v>411</v>
      </c>
      <c r="AA36" s="14" t="s">
        <v>130</v>
      </c>
      <c r="AB36" s="17"/>
      <c r="AC36" s="18"/>
      <c r="AD36" s="19"/>
      <c r="AE36" s="19"/>
      <c r="AF36" s="19"/>
      <c r="AG36" s="19">
        <v>140000000</v>
      </c>
      <c r="AH36" s="19">
        <v>140000000</v>
      </c>
      <c r="AI36" s="19"/>
      <c r="AJ36" s="19"/>
      <c r="AK36" s="19"/>
      <c r="AL36" s="19"/>
      <c r="AM36" s="19"/>
      <c r="AN36" s="19"/>
      <c r="AO36" s="19"/>
      <c r="AP36" s="81"/>
      <c r="AQ36" s="81"/>
      <c r="AR36" s="62"/>
    </row>
    <row r="37" spans="1:41" s="63" customFormat="1" ht="56.25" customHeight="1">
      <c r="A37" s="9" t="s">
        <v>71</v>
      </c>
      <c r="B37" s="10" t="s">
        <v>127</v>
      </c>
      <c r="C37" s="10" t="s">
        <v>192</v>
      </c>
      <c r="D37" s="11">
        <v>29701301</v>
      </c>
      <c r="E37" s="10" t="s">
        <v>88</v>
      </c>
      <c r="F37" s="12" t="str">
        <f t="shared" si="0"/>
        <v>V.I.9.17</v>
      </c>
      <c r="G37" s="11">
        <v>368</v>
      </c>
      <c r="H37" s="10" t="s">
        <v>87</v>
      </c>
      <c r="I37" s="11">
        <f t="shared" si="1"/>
        <v>29701301</v>
      </c>
      <c r="J37" s="28" t="s">
        <v>128</v>
      </c>
      <c r="K37" s="24" t="s">
        <v>293</v>
      </c>
      <c r="L37" s="24">
        <v>81101512</v>
      </c>
      <c r="M37" s="90" t="s">
        <v>129</v>
      </c>
      <c r="N37" s="13">
        <v>42781</v>
      </c>
      <c r="O37" s="14" t="s">
        <v>95</v>
      </c>
      <c r="P37" s="14" t="s">
        <v>96</v>
      </c>
      <c r="Q37" s="29" t="s">
        <v>148</v>
      </c>
      <c r="R37" s="19">
        <v>13090000</v>
      </c>
      <c r="S37" s="12">
        <f t="shared" si="2"/>
        <v>13090000</v>
      </c>
      <c r="T37" s="14" t="s">
        <v>113</v>
      </c>
      <c r="U37" s="14" t="s">
        <v>97</v>
      </c>
      <c r="V37" s="14" t="s">
        <v>400</v>
      </c>
      <c r="W37" s="15">
        <v>7000080091</v>
      </c>
      <c r="X37" s="16">
        <v>4200003661</v>
      </c>
      <c r="Y37" s="26">
        <f>+S37</f>
        <v>13090000</v>
      </c>
      <c r="Z37" s="14"/>
      <c r="AA37" s="14" t="s">
        <v>193</v>
      </c>
      <c r="AB37" s="19"/>
      <c r="AC37" s="19"/>
      <c r="AD37" s="19"/>
      <c r="AE37" s="19"/>
      <c r="AF37" s="19"/>
      <c r="AG37" s="19">
        <f>+S37</f>
        <v>13090000</v>
      </c>
      <c r="AH37" s="19"/>
      <c r="AI37" s="19"/>
      <c r="AJ37" s="19"/>
      <c r="AK37" s="19"/>
      <c r="AL37" s="19"/>
      <c r="AM37" s="66"/>
      <c r="AN37" s="66"/>
      <c r="AO37" s="96"/>
    </row>
    <row r="38" spans="1:44" s="63" customFormat="1" ht="56.25" customHeight="1">
      <c r="A38" s="9" t="s">
        <v>71</v>
      </c>
      <c r="B38" s="10" t="s">
        <v>127</v>
      </c>
      <c r="C38" s="10" t="s">
        <v>94</v>
      </c>
      <c r="D38" s="11">
        <v>29701301</v>
      </c>
      <c r="E38" s="10" t="s">
        <v>88</v>
      </c>
      <c r="F38" s="12" t="str">
        <f t="shared" si="0"/>
        <v>A.9.17</v>
      </c>
      <c r="G38" s="11">
        <v>368</v>
      </c>
      <c r="H38" s="10" t="s">
        <v>87</v>
      </c>
      <c r="I38" s="11">
        <f t="shared" si="1"/>
        <v>29701301</v>
      </c>
      <c r="J38" s="28" t="s">
        <v>128</v>
      </c>
      <c r="K38" s="24" t="s">
        <v>147</v>
      </c>
      <c r="L38" s="24">
        <v>80101500</v>
      </c>
      <c r="M38" s="28" t="s">
        <v>145</v>
      </c>
      <c r="N38" s="13">
        <v>43010</v>
      </c>
      <c r="O38" s="14" t="s">
        <v>75</v>
      </c>
      <c r="P38" s="14" t="s">
        <v>96</v>
      </c>
      <c r="Q38" s="29" t="s">
        <v>148</v>
      </c>
      <c r="R38" s="75">
        <v>404700000</v>
      </c>
      <c r="S38" s="26">
        <v>404700000</v>
      </c>
      <c r="T38" s="14" t="s">
        <v>113</v>
      </c>
      <c r="U38" s="14" t="s">
        <v>97</v>
      </c>
      <c r="V38" s="14" t="s">
        <v>196</v>
      </c>
      <c r="W38" s="25" t="s">
        <v>197</v>
      </c>
      <c r="X38" s="16"/>
      <c r="Y38" s="26">
        <v>404700000</v>
      </c>
      <c r="Z38" s="14"/>
      <c r="AA38" s="14" t="s">
        <v>135</v>
      </c>
      <c r="AB38" s="17"/>
      <c r="AC38" s="18"/>
      <c r="AD38" s="19"/>
      <c r="AE38" s="19"/>
      <c r="AF38" s="19"/>
      <c r="AG38" s="19"/>
      <c r="AH38" s="19"/>
      <c r="AI38" s="19"/>
      <c r="AJ38" s="19"/>
      <c r="AK38" s="19"/>
      <c r="AL38" s="19"/>
      <c r="AM38" s="19">
        <v>202350000</v>
      </c>
      <c r="AN38" s="19"/>
      <c r="AO38" s="19">
        <v>202350000</v>
      </c>
      <c r="AP38" s="81"/>
      <c r="AQ38" s="81"/>
      <c r="AR38" s="62"/>
    </row>
    <row r="39" spans="1:44" s="63" customFormat="1" ht="83.25" customHeight="1">
      <c r="A39" s="9" t="s">
        <v>71</v>
      </c>
      <c r="B39" s="10" t="s">
        <v>103</v>
      </c>
      <c r="C39" s="10" t="s">
        <v>100</v>
      </c>
      <c r="D39" s="11">
        <v>29703301</v>
      </c>
      <c r="E39" s="10" t="s">
        <v>91</v>
      </c>
      <c r="F39" s="12" t="str">
        <f aca="true" t="shared" si="4" ref="F39:F75">+C39</f>
        <v>A.9.16</v>
      </c>
      <c r="G39" s="11">
        <v>370</v>
      </c>
      <c r="H39" s="10" t="s">
        <v>87</v>
      </c>
      <c r="I39" s="11">
        <f aca="true" t="shared" si="5" ref="I39:I57">+D39</f>
        <v>29703301</v>
      </c>
      <c r="J39" s="28" t="s">
        <v>131</v>
      </c>
      <c r="K39" s="29" t="s">
        <v>299</v>
      </c>
      <c r="L39" s="29">
        <v>80111600</v>
      </c>
      <c r="M39" s="90" t="s">
        <v>337</v>
      </c>
      <c r="N39" s="13">
        <v>42781</v>
      </c>
      <c r="O39" s="14" t="s">
        <v>73</v>
      </c>
      <c r="P39" s="14" t="s">
        <v>96</v>
      </c>
      <c r="Q39" s="12" t="s">
        <v>106</v>
      </c>
      <c r="R39" s="19">
        <v>50541000</v>
      </c>
      <c r="S39" s="12">
        <f>+R39</f>
        <v>50541000</v>
      </c>
      <c r="T39" s="14" t="s">
        <v>113</v>
      </c>
      <c r="U39" s="14" t="s">
        <v>97</v>
      </c>
      <c r="V39" s="14" t="s">
        <v>201</v>
      </c>
      <c r="W39" s="15">
        <v>7000083711</v>
      </c>
      <c r="X39" s="16">
        <v>4500026602</v>
      </c>
      <c r="Y39" s="26">
        <f>+S39</f>
        <v>50541000</v>
      </c>
      <c r="Z39" s="14" t="s">
        <v>336</v>
      </c>
      <c r="AA39" s="14" t="s">
        <v>132</v>
      </c>
      <c r="AB39" s="17"/>
      <c r="AC39" s="18"/>
      <c r="AD39" s="19"/>
      <c r="AE39" s="19"/>
      <c r="AF39" s="19"/>
      <c r="AG39" s="19">
        <v>5946000</v>
      </c>
      <c r="AH39" s="19">
        <v>5946000</v>
      </c>
      <c r="AI39" s="19">
        <v>5946000</v>
      </c>
      <c r="AJ39" s="19">
        <v>5946000</v>
      </c>
      <c r="AK39" s="19">
        <v>5946000</v>
      </c>
      <c r="AL39" s="19">
        <v>5946000</v>
      </c>
      <c r="AM39" s="19">
        <v>5946000</v>
      </c>
      <c r="AN39" s="19">
        <v>5946000</v>
      </c>
      <c r="AO39" s="19">
        <v>2973000</v>
      </c>
      <c r="AP39" s="81"/>
      <c r="AQ39" s="81"/>
      <c r="AR39" s="62"/>
    </row>
    <row r="40" spans="1:44" s="63" customFormat="1" ht="56.25" customHeight="1">
      <c r="A40" s="9" t="s">
        <v>71</v>
      </c>
      <c r="B40" s="10" t="s">
        <v>103</v>
      </c>
      <c r="C40" s="10" t="s">
        <v>133</v>
      </c>
      <c r="D40" s="11">
        <v>29703301</v>
      </c>
      <c r="E40" s="10" t="s">
        <v>88</v>
      </c>
      <c r="F40" s="12" t="str">
        <f t="shared" si="4"/>
        <v>V.I..9.16</v>
      </c>
      <c r="G40" s="11">
        <v>370</v>
      </c>
      <c r="H40" s="10" t="s">
        <v>87</v>
      </c>
      <c r="I40" s="11">
        <f t="shared" si="5"/>
        <v>29703301</v>
      </c>
      <c r="J40" s="28" t="s">
        <v>131</v>
      </c>
      <c r="K40" s="24" t="s">
        <v>342</v>
      </c>
      <c r="L40" s="24">
        <v>801016</v>
      </c>
      <c r="M40" s="90" t="s">
        <v>134</v>
      </c>
      <c r="N40" s="13">
        <v>42781</v>
      </c>
      <c r="O40" s="14" t="s">
        <v>75</v>
      </c>
      <c r="P40" s="14" t="s">
        <v>96</v>
      </c>
      <c r="Q40" s="29" t="s">
        <v>148</v>
      </c>
      <c r="R40" s="19">
        <v>78263290</v>
      </c>
      <c r="S40" s="12">
        <f>+R40</f>
        <v>78263290</v>
      </c>
      <c r="T40" s="14" t="s">
        <v>107</v>
      </c>
      <c r="U40" s="14" t="s">
        <v>97</v>
      </c>
      <c r="V40" s="14" t="s">
        <v>400</v>
      </c>
      <c r="W40" s="15">
        <v>7000080020</v>
      </c>
      <c r="X40" s="16">
        <v>4200003557</v>
      </c>
      <c r="Y40" s="26">
        <f>+S40</f>
        <v>78263290</v>
      </c>
      <c r="Z40" s="14" t="s">
        <v>406</v>
      </c>
      <c r="AA40" s="14" t="s">
        <v>135</v>
      </c>
      <c r="AB40" s="17"/>
      <c r="AC40" s="18"/>
      <c r="AD40" s="19"/>
      <c r="AE40" s="19"/>
      <c r="AF40" s="19"/>
      <c r="AG40" s="19">
        <f>+Y40</f>
        <v>78263290</v>
      </c>
      <c r="AH40" s="19"/>
      <c r="AI40" s="19"/>
      <c r="AJ40" s="19"/>
      <c r="AK40" s="19"/>
      <c r="AL40" s="19"/>
      <c r="AM40" s="19"/>
      <c r="AN40" s="19"/>
      <c r="AO40" s="19"/>
      <c r="AP40" s="81"/>
      <c r="AQ40" s="81"/>
      <c r="AR40" s="62"/>
    </row>
    <row r="41" spans="1:44" s="63" customFormat="1" ht="56.25" customHeight="1">
      <c r="A41" s="9" t="s">
        <v>71</v>
      </c>
      <c r="B41" s="10" t="s">
        <v>103</v>
      </c>
      <c r="C41" s="10" t="s">
        <v>100</v>
      </c>
      <c r="D41" s="11">
        <v>29703301</v>
      </c>
      <c r="E41" s="10" t="s">
        <v>88</v>
      </c>
      <c r="F41" s="12" t="str">
        <f t="shared" si="4"/>
        <v>A.9.16</v>
      </c>
      <c r="G41" s="11">
        <v>370</v>
      </c>
      <c r="H41" s="10" t="s">
        <v>87</v>
      </c>
      <c r="I41" s="11">
        <f t="shared" si="5"/>
        <v>29703301</v>
      </c>
      <c r="J41" s="28" t="s">
        <v>131</v>
      </c>
      <c r="K41" s="24" t="s">
        <v>347</v>
      </c>
      <c r="L41" s="24">
        <v>461716</v>
      </c>
      <c r="M41" s="90" t="s">
        <v>346</v>
      </c>
      <c r="N41" s="13">
        <v>42755</v>
      </c>
      <c r="O41" s="14" t="s">
        <v>75</v>
      </c>
      <c r="P41" s="14" t="s">
        <v>84</v>
      </c>
      <c r="Q41" s="29" t="s">
        <v>148</v>
      </c>
      <c r="R41" s="19">
        <v>414456000</v>
      </c>
      <c r="S41" s="12">
        <v>414456000</v>
      </c>
      <c r="T41" s="14" t="s">
        <v>113</v>
      </c>
      <c r="U41" s="14" t="s">
        <v>97</v>
      </c>
      <c r="V41" s="14" t="s">
        <v>400</v>
      </c>
      <c r="W41" s="15">
        <v>7000080073</v>
      </c>
      <c r="X41" s="16"/>
      <c r="Y41" s="26">
        <v>414456000</v>
      </c>
      <c r="Z41" s="14" t="s">
        <v>279</v>
      </c>
      <c r="AA41" s="14" t="s">
        <v>214</v>
      </c>
      <c r="AB41" s="17"/>
      <c r="AC41" s="18"/>
      <c r="AD41" s="19"/>
      <c r="AE41" s="19"/>
      <c r="AF41" s="19"/>
      <c r="AG41" s="19"/>
      <c r="AH41" s="19">
        <v>414456000</v>
      </c>
      <c r="AI41" s="19"/>
      <c r="AJ41" s="19"/>
      <c r="AK41" s="19"/>
      <c r="AL41" s="19"/>
      <c r="AM41" s="19"/>
      <c r="AN41" s="19"/>
      <c r="AO41" s="19"/>
      <c r="AP41" s="81"/>
      <c r="AQ41" s="81"/>
      <c r="AR41" s="62"/>
    </row>
    <row r="42" spans="1:44" s="63" customFormat="1" ht="56.25" customHeight="1">
      <c r="A42" s="9" t="s">
        <v>71</v>
      </c>
      <c r="B42" s="10" t="s">
        <v>103</v>
      </c>
      <c r="C42" s="10" t="s">
        <v>100</v>
      </c>
      <c r="D42" s="11">
        <v>29703301</v>
      </c>
      <c r="E42" s="10" t="s">
        <v>88</v>
      </c>
      <c r="F42" s="12" t="str">
        <f t="shared" si="4"/>
        <v>A.9.16</v>
      </c>
      <c r="G42" s="11">
        <v>370</v>
      </c>
      <c r="H42" s="10" t="s">
        <v>87</v>
      </c>
      <c r="I42" s="11">
        <f t="shared" si="5"/>
        <v>29703301</v>
      </c>
      <c r="J42" s="28" t="s">
        <v>131</v>
      </c>
      <c r="K42" s="29" t="s">
        <v>299</v>
      </c>
      <c r="L42" s="29">
        <v>80111600</v>
      </c>
      <c r="M42" s="90" t="s">
        <v>350</v>
      </c>
      <c r="N42" s="13">
        <v>42781</v>
      </c>
      <c r="O42" s="14" t="s">
        <v>73</v>
      </c>
      <c r="P42" s="14" t="s">
        <v>96</v>
      </c>
      <c r="Q42" s="29" t="s">
        <v>148</v>
      </c>
      <c r="R42" s="19">
        <v>54290000</v>
      </c>
      <c r="S42" s="12">
        <f aca="true" t="shared" si="6" ref="S42:S57">+R42</f>
        <v>54290000</v>
      </c>
      <c r="T42" s="14" t="s">
        <v>113</v>
      </c>
      <c r="U42" s="14" t="s">
        <v>97</v>
      </c>
      <c r="V42" s="14" t="s">
        <v>400</v>
      </c>
      <c r="W42" s="15">
        <v>7000080101</v>
      </c>
      <c r="X42" s="16">
        <v>4500025979</v>
      </c>
      <c r="Y42" s="26">
        <v>54290000</v>
      </c>
      <c r="Z42" s="14" t="s">
        <v>356</v>
      </c>
      <c r="AA42" s="14" t="s">
        <v>109</v>
      </c>
      <c r="AB42" s="17"/>
      <c r="AC42" s="18"/>
      <c r="AD42" s="19"/>
      <c r="AE42" s="19"/>
      <c r="AF42" s="19">
        <v>5429000</v>
      </c>
      <c r="AG42" s="19">
        <v>5429000</v>
      </c>
      <c r="AH42" s="19">
        <v>5429000</v>
      </c>
      <c r="AI42" s="19">
        <v>5429000</v>
      </c>
      <c r="AJ42" s="19">
        <v>5429000</v>
      </c>
      <c r="AK42" s="19">
        <v>5429000</v>
      </c>
      <c r="AL42" s="19">
        <v>5429000</v>
      </c>
      <c r="AM42" s="19">
        <v>5429000</v>
      </c>
      <c r="AN42" s="19">
        <v>5429000</v>
      </c>
      <c r="AO42" s="19">
        <v>5429000</v>
      </c>
      <c r="AP42" s="81"/>
      <c r="AQ42" s="81"/>
      <c r="AR42" s="62"/>
    </row>
    <row r="43" spans="1:44" s="63" customFormat="1" ht="56.25" customHeight="1">
      <c r="A43" s="9" t="s">
        <v>71</v>
      </c>
      <c r="B43" s="10" t="s">
        <v>103</v>
      </c>
      <c r="C43" s="10" t="s">
        <v>100</v>
      </c>
      <c r="D43" s="11">
        <v>29703301</v>
      </c>
      <c r="E43" s="10" t="s">
        <v>88</v>
      </c>
      <c r="F43" s="12" t="str">
        <f t="shared" si="4"/>
        <v>A.9.16</v>
      </c>
      <c r="G43" s="11">
        <v>370</v>
      </c>
      <c r="H43" s="10" t="s">
        <v>87</v>
      </c>
      <c r="I43" s="11">
        <f t="shared" si="5"/>
        <v>29703301</v>
      </c>
      <c r="J43" s="28" t="s">
        <v>131</v>
      </c>
      <c r="K43" s="29" t="s">
        <v>299</v>
      </c>
      <c r="L43" s="29">
        <v>80111600</v>
      </c>
      <c r="M43" s="90" t="s">
        <v>335</v>
      </c>
      <c r="N43" s="13">
        <v>42781</v>
      </c>
      <c r="O43" s="14" t="s">
        <v>73</v>
      </c>
      <c r="P43" s="14" t="s">
        <v>96</v>
      </c>
      <c r="Q43" s="29" t="s">
        <v>148</v>
      </c>
      <c r="R43" s="19">
        <v>35513000</v>
      </c>
      <c r="S43" s="12">
        <f t="shared" si="6"/>
        <v>35513000</v>
      </c>
      <c r="T43" s="14" t="s">
        <v>113</v>
      </c>
      <c r="U43" s="14" t="s">
        <v>97</v>
      </c>
      <c r="V43" s="14" t="s">
        <v>400</v>
      </c>
      <c r="W43" s="15">
        <v>7000080107</v>
      </c>
      <c r="X43" s="85">
        <v>4500026580</v>
      </c>
      <c r="Y43" s="26">
        <f>+R43</f>
        <v>35513000</v>
      </c>
      <c r="Z43" s="14" t="s">
        <v>370</v>
      </c>
      <c r="AA43" s="14" t="s">
        <v>217</v>
      </c>
      <c r="AB43" s="17"/>
      <c r="AC43" s="18"/>
      <c r="AD43" s="19"/>
      <c r="AE43" s="19"/>
      <c r="AF43" s="19"/>
      <c r="AG43" s="19"/>
      <c r="AH43" s="19">
        <v>5287500</v>
      </c>
      <c r="AI43" s="19">
        <v>5287500</v>
      </c>
      <c r="AJ43" s="19">
        <v>5287500</v>
      </c>
      <c r="AK43" s="19">
        <v>5287500</v>
      </c>
      <c r="AL43" s="19">
        <v>5287500</v>
      </c>
      <c r="AM43" s="19">
        <v>5287500</v>
      </c>
      <c r="AN43" s="19">
        <f>5287500-1499500</f>
        <v>3788000</v>
      </c>
      <c r="AO43" s="19"/>
      <c r="AP43" s="81"/>
      <c r="AQ43" s="81"/>
      <c r="AR43" s="62"/>
    </row>
    <row r="44" spans="1:44" s="63" customFormat="1" ht="56.25" customHeight="1">
      <c r="A44" s="9" t="s">
        <v>71</v>
      </c>
      <c r="B44" s="10" t="s">
        <v>103</v>
      </c>
      <c r="C44" s="10" t="s">
        <v>100</v>
      </c>
      <c r="D44" s="11">
        <v>29703302</v>
      </c>
      <c r="E44" s="10" t="s">
        <v>91</v>
      </c>
      <c r="F44" s="12" t="str">
        <f t="shared" si="4"/>
        <v>A.9.16</v>
      </c>
      <c r="G44" s="11">
        <v>370</v>
      </c>
      <c r="H44" s="10" t="s">
        <v>87</v>
      </c>
      <c r="I44" s="11">
        <f t="shared" si="5"/>
        <v>29703302</v>
      </c>
      <c r="J44" s="28" t="s">
        <v>131</v>
      </c>
      <c r="K44" s="29" t="s">
        <v>299</v>
      </c>
      <c r="L44" s="24">
        <v>80111600</v>
      </c>
      <c r="M44" s="90" t="s">
        <v>134</v>
      </c>
      <c r="N44" s="13">
        <v>42832</v>
      </c>
      <c r="O44" s="14" t="s">
        <v>85</v>
      </c>
      <c r="P44" s="14" t="s">
        <v>96</v>
      </c>
      <c r="Q44" s="12" t="s">
        <v>106</v>
      </c>
      <c r="R44" s="19">
        <v>432990772</v>
      </c>
      <c r="S44" s="12">
        <f t="shared" si="6"/>
        <v>432990772</v>
      </c>
      <c r="T44" s="14" t="s">
        <v>113</v>
      </c>
      <c r="U44" s="14" t="s">
        <v>97</v>
      </c>
      <c r="V44" s="14" t="s">
        <v>400</v>
      </c>
      <c r="W44" s="15">
        <v>7000083722</v>
      </c>
      <c r="X44" s="85">
        <v>4200003662</v>
      </c>
      <c r="Y44" s="27">
        <f>+S44</f>
        <v>432990772</v>
      </c>
      <c r="Z44" s="14" t="s">
        <v>406</v>
      </c>
      <c r="AA44" s="14" t="s">
        <v>108</v>
      </c>
      <c r="AB44" s="17"/>
      <c r="AC44" s="18"/>
      <c r="AD44" s="19"/>
      <c r="AE44" s="19"/>
      <c r="AF44" s="19"/>
      <c r="AG44" s="19"/>
      <c r="AH44" s="19">
        <v>216495386</v>
      </c>
      <c r="AI44" s="19">
        <v>216495386</v>
      </c>
      <c r="AJ44" s="19"/>
      <c r="AK44" s="19"/>
      <c r="AL44" s="19"/>
      <c r="AM44" s="19"/>
      <c r="AN44" s="19"/>
      <c r="AO44" s="19"/>
      <c r="AP44" s="81"/>
      <c r="AQ44" s="81"/>
      <c r="AR44" s="62"/>
    </row>
    <row r="45" spans="1:44" s="63" customFormat="1" ht="33.75" customHeight="1">
      <c r="A45" s="9" t="s">
        <v>71</v>
      </c>
      <c r="B45" s="10" t="s">
        <v>103</v>
      </c>
      <c r="C45" s="10" t="s">
        <v>100</v>
      </c>
      <c r="D45" s="11">
        <v>29703302</v>
      </c>
      <c r="E45" s="10" t="s">
        <v>88</v>
      </c>
      <c r="F45" s="12" t="str">
        <f t="shared" si="4"/>
        <v>A.9.16</v>
      </c>
      <c r="G45" s="11">
        <v>370</v>
      </c>
      <c r="H45" s="10" t="s">
        <v>87</v>
      </c>
      <c r="I45" s="11">
        <f t="shared" si="5"/>
        <v>29703302</v>
      </c>
      <c r="J45" s="28" t="s">
        <v>131</v>
      </c>
      <c r="K45" s="24" t="s">
        <v>200</v>
      </c>
      <c r="L45" s="24">
        <v>80111607</v>
      </c>
      <c r="M45" s="90" t="s">
        <v>303</v>
      </c>
      <c r="N45" s="13">
        <v>42781</v>
      </c>
      <c r="O45" s="14" t="s">
        <v>73</v>
      </c>
      <c r="P45" s="14" t="s">
        <v>96</v>
      </c>
      <c r="Q45" s="29" t="s">
        <v>148</v>
      </c>
      <c r="R45" s="19">
        <v>14070000</v>
      </c>
      <c r="S45" s="12">
        <f t="shared" si="6"/>
        <v>14070000</v>
      </c>
      <c r="T45" s="14" t="s">
        <v>113</v>
      </c>
      <c r="U45" s="14" t="s">
        <v>97</v>
      </c>
      <c r="V45" s="14" t="s">
        <v>400</v>
      </c>
      <c r="W45" s="97">
        <v>7000080072</v>
      </c>
      <c r="X45" s="16"/>
      <c r="Y45" s="27">
        <f>+S45</f>
        <v>14070000</v>
      </c>
      <c r="Z45" s="14" t="s">
        <v>292</v>
      </c>
      <c r="AA45" s="14" t="s">
        <v>291</v>
      </c>
      <c r="AB45" s="17"/>
      <c r="AC45" s="18"/>
      <c r="AD45" s="19"/>
      <c r="AE45" s="19"/>
      <c r="AF45" s="19"/>
      <c r="AG45" s="19"/>
      <c r="AH45" s="19"/>
      <c r="AI45" s="19"/>
      <c r="AJ45" s="19"/>
      <c r="AK45" s="19"/>
      <c r="AL45" s="19">
        <v>4020000</v>
      </c>
      <c r="AM45" s="19">
        <v>4020000</v>
      </c>
      <c r="AN45" s="19">
        <v>4020000</v>
      </c>
      <c r="AO45" s="19">
        <v>2010000</v>
      </c>
      <c r="AP45" s="81"/>
      <c r="AQ45" s="81"/>
      <c r="AR45" s="62"/>
    </row>
    <row r="46" spans="1:44" s="63" customFormat="1" ht="56.25" customHeight="1">
      <c r="A46" s="9" t="s">
        <v>71</v>
      </c>
      <c r="B46" s="10" t="s">
        <v>103</v>
      </c>
      <c r="C46" s="10" t="s">
        <v>208</v>
      </c>
      <c r="D46" s="11">
        <v>29703302</v>
      </c>
      <c r="E46" s="10" t="s">
        <v>88</v>
      </c>
      <c r="F46" s="12" t="str">
        <f t="shared" si="4"/>
        <v>V.I,.9.16</v>
      </c>
      <c r="G46" s="11">
        <v>370</v>
      </c>
      <c r="H46" s="10" t="s">
        <v>87</v>
      </c>
      <c r="I46" s="11">
        <f t="shared" si="5"/>
        <v>29703302</v>
      </c>
      <c r="J46" s="28" t="s">
        <v>131</v>
      </c>
      <c r="K46" s="95" t="s">
        <v>399</v>
      </c>
      <c r="L46" s="95">
        <v>951116</v>
      </c>
      <c r="M46" s="90" t="s">
        <v>209</v>
      </c>
      <c r="N46" s="13">
        <v>42755</v>
      </c>
      <c r="O46" s="14" t="s">
        <v>93</v>
      </c>
      <c r="P46" s="14" t="s">
        <v>101</v>
      </c>
      <c r="Q46" s="29" t="s">
        <v>148</v>
      </c>
      <c r="R46" s="19">
        <v>140000000</v>
      </c>
      <c r="S46" s="12">
        <f t="shared" si="6"/>
        <v>140000000</v>
      </c>
      <c r="T46" s="14" t="s">
        <v>113</v>
      </c>
      <c r="U46" s="14" t="s">
        <v>97</v>
      </c>
      <c r="V46" s="14" t="s">
        <v>196</v>
      </c>
      <c r="W46" s="15">
        <v>7000080080</v>
      </c>
      <c r="X46" s="85">
        <v>4200003526</v>
      </c>
      <c r="Y46" s="26">
        <f>+R46</f>
        <v>140000000</v>
      </c>
      <c r="Z46" s="14" t="s">
        <v>281</v>
      </c>
      <c r="AA46" s="14" t="s">
        <v>216</v>
      </c>
      <c r="AB46" s="17"/>
      <c r="AC46" s="18"/>
      <c r="AD46" s="19"/>
      <c r="AE46" s="19"/>
      <c r="AF46" s="19">
        <v>70000000</v>
      </c>
      <c r="AG46" s="19"/>
      <c r="AH46" s="19"/>
      <c r="AI46" s="19"/>
      <c r="AJ46" s="19">
        <v>70000000</v>
      </c>
      <c r="AK46" s="19"/>
      <c r="AL46" s="19"/>
      <c r="AM46" s="19"/>
      <c r="AN46" s="19"/>
      <c r="AO46" s="19"/>
      <c r="AP46" s="81"/>
      <c r="AQ46" s="81"/>
      <c r="AR46" s="62"/>
    </row>
    <row r="47" spans="1:44" s="63" customFormat="1" ht="56.25" customHeight="1">
      <c r="A47" s="9" t="s">
        <v>71</v>
      </c>
      <c r="B47" s="10" t="s">
        <v>103</v>
      </c>
      <c r="C47" s="10" t="s">
        <v>208</v>
      </c>
      <c r="D47" s="11">
        <v>29703302</v>
      </c>
      <c r="E47" s="10" t="s">
        <v>88</v>
      </c>
      <c r="F47" s="12" t="str">
        <f t="shared" si="4"/>
        <v>V.I,.9.16</v>
      </c>
      <c r="G47" s="11">
        <v>370</v>
      </c>
      <c r="H47" s="10" t="s">
        <v>87</v>
      </c>
      <c r="I47" s="11">
        <f t="shared" si="5"/>
        <v>29703302</v>
      </c>
      <c r="J47" s="28" t="s">
        <v>131</v>
      </c>
      <c r="K47" s="24" t="s">
        <v>408</v>
      </c>
      <c r="L47" s="24">
        <v>951116</v>
      </c>
      <c r="M47" s="90" t="s">
        <v>210</v>
      </c>
      <c r="N47" s="13">
        <v>42755</v>
      </c>
      <c r="O47" s="14" t="s">
        <v>93</v>
      </c>
      <c r="P47" s="14" t="s">
        <v>101</v>
      </c>
      <c r="Q47" s="29" t="s">
        <v>148</v>
      </c>
      <c r="R47" s="19">
        <v>140000000</v>
      </c>
      <c r="S47" s="12">
        <f t="shared" si="6"/>
        <v>140000000</v>
      </c>
      <c r="T47" s="14" t="s">
        <v>113</v>
      </c>
      <c r="U47" s="14" t="s">
        <v>97</v>
      </c>
      <c r="V47" s="14" t="s">
        <v>196</v>
      </c>
      <c r="W47" s="15">
        <v>7000080019</v>
      </c>
      <c r="X47" s="16">
        <v>4200003565</v>
      </c>
      <c r="Y47" s="26">
        <f>+R47</f>
        <v>140000000</v>
      </c>
      <c r="Z47" s="14" t="s">
        <v>282</v>
      </c>
      <c r="AA47" s="14" t="s">
        <v>215</v>
      </c>
      <c r="AB47" s="17"/>
      <c r="AC47" s="18"/>
      <c r="AD47" s="19"/>
      <c r="AE47" s="19"/>
      <c r="AF47" s="19">
        <v>70000000</v>
      </c>
      <c r="AG47" s="19"/>
      <c r="AH47" s="19"/>
      <c r="AI47" s="19"/>
      <c r="AJ47" s="19">
        <v>70000000</v>
      </c>
      <c r="AK47" s="19"/>
      <c r="AL47" s="19"/>
      <c r="AM47" s="19"/>
      <c r="AN47" s="19"/>
      <c r="AO47" s="19"/>
      <c r="AP47" s="81"/>
      <c r="AQ47" s="81"/>
      <c r="AR47" s="62"/>
    </row>
    <row r="48" spans="1:44" s="63" customFormat="1" ht="56.25" customHeight="1">
      <c r="A48" s="9" t="s">
        <v>71</v>
      </c>
      <c r="B48" s="10" t="s">
        <v>103</v>
      </c>
      <c r="C48" s="10" t="s">
        <v>208</v>
      </c>
      <c r="D48" s="11">
        <v>29703302</v>
      </c>
      <c r="E48" s="10" t="s">
        <v>88</v>
      </c>
      <c r="F48" s="12" t="str">
        <f t="shared" si="4"/>
        <v>V.I,.9.16</v>
      </c>
      <c r="G48" s="11">
        <v>370</v>
      </c>
      <c r="H48" s="10" t="s">
        <v>87</v>
      </c>
      <c r="I48" s="11">
        <f t="shared" si="5"/>
        <v>29703302</v>
      </c>
      <c r="J48" s="28" t="s">
        <v>131</v>
      </c>
      <c r="K48" s="95" t="s">
        <v>399</v>
      </c>
      <c r="L48" s="95">
        <v>951116</v>
      </c>
      <c r="M48" s="90" t="s">
        <v>211</v>
      </c>
      <c r="N48" s="13">
        <v>42755</v>
      </c>
      <c r="O48" s="14"/>
      <c r="P48" s="14" t="s">
        <v>101</v>
      </c>
      <c r="Q48" s="29" t="s">
        <v>148</v>
      </c>
      <c r="R48" s="19">
        <v>70000000</v>
      </c>
      <c r="S48" s="12">
        <f t="shared" si="6"/>
        <v>70000000</v>
      </c>
      <c r="T48" s="14" t="s">
        <v>113</v>
      </c>
      <c r="U48" s="14" t="s">
        <v>97</v>
      </c>
      <c r="V48" s="14" t="s">
        <v>196</v>
      </c>
      <c r="W48" s="15">
        <v>7000080076</v>
      </c>
      <c r="X48" s="16">
        <v>4200003530</v>
      </c>
      <c r="Y48" s="26">
        <f>+R48</f>
        <v>70000000</v>
      </c>
      <c r="Z48" s="14" t="s">
        <v>410</v>
      </c>
      <c r="AA48" s="14" t="s">
        <v>213</v>
      </c>
      <c r="AB48" s="17"/>
      <c r="AC48" s="18"/>
      <c r="AD48" s="19"/>
      <c r="AE48" s="19"/>
      <c r="AF48" s="19">
        <v>35000000</v>
      </c>
      <c r="AG48" s="19"/>
      <c r="AH48" s="19"/>
      <c r="AI48" s="19"/>
      <c r="AJ48" s="19">
        <v>35000000</v>
      </c>
      <c r="AK48" s="19"/>
      <c r="AL48" s="19"/>
      <c r="AM48" s="19"/>
      <c r="AN48" s="19"/>
      <c r="AO48" s="19"/>
      <c r="AP48" s="81"/>
      <c r="AQ48" s="81"/>
      <c r="AR48" s="62"/>
    </row>
    <row r="49" spans="1:44" s="63" customFormat="1" ht="56.25" customHeight="1">
      <c r="A49" s="9" t="s">
        <v>71</v>
      </c>
      <c r="B49" s="10" t="s">
        <v>103</v>
      </c>
      <c r="C49" s="10" t="s">
        <v>208</v>
      </c>
      <c r="D49" s="11">
        <v>29703302</v>
      </c>
      <c r="E49" s="10" t="s">
        <v>88</v>
      </c>
      <c r="F49" s="12" t="str">
        <f t="shared" si="4"/>
        <v>V.I,.9.16</v>
      </c>
      <c r="G49" s="11">
        <v>370</v>
      </c>
      <c r="H49" s="10" t="s">
        <v>87</v>
      </c>
      <c r="I49" s="11">
        <f t="shared" si="5"/>
        <v>29703302</v>
      </c>
      <c r="J49" s="28" t="s">
        <v>131</v>
      </c>
      <c r="K49" s="24" t="s">
        <v>347</v>
      </c>
      <c r="L49" s="95">
        <v>461716</v>
      </c>
      <c r="M49" s="90" t="s">
        <v>212</v>
      </c>
      <c r="N49" s="13">
        <v>42755</v>
      </c>
      <c r="O49" s="14" t="s">
        <v>93</v>
      </c>
      <c r="P49" s="14" t="s">
        <v>101</v>
      </c>
      <c r="Q49" s="29" t="s">
        <v>148</v>
      </c>
      <c r="R49" s="19">
        <v>4524000</v>
      </c>
      <c r="S49" s="12">
        <f t="shared" si="6"/>
        <v>4524000</v>
      </c>
      <c r="T49" s="14" t="s">
        <v>113</v>
      </c>
      <c r="U49" s="14" t="s">
        <v>97</v>
      </c>
      <c r="V49" s="14" t="s">
        <v>196</v>
      </c>
      <c r="W49" s="15">
        <v>7000080090</v>
      </c>
      <c r="X49" s="16">
        <v>4200003529</v>
      </c>
      <c r="Y49" s="26">
        <f>+R49</f>
        <v>4524000</v>
      </c>
      <c r="Z49" s="14" t="s">
        <v>279</v>
      </c>
      <c r="AA49" s="14" t="s">
        <v>214</v>
      </c>
      <c r="AB49" s="17"/>
      <c r="AC49" s="18"/>
      <c r="AD49" s="19"/>
      <c r="AE49" s="19"/>
      <c r="AF49" s="19"/>
      <c r="AG49" s="19"/>
      <c r="AH49" s="19">
        <v>4524000</v>
      </c>
      <c r="AI49" s="19"/>
      <c r="AJ49" s="19"/>
      <c r="AK49" s="19"/>
      <c r="AL49" s="19"/>
      <c r="AM49" s="19"/>
      <c r="AN49" s="19"/>
      <c r="AO49" s="19"/>
      <c r="AP49" s="81"/>
      <c r="AQ49" s="81"/>
      <c r="AR49" s="62"/>
    </row>
    <row r="50" spans="1:44" s="63" customFormat="1" ht="58.5" customHeight="1">
      <c r="A50" s="9" t="s">
        <v>71</v>
      </c>
      <c r="B50" s="10" t="s">
        <v>103</v>
      </c>
      <c r="C50" s="10" t="s">
        <v>100</v>
      </c>
      <c r="D50" s="11">
        <v>29703302</v>
      </c>
      <c r="E50" s="10" t="s">
        <v>88</v>
      </c>
      <c r="F50" s="12" t="str">
        <f t="shared" si="4"/>
        <v>A.9.16</v>
      </c>
      <c r="G50" s="11">
        <v>370</v>
      </c>
      <c r="H50" s="10" t="s">
        <v>87</v>
      </c>
      <c r="I50" s="11">
        <f t="shared" si="5"/>
        <v>29703302</v>
      </c>
      <c r="J50" s="28" t="s">
        <v>131</v>
      </c>
      <c r="K50" s="24" t="s">
        <v>342</v>
      </c>
      <c r="L50" s="24">
        <v>801016</v>
      </c>
      <c r="M50" s="90" t="s">
        <v>341</v>
      </c>
      <c r="N50" s="13">
        <v>42781</v>
      </c>
      <c r="O50" s="14" t="s">
        <v>75</v>
      </c>
      <c r="P50" s="14" t="s">
        <v>96</v>
      </c>
      <c r="Q50" s="29" t="s">
        <v>148</v>
      </c>
      <c r="R50" s="19">
        <v>400000000</v>
      </c>
      <c r="S50" s="12">
        <f t="shared" si="6"/>
        <v>400000000</v>
      </c>
      <c r="T50" s="14" t="s">
        <v>113</v>
      </c>
      <c r="U50" s="14" t="s">
        <v>97</v>
      </c>
      <c r="V50" s="14" t="s">
        <v>400</v>
      </c>
      <c r="W50" s="25" t="s">
        <v>340</v>
      </c>
      <c r="X50" s="16">
        <v>4500026516</v>
      </c>
      <c r="Y50" s="26">
        <v>874838008</v>
      </c>
      <c r="Z50" s="14" t="s">
        <v>278</v>
      </c>
      <c r="AA50" s="29" t="s">
        <v>135</v>
      </c>
      <c r="AB50" s="17"/>
      <c r="AC50" s="18"/>
      <c r="AD50" s="19"/>
      <c r="AE50" s="19"/>
      <c r="AF50" s="19"/>
      <c r="AG50" s="19"/>
      <c r="AH50" s="19">
        <v>200000000</v>
      </c>
      <c r="AI50" s="19">
        <v>200000000</v>
      </c>
      <c r="AJ50" s="19">
        <v>200000000</v>
      </c>
      <c r="AK50" s="19">
        <v>200000000</v>
      </c>
      <c r="AL50" s="19">
        <v>74838008</v>
      </c>
      <c r="AM50" s="19"/>
      <c r="AN50" s="19"/>
      <c r="AO50" s="19"/>
      <c r="AP50" s="81"/>
      <c r="AQ50" s="81"/>
      <c r="AR50" s="62"/>
    </row>
    <row r="51" spans="1:44" s="63" customFormat="1" ht="56.25" customHeight="1">
      <c r="A51" s="9" t="s">
        <v>71</v>
      </c>
      <c r="B51" s="10" t="s">
        <v>103</v>
      </c>
      <c r="C51" s="10" t="s">
        <v>100</v>
      </c>
      <c r="D51" s="11">
        <v>29703302</v>
      </c>
      <c r="E51" s="10" t="s">
        <v>88</v>
      </c>
      <c r="F51" s="12" t="str">
        <f t="shared" si="4"/>
        <v>A.9.16</v>
      </c>
      <c r="G51" s="11">
        <v>370</v>
      </c>
      <c r="H51" s="10" t="s">
        <v>87</v>
      </c>
      <c r="I51" s="11">
        <f t="shared" si="5"/>
        <v>29703302</v>
      </c>
      <c r="J51" s="28" t="s">
        <v>131</v>
      </c>
      <c r="K51" s="29" t="s">
        <v>299</v>
      </c>
      <c r="L51" s="29">
        <v>80111600</v>
      </c>
      <c r="M51" s="90" t="s">
        <v>355</v>
      </c>
      <c r="N51" s="13">
        <v>42781</v>
      </c>
      <c r="O51" s="14" t="s">
        <v>73</v>
      </c>
      <c r="P51" s="14" t="s">
        <v>96</v>
      </c>
      <c r="Q51" s="29" t="s">
        <v>148</v>
      </c>
      <c r="R51" s="19">
        <v>40670700</v>
      </c>
      <c r="S51" s="12">
        <f t="shared" si="6"/>
        <v>40670700</v>
      </c>
      <c r="T51" s="14" t="s">
        <v>113</v>
      </c>
      <c r="U51" s="14" t="s">
        <v>97</v>
      </c>
      <c r="V51" s="14" t="s">
        <v>400</v>
      </c>
      <c r="W51" s="15">
        <v>7000080078</v>
      </c>
      <c r="X51" s="16">
        <v>4500025768</v>
      </c>
      <c r="Y51" s="26">
        <v>40200000</v>
      </c>
      <c r="Z51" s="14" t="s">
        <v>274</v>
      </c>
      <c r="AA51" s="14" t="s">
        <v>136</v>
      </c>
      <c r="AB51" s="17"/>
      <c r="AC51" s="18"/>
      <c r="AD51" s="19"/>
      <c r="AE51" s="19"/>
      <c r="AF51" s="19">
        <v>4020000</v>
      </c>
      <c r="AG51" s="19">
        <v>4020000</v>
      </c>
      <c r="AH51" s="19">
        <v>4020000</v>
      </c>
      <c r="AI51" s="19">
        <v>4020000</v>
      </c>
      <c r="AJ51" s="19">
        <v>4020000</v>
      </c>
      <c r="AK51" s="19">
        <v>4020000</v>
      </c>
      <c r="AL51" s="19">
        <v>4020000</v>
      </c>
      <c r="AM51" s="19">
        <v>4020000</v>
      </c>
      <c r="AN51" s="19">
        <v>4020000</v>
      </c>
      <c r="AO51" s="19">
        <v>4020000</v>
      </c>
      <c r="AP51" s="81"/>
      <c r="AQ51" s="81"/>
      <c r="AR51" s="62"/>
    </row>
    <row r="52" spans="1:44" s="63" customFormat="1" ht="56.25" customHeight="1">
      <c r="A52" s="9" t="s">
        <v>71</v>
      </c>
      <c r="B52" s="10" t="s">
        <v>103</v>
      </c>
      <c r="C52" s="10" t="s">
        <v>100</v>
      </c>
      <c r="D52" s="11">
        <v>29703302</v>
      </c>
      <c r="E52" s="10" t="s">
        <v>88</v>
      </c>
      <c r="F52" s="12" t="str">
        <f t="shared" si="4"/>
        <v>A.9.16</v>
      </c>
      <c r="G52" s="11">
        <v>370</v>
      </c>
      <c r="H52" s="10" t="s">
        <v>87</v>
      </c>
      <c r="I52" s="11">
        <f t="shared" si="5"/>
        <v>29703302</v>
      </c>
      <c r="J52" s="28" t="s">
        <v>131</v>
      </c>
      <c r="K52" s="29" t="s">
        <v>299</v>
      </c>
      <c r="L52" s="29">
        <v>80111600</v>
      </c>
      <c r="M52" s="90" t="s">
        <v>323</v>
      </c>
      <c r="N52" s="13">
        <v>42781</v>
      </c>
      <c r="O52" s="14" t="s">
        <v>95</v>
      </c>
      <c r="P52" s="14" t="s">
        <v>96</v>
      </c>
      <c r="Q52" s="29" t="s">
        <v>148</v>
      </c>
      <c r="R52" s="19">
        <v>28507500</v>
      </c>
      <c r="S52" s="12">
        <f t="shared" si="6"/>
        <v>28507500</v>
      </c>
      <c r="T52" s="14" t="s">
        <v>113</v>
      </c>
      <c r="U52" s="14" t="s">
        <v>97</v>
      </c>
      <c r="V52" s="14" t="s">
        <v>400</v>
      </c>
      <c r="W52" s="15">
        <v>7000080138</v>
      </c>
      <c r="X52" s="16">
        <v>4500026835</v>
      </c>
      <c r="Y52" s="26">
        <v>28507500</v>
      </c>
      <c r="Z52" s="14" t="s">
        <v>283</v>
      </c>
      <c r="AA52" s="29" t="s">
        <v>222</v>
      </c>
      <c r="AB52" s="17"/>
      <c r="AC52" s="18"/>
      <c r="AD52" s="19"/>
      <c r="AE52" s="19"/>
      <c r="AF52" s="19"/>
      <c r="AG52" s="19"/>
      <c r="AH52" s="19">
        <v>3801000</v>
      </c>
      <c r="AI52" s="19">
        <v>3801000</v>
      </c>
      <c r="AJ52" s="19">
        <v>3801000</v>
      </c>
      <c r="AK52" s="19">
        <v>3801000</v>
      </c>
      <c r="AL52" s="19">
        <v>3801000</v>
      </c>
      <c r="AM52" s="19">
        <v>3801000</v>
      </c>
      <c r="AN52" s="19">
        <v>3801000</v>
      </c>
      <c r="AO52" s="19">
        <v>1900500</v>
      </c>
      <c r="AP52" s="81"/>
      <c r="AQ52" s="81"/>
      <c r="AR52" s="62"/>
    </row>
    <row r="53" spans="1:44" s="63" customFormat="1" ht="56.25" customHeight="1">
      <c r="A53" s="9" t="s">
        <v>71</v>
      </c>
      <c r="B53" s="10" t="s">
        <v>103</v>
      </c>
      <c r="C53" s="10" t="s">
        <v>100</v>
      </c>
      <c r="D53" s="11">
        <v>29703302</v>
      </c>
      <c r="E53" s="10" t="s">
        <v>88</v>
      </c>
      <c r="F53" s="12" t="str">
        <f t="shared" si="4"/>
        <v>A.9.16</v>
      </c>
      <c r="G53" s="11">
        <v>370</v>
      </c>
      <c r="H53" s="10" t="s">
        <v>87</v>
      </c>
      <c r="I53" s="11">
        <f t="shared" si="5"/>
        <v>29703302</v>
      </c>
      <c r="J53" s="28" t="s">
        <v>131</v>
      </c>
      <c r="K53" s="29" t="s">
        <v>299</v>
      </c>
      <c r="L53" s="29">
        <v>80111600</v>
      </c>
      <c r="M53" s="90" t="s">
        <v>348</v>
      </c>
      <c r="N53" s="13">
        <v>42781</v>
      </c>
      <c r="O53" s="14" t="s">
        <v>73</v>
      </c>
      <c r="P53" s="14" t="s">
        <v>96</v>
      </c>
      <c r="Q53" s="29" t="s">
        <v>148</v>
      </c>
      <c r="R53" s="19">
        <v>41000000</v>
      </c>
      <c r="S53" s="12">
        <f t="shared" si="6"/>
        <v>41000000</v>
      </c>
      <c r="T53" s="14" t="s">
        <v>113</v>
      </c>
      <c r="U53" s="14" t="s">
        <v>97</v>
      </c>
      <c r="V53" s="14" t="s">
        <v>400</v>
      </c>
      <c r="W53" s="15">
        <v>7000080139</v>
      </c>
      <c r="X53" s="16">
        <v>4500026231</v>
      </c>
      <c r="Y53" s="26">
        <v>38587756</v>
      </c>
      <c r="Z53" s="14" t="s">
        <v>284</v>
      </c>
      <c r="AA53" s="29" t="s">
        <v>137</v>
      </c>
      <c r="AB53" s="17"/>
      <c r="AC53" s="18"/>
      <c r="AD53" s="19"/>
      <c r="AE53" s="19"/>
      <c r="AF53" s="19">
        <v>4019558</v>
      </c>
      <c r="AG53" s="19">
        <v>4019558</v>
      </c>
      <c r="AH53" s="19">
        <v>4019558</v>
      </c>
      <c r="AI53" s="19">
        <v>4019558</v>
      </c>
      <c r="AJ53" s="19">
        <v>4019558</v>
      </c>
      <c r="AK53" s="19">
        <v>4019558</v>
      </c>
      <c r="AL53" s="19">
        <v>4019558</v>
      </c>
      <c r="AM53" s="19">
        <v>4019558</v>
      </c>
      <c r="AN53" s="19">
        <v>4019558</v>
      </c>
      <c r="AO53" s="19">
        <v>2411734</v>
      </c>
      <c r="AP53" s="81"/>
      <c r="AQ53" s="81"/>
      <c r="AR53" s="62"/>
    </row>
    <row r="54" spans="1:44" s="63" customFormat="1" ht="56.25" customHeight="1">
      <c r="A54" s="9" t="s">
        <v>71</v>
      </c>
      <c r="B54" s="10" t="s">
        <v>103</v>
      </c>
      <c r="C54" s="10" t="s">
        <v>100</v>
      </c>
      <c r="D54" s="11">
        <v>29703304</v>
      </c>
      <c r="E54" s="10" t="s">
        <v>88</v>
      </c>
      <c r="F54" s="12" t="str">
        <f t="shared" si="4"/>
        <v>A.9.16</v>
      </c>
      <c r="G54" s="11">
        <v>370</v>
      </c>
      <c r="H54" s="10" t="s">
        <v>87</v>
      </c>
      <c r="I54" s="11">
        <f t="shared" si="5"/>
        <v>29703304</v>
      </c>
      <c r="J54" s="28" t="s">
        <v>131</v>
      </c>
      <c r="K54" s="29" t="s">
        <v>299</v>
      </c>
      <c r="L54" s="29">
        <v>80111600</v>
      </c>
      <c r="M54" s="90" t="s">
        <v>329</v>
      </c>
      <c r="N54" s="13">
        <v>42781</v>
      </c>
      <c r="O54" s="14" t="s">
        <v>86</v>
      </c>
      <c r="P54" s="14" t="s">
        <v>96</v>
      </c>
      <c r="Q54" s="29" t="s">
        <v>148</v>
      </c>
      <c r="R54" s="19">
        <v>32160000</v>
      </c>
      <c r="S54" s="12">
        <f t="shared" si="6"/>
        <v>32160000</v>
      </c>
      <c r="T54" s="14" t="s">
        <v>113</v>
      </c>
      <c r="U54" s="14" t="s">
        <v>97</v>
      </c>
      <c r="V54" s="14" t="s">
        <v>400</v>
      </c>
      <c r="W54" s="15">
        <v>7000083721</v>
      </c>
      <c r="X54" s="16">
        <v>4500026647</v>
      </c>
      <c r="Y54" s="26">
        <f>+S54</f>
        <v>32160000</v>
      </c>
      <c r="Z54" s="14" t="s">
        <v>285</v>
      </c>
      <c r="AA54" s="14" t="s">
        <v>236</v>
      </c>
      <c r="AB54" s="17"/>
      <c r="AC54" s="18"/>
      <c r="AD54" s="19"/>
      <c r="AE54" s="19"/>
      <c r="AF54" s="19"/>
      <c r="AG54" s="19"/>
      <c r="AH54" s="19">
        <v>4020000</v>
      </c>
      <c r="AI54" s="19">
        <v>4020000</v>
      </c>
      <c r="AJ54" s="19">
        <v>4020000</v>
      </c>
      <c r="AK54" s="19">
        <v>4020000</v>
      </c>
      <c r="AL54" s="19">
        <v>4020000</v>
      </c>
      <c r="AM54" s="19">
        <v>4020000</v>
      </c>
      <c r="AN54" s="19">
        <v>4020000</v>
      </c>
      <c r="AO54" s="19">
        <v>4020000</v>
      </c>
      <c r="AP54" s="81"/>
      <c r="AQ54" s="81"/>
      <c r="AR54" s="62"/>
    </row>
    <row r="55" spans="1:44" s="63" customFormat="1" ht="67.5" customHeight="1">
      <c r="A55" s="9" t="s">
        <v>71</v>
      </c>
      <c r="B55" s="10" t="s">
        <v>103</v>
      </c>
      <c r="C55" s="10" t="s">
        <v>100</v>
      </c>
      <c r="D55" s="11">
        <v>29703305</v>
      </c>
      <c r="E55" s="10" t="s">
        <v>88</v>
      </c>
      <c r="F55" s="12" t="str">
        <f t="shared" si="4"/>
        <v>A.9.16</v>
      </c>
      <c r="G55" s="11">
        <v>370</v>
      </c>
      <c r="H55" s="10" t="s">
        <v>87</v>
      </c>
      <c r="I55" s="11">
        <f t="shared" si="5"/>
        <v>29703305</v>
      </c>
      <c r="J55" s="28" t="s">
        <v>131</v>
      </c>
      <c r="K55" s="29" t="s">
        <v>299</v>
      </c>
      <c r="L55" s="29">
        <v>80111600</v>
      </c>
      <c r="M55" s="90" t="s">
        <v>338</v>
      </c>
      <c r="N55" s="13">
        <v>42781</v>
      </c>
      <c r="O55" s="14" t="s">
        <v>86</v>
      </c>
      <c r="P55" s="14" t="s">
        <v>96</v>
      </c>
      <c r="Q55" s="29" t="s">
        <v>148</v>
      </c>
      <c r="R55" s="19">
        <v>46689400</v>
      </c>
      <c r="S55" s="12">
        <f t="shared" si="6"/>
        <v>46689400</v>
      </c>
      <c r="T55" s="14" t="s">
        <v>113</v>
      </c>
      <c r="U55" s="14" t="s">
        <v>97</v>
      </c>
      <c r="V55" s="14" t="s">
        <v>400</v>
      </c>
      <c r="W55" s="15">
        <v>7000080104</v>
      </c>
      <c r="X55" s="16">
        <v>4500026503</v>
      </c>
      <c r="Y55" s="26">
        <v>46689400</v>
      </c>
      <c r="Z55" s="14" t="s">
        <v>286</v>
      </c>
      <c r="AA55" s="14" t="s">
        <v>138</v>
      </c>
      <c r="AB55" s="17"/>
      <c r="AC55" s="18"/>
      <c r="AD55" s="19"/>
      <c r="AE55" s="19"/>
      <c r="AF55" s="19"/>
      <c r="AG55" s="19">
        <v>5429153</v>
      </c>
      <c r="AH55" s="19">
        <v>5429153</v>
      </c>
      <c r="AI55" s="19">
        <v>5429153</v>
      </c>
      <c r="AJ55" s="19">
        <v>5429153</v>
      </c>
      <c r="AK55" s="19">
        <v>5429153</v>
      </c>
      <c r="AL55" s="19">
        <v>5429153</v>
      </c>
      <c r="AM55" s="19">
        <v>5429153</v>
      </c>
      <c r="AN55" s="19">
        <v>5429153</v>
      </c>
      <c r="AO55" s="19">
        <v>3256176</v>
      </c>
      <c r="AP55" s="81"/>
      <c r="AQ55" s="81"/>
      <c r="AR55" s="62"/>
    </row>
    <row r="56" spans="1:44" s="63" customFormat="1" ht="56.25" customHeight="1">
      <c r="A56" s="9" t="s">
        <v>71</v>
      </c>
      <c r="B56" s="10" t="s">
        <v>103</v>
      </c>
      <c r="C56" s="10" t="s">
        <v>100</v>
      </c>
      <c r="D56" s="11">
        <v>29703305</v>
      </c>
      <c r="E56" s="10" t="s">
        <v>88</v>
      </c>
      <c r="F56" s="12" t="str">
        <f t="shared" si="4"/>
        <v>A.9.16</v>
      </c>
      <c r="G56" s="11">
        <v>370</v>
      </c>
      <c r="H56" s="10" t="s">
        <v>87</v>
      </c>
      <c r="I56" s="11">
        <f t="shared" si="5"/>
        <v>29703305</v>
      </c>
      <c r="J56" s="28" t="s">
        <v>131</v>
      </c>
      <c r="K56" s="29" t="s">
        <v>299</v>
      </c>
      <c r="L56" s="29">
        <v>80111600</v>
      </c>
      <c r="M56" s="90" t="s">
        <v>343</v>
      </c>
      <c r="N56" s="13">
        <v>42781</v>
      </c>
      <c r="O56" s="14" t="s">
        <v>95</v>
      </c>
      <c r="P56" s="14" t="s">
        <v>96</v>
      </c>
      <c r="Q56" s="29" t="s">
        <v>148</v>
      </c>
      <c r="R56" s="19">
        <v>33575000</v>
      </c>
      <c r="S56" s="12">
        <f t="shared" si="6"/>
        <v>33575000</v>
      </c>
      <c r="T56" s="14" t="s">
        <v>113</v>
      </c>
      <c r="U56" s="14" t="s">
        <v>97</v>
      </c>
      <c r="V56" s="14" t="s">
        <v>400</v>
      </c>
      <c r="W56" s="15">
        <v>7000080233</v>
      </c>
      <c r="X56" s="16">
        <v>4500026502</v>
      </c>
      <c r="Y56" s="26">
        <f>+S56</f>
        <v>33575000</v>
      </c>
      <c r="Z56" s="14" t="s">
        <v>238</v>
      </c>
      <c r="AA56" s="14" t="s">
        <v>237</v>
      </c>
      <c r="AB56" s="17"/>
      <c r="AC56" s="18"/>
      <c r="AD56" s="19"/>
      <c r="AE56" s="19"/>
      <c r="AF56" s="19"/>
      <c r="AG56" s="19"/>
      <c r="AH56" s="19"/>
      <c r="AI56" s="19">
        <v>5287500</v>
      </c>
      <c r="AJ56" s="19">
        <v>5287500</v>
      </c>
      <c r="AK56" s="19">
        <v>5287500</v>
      </c>
      <c r="AL56" s="19">
        <v>5287500</v>
      </c>
      <c r="AM56" s="19">
        <v>5287500</v>
      </c>
      <c r="AN56" s="19">
        <v>5287500</v>
      </c>
      <c r="AO56" s="19">
        <v>1850000</v>
      </c>
      <c r="AP56" s="81"/>
      <c r="AQ56" s="81"/>
      <c r="AR56" s="62"/>
    </row>
    <row r="57" spans="1:47" s="63" customFormat="1" ht="78.75" customHeight="1">
      <c r="A57" s="9" t="s">
        <v>71</v>
      </c>
      <c r="B57" s="10" t="s">
        <v>139</v>
      </c>
      <c r="C57" s="10" t="s">
        <v>105</v>
      </c>
      <c r="D57" s="11">
        <v>29701801</v>
      </c>
      <c r="E57" s="10" t="s">
        <v>91</v>
      </c>
      <c r="F57" s="12" t="str">
        <f t="shared" si="4"/>
        <v>V.I.17.2</v>
      </c>
      <c r="G57" s="11">
        <v>615</v>
      </c>
      <c r="H57" s="10" t="s">
        <v>87</v>
      </c>
      <c r="I57" s="11">
        <f t="shared" si="5"/>
        <v>29701801</v>
      </c>
      <c r="J57" s="28" t="s">
        <v>140</v>
      </c>
      <c r="K57" s="24" t="s">
        <v>147</v>
      </c>
      <c r="L57" s="24">
        <v>80101500</v>
      </c>
      <c r="M57" s="90" t="s">
        <v>141</v>
      </c>
      <c r="N57" s="13">
        <v>42781</v>
      </c>
      <c r="O57" s="14" t="s">
        <v>75</v>
      </c>
      <c r="P57" s="14" t="s">
        <v>96</v>
      </c>
      <c r="Q57" s="12" t="s">
        <v>106</v>
      </c>
      <c r="R57" s="64">
        <v>215746308</v>
      </c>
      <c r="S57" s="12">
        <f t="shared" si="6"/>
        <v>215746308</v>
      </c>
      <c r="T57" s="14" t="s">
        <v>107</v>
      </c>
      <c r="U57" s="14" t="s">
        <v>97</v>
      </c>
      <c r="V57" s="14" t="s">
        <v>419</v>
      </c>
      <c r="W57" s="15">
        <v>7000080053</v>
      </c>
      <c r="X57" s="16">
        <v>4200003566</v>
      </c>
      <c r="Y57" s="26">
        <f>+S57</f>
        <v>215746308</v>
      </c>
      <c r="Z57" s="14" t="s">
        <v>409</v>
      </c>
      <c r="AA57" s="14" t="s">
        <v>142</v>
      </c>
      <c r="AB57" s="17"/>
      <c r="AC57" s="18"/>
      <c r="AD57" s="19"/>
      <c r="AE57" s="19"/>
      <c r="AF57" s="19"/>
      <c r="AG57" s="19">
        <f>115841588-95280</f>
        <v>115746308</v>
      </c>
      <c r="AH57" s="19">
        <v>100000000</v>
      </c>
      <c r="AI57" s="19"/>
      <c r="AJ57" s="19"/>
      <c r="AK57" s="19"/>
      <c r="AL57" s="19"/>
      <c r="AM57" s="19"/>
      <c r="AN57" s="19"/>
      <c r="AO57" s="19"/>
      <c r="AP57" s="81"/>
      <c r="AQ57" s="81"/>
      <c r="AR57" s="62"/>
      <c r="AU57" s="63">
        <v>7000080053</v>
      </c>
    </row>
    <row r="58" spans="1:44" s="63" customFormat="1" ht="56.25" customHeight="1">
      <c r="A58" s="9" t="s">
        <v>71</v>
      </c>
      <c r="B58" s="10" t="s">
        <v>146</v>
      </c>
      <c r="C58" s="10" t="s">
        <v>100</v>
      </c>
      <c r="D58" s="11">
        <v>29704902</v>
      </c>
      <c r="E58" s="10" t="s">
        <v>88</v>
      </c>
      <c r="F58" s="12" t="str">
        <f t="shared" si="4"/>
        <v>A.9.16</v>
      </c>
      <c r="G58" s="11">
        <v>369</v>
      </c>
      <c r="H58" s="10" t="s">
        <v>87</v>
      </c>
      <c r="I58" s="11">
        <v>297049</v>
      </c>
      <c r="J58" s="28" t="s">
        <v>102</v>
      </c>
      <c r="K58" s="29" t="s">
        <v>299</v>
      </c>
      <c r="L58" s="29">
        <v>80111600</v>
      </c>
      <c r="M58" s="90" t="s">
        <v>328</v>
      </c>
      <c r="N58" s="13">
        <v>42821</v>
      </c>
      <c r="O58" s="14" t="s">
        <v>95</v>
      </c>
      <c r="P58" s="14" t="s">
        <v>96</v>
      </c>
      <c r="Q58" s="29" t="s">
        <v>148</v>
      </c>
      <c r="R58" s="19">
        <v>24608000</v>
      </c>
      <c r="S58" s="12">
        <v>24608000</v>
      </c>
      <c r="T58" s="14" t="s">
        <v>107</v>
      </c>
      <c r="U58" s="14" t="s">
        <v>152</v>
      </c>
      <c r="V58" s="14" t="s">
        <v>196</v>
      </c>
      <c r="W58" s="15">
        <v>7000084151</v>
      </c>
      <c r="X58" s="16">
        <v>4500026706</v>
      </c>
      <c r="Y58" s="26">
        <f>+S58</f>
        <v>24608000</v>
      </c>
      <c r="Z58" s="14" t="s">
        <v>371</v>
      </c>
      <c r="AA58" s="14" t="s">
        <v>198</v>
      </c>
      <c r="AB58" s="17"/>
      <c r="AC58" s="18"/>
      <c r="AD58" s="19"/>
      <c r="AE58" s="19"/>
      <c r="AF58" s="19"/>
      <c r="AG58" s="19"/>
      <c r="AH58" s="19">
        <v>3076000</v>
      </c>
      <c r="AI58" s="19">
        <v>3076000</v>
      </c>
      <c r="AJ58" s="19">
        <v>3076000</v>
      </c>
      <c r="AK58" s="19">
        <v>3076000</v>
      </c>
      <c r="AL58" s="19">
        <v>3076000</v>
      </c>
      <c r="AM58" s="19">
        <v>3076000</v>
      </c>
      <c r="AN58" s="19">
        <v>3076000</v>
      </c>
      <c r="AO58" s="19">
        <v>3076000</v>
      </c>
      <c r="AP58" s="81"/>
      <c r="AQ58" s="81"/>
      <c r="AR58" s="62"/>
    </row>
    <row r="59" spans="1:44" s="63" customFormat="1" ht="56.25" customHeight="1">
      <c r="A59" s="9" t="s">
        <v>71</v>
      </c>
      <c r="B59" s="10" t="s">
        <v>146</v>
      </c>
      <c r="C59" s="10" t="s">
        <v>100</v>
      </c>
      <c r="D59" s="11">
        <v>29704902</v>
      </c>
      <c r="E59" s="10" t="s">
        <v>88</v>
      </c>
      <c r="F59" s="12" t="str">
        <f t="shared" si="4"/>
        <v>A.9.16</v>
      </c>
      <c r="G59" s="11">
        <v>370</v>
      </c>
      <c r="H59" s="10" t="s">
        <v>87</v>
      </c>
      <c r="I59" s="11">
        <v>297049</v>
      </c>
      <c r="J59" s="28" t="s">
        <v>102</v>
      </c>
      <c r="K59" s="24" t="s">
        <v>293</v>
      </c>
      <c r="L59" s="24">
        <v>81101512</v>
      </c>
      <c r="M59" s="90" t="s">
        <v>304</v>
      </c>
      <c r="N59" s="13">
        <v>42949</v>
      </c>
      <c r="O59" s="14" t="s">
        <v>98</v>
      </c>
      <c r="P59" s="14" t="s">
        <v>96</v>
      </c>
      <c r="Q59" s="29" t="s">
        <v>148</v>
      </c>
      <c r="R59" s="19">
        <v>55372000</v>
      </c>
      <c r="S59" s="12">
        <v>55372000</v>
      </c>
      <c r="T59" s="14" t="s">
        <v>107</v>
      </c>
      <c r="U59" s="14" t="s">
        <v>152</v>
      </c>
      <c r="V59" s="14" t="s">
        <v>196</v>
      </c>
      <c r="W59" s="15">
        <v>7000086333</v>
      </c>
      <c r="X59" s="16">
        <v>4500027594</v>
      </c>
      <c r="Y59" s="26">
        <f>+R59</f>
        <v>55372000</v>
      </c>
      <c r="Z59" s="14" t="s">
        <v>372</v>
      </c>
      <c r="AA59" s="14" t="s">
        <v>193</v>
      </c>
      <c r="AB59" s="17"/>
      <c r="AC59" s="18"/>
      <c r="AD59" s="19"/>
      <c r="AE59" s="19"/>
      <c r="AF59" s="19"/>
      <c r="AG59" s="19"/>
      <c r="AH59" s="19"/>
      <c r="AI59" s="19"/>
      <c r="AJ59" s="19"/>
      <c r="AK59" s="19"/>
      <c r="AL59" s="19">
        <v>13843000</v>
      </c>
      <c r="AM59" s="19">
        <v>13843000</v>
      </c>
      <c r="AN59" s="19">
        <v>13843000</v>
      </c>
      <c r="AO59" s="19">
        <v>13843000</v>
      </c>
      <c r="AP59" s="81"/>
      <c r="AQ59" s="81"/>
      <c r="AR59" s="62"/>
    </row>
    <row r="60" spans="1:43" s="43" customFormat="1" ht="56.25" customHeight="1">
      <c r="A60" s="9" t="s">
        <v>71</v>
      </c>
      <c r="B60" s="10" t="s">
        <v>119</v>
      </c>
      <c r="C60" s="10" t="s">
        <v>121</v>
      </c>
      <c r="D60" s="11">
        <v>29701002</v>
      </c>
      <c r="E60" s="10" t="s">
        <v>91</v>
      </c>
      <c r="F60" s="12" t="str">
        <f t="shared" si="4"/>
        <v>A.9.15</v>
      </c>
      <c r="G60" s="11">
        <v>366</v>
      </c>
      <c r="H60" s="10" t="s">
        <v>87</v>
      </c>
      <c r="I60" s="11">
        <f aca="true" t="shared" si="7" ref="I60:I69">+D60</f>
        <v>29701002</v>
      </c>
      <c r="J60" s="28" t="s">
        <v>122</v>
      </c>
      <c r="K60" s="24" t="s">
        <v>315</v>
      </c>
      <c r="L60" s="24">
        <v>801116</v>
      </c>
      <c r="M60" s="90" t="s">
        <v>123</v>
      </c>
      <c r="N60" s="13">
        <v>42962</v>
      </c>
      <c r="O60" s="14" t="s">
        <v>98</v>
      </c>
      <c r="P60" s="14" t="s">
        <v>96</v>
      </c>
      <c r="Q60" s="12" t="s">
        <v>106</v>
      </c>
      <c r="R60" s="19">
        <v>513120000</v>
      </c>
      <c r="S60" s="12">
        <f aca="true" t="shared" si="8" ref="S60:S65">+R60</f>
        <v>513120000</v>
      </c>
      <c r="T60" s="14" t="s">
        <v>113</v>
      </c>
      <c r="U60" s="14" t="s">
        <v>74</v>
      </c>
      <c r="V60" s="23" t="s">
        <v>289</v>
      </c>
      <c r="W60" s="15">
        <v>7000086960</v>
      </c>
      <c r="X60" s="16"/>
      <c r="Y60" s="26">
        <f>+S60</f>
        <v>513120000</v>
      </c>
      <c r="Z60" s="14"/>
      <c r="AA60" s="29"/>
      <c r="AB60" s="67"/>
      <c r="AC60" s="67"/>
      <c r="AD60" s="67"/>
      <c r="AE60" s="67"/>
      <c r="AF60" s="67"/>
      <c r="AG60" s="67"/>
      <c r="AH60" s="67"/>
      <c r="AI60" s="67"/>
      <c r="AJ60" s="67"/>
      <c r="AK60" s="19">
        <v>100000000</v>
      </c>
      <c r="AL60" s="19">
        <v>100000000</v>
      </c>
      <c r="AM60" s="19">
        <v>100000000</v>
      </c>
      <c r="AN60" s="19">
        <v>100000000</v>
      </c>
      <c r="AO60" s="19">
        <v>113120000</v>
      </c>
      <c r="AP60" s="81"/>
      <c r="AQ60" s="81"/>
    </row>
    <row r="61" spans="1:43" s="43" customFormat="1" ht="56.25" customHeight="1">
      <c r="A61" s="9" t="s">
        <v>71</v>
      </c>
      <c r="B61" s="10" t="s">
        <v>119</v>
      </c>
      <c r="C61" s="10" t="s">
        <v>121</v>
      </c>
      <c r="D61" s="11">
        <v>29701002</v>
      </c>
      <c r="E61" s="10" t="s">
        <v>91</v>
      </c>
      <c r="F61" s="12" t="str">
        <f t="shared" si="4"/>
        <v>A.9.15</v>
      </c>
      <c r="G61" s="11">
        <v>366</v>
      </c>
      <c r="H61" s="10" t="s">
        <v>87</v>
      </c>
      <c r="I61" s="11">
        <f t="shared" si="7"/>
        <v>29701002</v>
      </c>
      <c r="J61" s="28" t="s">
        <v>122</v>
      </c>
      <c r="K61" s="29" t="s">
        <v>295</v>
      </c>
      <c r="L61" s="24">
        <v>81102702</v>
      </c>
      <c r="M61" s="90" t="s">
        <v>288</v>
      </c>
      <c r="N61" s="13">
        <v>42962</v>
      </c>
      <c r="O61" s="14" t="s">
        <v>93</v>
      </c>
      <c r="P61" s="14" t="s">
        <v>96</v>
      </c>
      <c r="Q61" s="12" t="s">
        <v>106</v>
      </c>
      <c r="R61" s="75">
        <v>686880000</v>
      </c>
      <c r="S61" s="12">
        <f t="shared" si="8"/>
        <v>686880000</v>
      </c>
      <c r="T61" s="14" t="s">
        <v>113</v>
      </c>
      <c r="U61" s="14" t="s">
        <v>97</v>
      </c>
      <c r="V61" s="23" t="s">
        <v>289</v>
      </c>
      <c r="W61" s="15">
        <v>7000086352</v>
      </c>
      <c r="X61" s="16"/>
      <c r="Y61" s="26">
        <f>+R61</f>
        <v>686880000</v>
      </c>
      <c r="Z61" s="14"/>
      <c r="AA61" s="29"/>
      <c r="AB61" s="67"/>
      <c r="AC61" s="67"/>
      <c r="AD61" s="67"/>
      <c r="AE61" s="67"/>
      <c r="AF61" s="67"/>
      <c r="AG61" s="67"/>
      <c r="AH61" s="67"/>
      <c r="AI61" s="67"/>
      <c r="AJ61" s="67"/>
      <c r="AK61" s="19">
        <f>+Y61/5</f>
        <v>137376000</v>
      </c>
      <c r="AL61" s="19">
        <v>137376000</v>
      </c>
      <c r="AM61" s="19">
        <v>137376000</v>
      </c>
      <c r="AN61" s="19">
        <v>137376000</v>
      </c>
      <c r="AO61" s="19">
        <v>137376000</v>
      </c>
      <c r="AP61" s="81"/>
      <c r="AQ61" s="81"/>
    </row>
    <row r="62" spans="1:43" s="43" customFormat="1" ht="56.25" customHeight="1">
      <c r="A62" s="9" t="s">
        <v>71</v>
      </c>
      <c r="B62" s="10" t="s">
        <v>120</v>
      </c>
      <c r="C62" s="10" t="s">
        <v>121</v>
      </c>
      <c r="D62" s="11">
        <v>29701602</v>
      </c>
      <c r="E62" s="10" t="s">
        <v>91</v>
      </c>
      <c r="F62" s="12" t="str">
        <f t="shared" si="4"/>
        <v>A.9.15</v>
      </c>
      <c r="G62" s="11">
        <v>367</v>
      </c>
      <c r="H62" s="10" t="s">
        <v>87</v>
      </c>
      <c r="I62" s="11">
        <f t="shared" si="7"/>
        <v>29701602</v>
      </c>
      <c r="J62" s="28" t="s">
        <v>125</v>
      </c>
      <c r="K62" s="24" t="s">
        <v>315</v>
      </c>
      <c r="L62" s="24">
        <v>801116</v>
      </c>
      <c r="M62" s="90" t="s">
        <v>412</v>
      </c>
      <c r="N62" s="13">
        <v>42781</v>
      </c>
      <c r="O62" s="14" t="s">
        <v>179</v>
      </c>
      <c r="P62" s="14" t="s">
        <v>96</v>
      </c>
      <c r="Q62" s="12" t="s">
        <v>106</v>
      </c>
      <c r="R62" s="75">
        <v>19635000</v>
      </c>
      <c r="S62" s="12">
        <f t="shared" si="8"/>
        <v>19635000</v>
      </c>
      <c r="T62" s="14" t="s">
        <v>113</v>
      </c>
      <c r="U62" s="14" t="s">
        <v>97</v>
      </c>
      <c r="V62" s="23" t="s">
        <v>289</v>
      </c>
      <c r="W62" s="15">
        <v>7000087421</v>
      </c>
      <c r="X62" s="16"/>
      <c r="Y62" s="26">
        <f>+R62</f>
        <v>19635000</v>
      </c>
      <c r="Z62" s="14" t="s">
        <v>275</v>
      </c>
      <c r="AA62" s="14" t="s">
        <v>188</v>
      </c>
      <c r="AB62" s="17"/>
      <c r="AC62" s="18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>
        <v>13090000</v>
      </c>
      <c r="AO62" s="19">
        <v>6545000</v>
      </c>
      <c r="AP62" s="81"/>
      <c r="AQ62" s="81"/>
    </row>
    <row r="63" spans="1:43" s="43" customFormat="1" ht="56.25" customHeight="1">
      <c r="A63" s="9" t="s">
        <v>71</v>
      </c>
      <c r="B63" s="10" t="s">
        <v>103</v>
      </c>
      <c r="C63" s="10" t="s">
        <v>100</v>
      </c>
      <c r="D63" s="11">
        <v>29703302</v>
      </c>
      <c r="E63" s="10" t="s">
        <v>181</v>
      </c>
      <c r="F63" s="12" t="str">
        <f t="shared" si="4"/>
        <v>A.9.16</v>
      </c>
      <c r="G63" s="11">
        <v>370</v>
      </c>
      <c r="H63" s="10" t="s">
        <v>87</v>
      </c>
      <c r="I63" s="11">
        <f t="shared" si="7"/>
        <v>29703302</v>
      </c>
      <c r="J63" s="28" t="s">
        <v>180</v>
      </c>
      <c r="K63" s="24" t="s">
        <v>416</v>
      </c>
      <c r="L63" s="24">
        <v>55121700</v>
      </c>
      <c r="M63" s="98" t="s">
        <v>244</v>
      </c>
      <c r="N63" s="99">
        <v>42985</v>
      </c>
      <c r="O63" s="14" t="s">
        <v>75</v>
      </c>
      <c r="P63" s="14" t="s">
        <v>96</v>
      </c>
      <c r="Q63" s="12" t="s">
        <v>182</v>
      </c>
      <c r="R63" s="75">
        <v>1500000000</v>
      </c>
      <c r="S63" s="12">
        <f t="shared" si="8"/>
        <v>1500000000</v>
      </c>
      <c r="T63" s="14" t="s">
        <v>113</v>
      </c>
      <c r="U63" s="14" t="s">
        <v>97</v>
      </c>
      <c r="V63" s="14" t="s">
        <v>196</v>
      </c>
      <c r="W63" s="15">
        <v>7000087517</v>
      </c>
      <c r="X63" s="16"/>
      <c r="Y63" s="26">
        <f>+R63</f>
        <v>1500000000</v>
      </c>
      <c r="Z63" s="14"/>
      <c r="AA63" s="14"/>
      <c r="AB63" s="67"/>
      <c r="AC63" s="67"/>
      <c r="AD63" s="67"/>
      <c r="AE63" s="67"/>
      <c r="AF63" s="67"/>
      <c r="AG63" s="67"/>
      <c r="AH63" s="100"/>
      <c r="AI63" s="67"/>
      <c r="AJ63" s="67"/>
      <c r="AK63" s="67"/>
      <c r="AL63" s="67"/>
      <c r="AM63" s="19">
        <v>750000000</v>
      </c>
      <c r="AN63" s="19"/>
      <c r="AO63" s="19">
        <v>750000000</v>
      </c>
      <c r="AP63" s="81"/>
      <c r="AQ63" s="81"/>
    </row>
    <row r="64" spans="1:43" s="43" customFormat="1" ht="56.25">
      <c r="A64" s="9" t="s">
        <v>71</v>
      </c>
      <c r="B64" s="10" t="s">
        <v>103</v>
      </c>
      <c r="C64" s="10" t="s">
        <v>100</v>
      </c>
      <c r="D64" s="11">
        <v>29703301</v>
      </c>
      <c r="E64" s="10" t="s">
        <v>88</v>
      </c>
      <c r="F64" s="12" t="str">
        <f t="shared" si="4"/>
        <v>A.9.16</v>
      </c>
      <c r="G64" s="11">
        <v>370</v>
      </c>
      <c r="H64" s="10" t="s">
        <v>87</v>
      </c>
      <c r="I64" s="11">
        <f t="shared" si="7"/>
        <v>29703301</v>
      </c>
      <c r="J64" s="28" t="s">
        <v>221</v>
      </c>
      <c r="K64" s="29" t="s">
        <v>299</v>
      </c>
      <c r="L64" s="24">
        <v>80111600</v>
      </c>
      <c r="M64" s="90" t="s">
        <v>203</v>
      </c>
      <c r="N64" s="13">
        <v>42948</v>
      </c>
      <c r="O64" s="23" t="s">
        <v>98</v>
      </c>
      <c r="P64" s="14" t="s">
        <v>99</v>
      </c>
      <c r="Q64" s="23" t="s">
        <v>148</v>
      </c>
      <c r="R64" s="66">
        <v>3130000000</v>
      </c>
      <c r="S64" s="65">
        <f t="shared" si="8"/>
        <v>3130000000</v>
      </c>
      <c r="T64" s="14" t="s">
        <v>113</v>
      </c>
      <c r="U64" s="23" t="s">
        <v>97</v>
      </c>
      <c r="V64" s="14" t="s">
        <v>400</v>
      </c>
      <c r="W64" s="25" t="s">
        <v>308</v>
      </c>
      <c r="X64" s="16">
        <v>45000027383</v>
      </c>
      <c r="Y64" s="26">
        <f>+S64</f>
        <v>3130000000</v>
      </c>
      <c r="Z64" s="14" t="s">
        <v>280</v>
      </c>
      <c r="AA64" s="29" t="s">
        <v>204</v>
      </c>
      <c r="AB64" s="91"/>
      <c r="AC64" s="67"/>
      <c r="AD64" s="67"/>
      <c r="AE64" s="67"/>
      <c r="AF64" s="67"/>
      <c r="AG64" s="67"/>
      <c r="AH64" s="67"/>
      <c r="AI64" s="67"/>
      <c r="AJ64" s="67"/>
      <c r="AK64" s="67"/>
      <c r="AL64" s="66">
        <v>782500000</v>
      </c>
      <c r="AM64" s="66">
        <v>782500000</v>
      </c>
      <c r="AN64" s="66">
        <v>782500000</v>
      </c>
      <c r="AO64" s="66">
        <v>782500000</v>
      </c>
      <c r="AP64" s="81"/>
      <c r="AQ64" s="81"/>
    </row>
    <row r="65" spans="1:43" s="43" customFormat="1" ht="56.25" customHeight="1">
      <c r="A65" s="9" t="s">
        <v>71</v>
      </c>
      <c r="B65" s="10" t="s">
        <v>110</v>
      </c>
      <c r="C65" s="10" t="s">
        <v>116</v>
      </c>
      <c r="D65" s="11">
        <v>29701201</v>
      </c>
      <c r="E65" s="10" t="s">
        <v>91</v>
      </c>
      <c r="F65" s="12" t="str">
        <f t="shared" si="4"/>
        <v>A.9.5</v>
      </c>
      <c r="G65" s="11">
        <v>365</v>
      </c>
      <c r="H65" s="10" t="s">
        <v>87</v>
      </c>
      <c r="I65" s="11">
        <f t="shared" si="7"/>
        <v>29701201</v>
      </c>
      <c r="J65" s="28" t="s">
        <v>112</v>
      </c>
      <c r="K65" s="24" t="s">
        <v>342</v>
      </c>
      <c r="L65" s="24">
        <v>801016</v>
      </c>
      <c r="M65" s="90" t="s">
        <v>118</v>
      </c>
      <c r="N65" s="13">
        <v>42993</v>
      </c>
      <c r="O65" s="23" t="s">
        <v>75</v>
      </c>
      <c r="P65" s="14" t="s">
        <v>99</v>
      </c>
      <c r="Q65" s="12" t="s">
        <v>106</v>
      </c>
      <c r="R65" s="19">
        <v>60000000</v>
      </c>
      <c r="S65" s="12">
        <f t="shared" si="8"/>
        <v>60000000</v>
      </c>
      <c r="T65" s="14" t="s">
        <v>107</v>
      </c>
      <c r="U65" s="14" t="s">
        <v>114</v>
      </c>
      <c r="V65" s="29" t="s">
        <v>183</v>
      </c>
      <c r="W65" s="15">
        <v>7000080232</v>
      </c>
      <c r="X65" s="16">
        <v>4200003555</v>
      </c>
      <c r="Y65" s="26">
        <v>60000000</v>
      </c>
      <c r="Z65" s="14" t="s">
        <v>391</v>
      </c>
      <c r="AA65" s="14" t="s">
        <v>115</v>
      </c>
      <c r="AB65" s="91"/>
      <c r="AC65" s="18"/>
      <c r="AD65" s="19"/>
      <c r="AE65" s="19"/>
      <c r="AF65" s="19"/>
      <c r="AG65" s="19"/>
      <c r="AH65" s="19"/>
      <c r="AI65" s="19"/>
      <c r="AJ65" s="19"/>
      <c r="AK65" s="19"/>
      <c r="AL65" s="19"/>
      <c r="AM65" s="19">
        <v>20000000</v>
      </c>
      <c r="AN65" s="19">
        <v>20000000</v>
      </c>
      <c r="AO65" s="19">
        <v>20000000</v>
      </c>
      <c r="AP65" s="81"/>
      <c r="AQ65" s="81"/>
    </row>
    <row r="66" spans="1:43" s="43" customFormat="1" ht="45" customHeight="1">
      <c r="A66" s="9" t="s">
        <v>71</v>
      </c>
      <c r="B66" s="10" t="s">
        <v>110</v>
      </c>
      <c r="C66" s="10" t="s">
        <v>116</v>
      </c>
      <c r="D66" s="11">
        <v>29701201</v>
      </c>
      <c r="E66" s="10" t="s">
        <v>91</v>
      </c>
      <c r="F66" s="12" t="str">
        <f t="shared" si="4"/>
        <v>A.9.5</v>
      </c>
      <c r="G66" s="11">
        <v>365</v>
      </c>
      <c r="H66" s="10" t="s">
        <v>87</v>
      </c>
      <c r="I66" s="11">
        <f t="shared" si="7"/>
        <v>29701201</v>
      </c>
      <c r="J66" s="28" t="s">
        <v>112</v>
      </c>
      <c r="K66" s="29" t="s">
        <v>417</v>
      </c>
      <c r="L66" s="29">
        <v>95111604</v>
      </c>
      <c r="M66" s="90" t="s">
        <v>413</v>
      </c>
      <c r="N66" s="13">
        <v>42998</v>
      </c>
      <c r="O66" s="23" t="s">
        <v>75</v>
      </c>
      <c r="P66" s="14" t="s">
        <v>99</v>
      </c>
      <c r="Q66" s="23" t="s">
        <v>168</v>
      </c>
      <c r="R66" s="66">
        <v>616168051</v>
      </c>
      <c r="S66" s="65">
        <v>616168051</v>
      </c>
      <c r="T66" s="14" t="s">
        <v>113</v>
      </c>
      <c r="U66" s="23" t="s">
        <v>152</v>
      </c>
      <c r="V66" s="29" t="s">
        <v>183</v>
      </c>
      <c r="W66" s="15">
        <v>7000084429</v>
      </c>
      <c r="X66" s="16"/>
      <c r="Y66" s="26">
        <v>616168051</v>
      </c>
      <c r="Z66" s="14"/>
      <c r="AA66" s="29" t="s">
        <v>184</v>
      </c>
      <c r="AB66" s="91"/>
      <c r="AC66" s="67"/>
      <c r="AD66" s="67"/>
      <c r="AE66" s="67"/>
      <c r="AF66" s="67"/>
      <c r="AG66" s="67"/>
      <c r="AH66" s="67"/>
      <c r="AI66" s="67"/>
      <c r="AJ66" s="67"/>
      <c r="AK66" s="67"/>
      <c r="AL66" s="66"/>
      <c r="AM66" s="66">
        <v>205389350.33333334</v>
      </c>
      <c r="AN66" s="66">
        <v>205389350.33333334</v>
      </c>
      <c r="AO66" s="66">
        <v>205389350.33333334</v>
      </c>
      <c r="AP66" s="81"/>
      <c r="AQ66" s="81"/>
    </row>
    <row r="67" spans="1:43" s="43" customFormat="1" ht="45" customHeight="1">
      <c r="A67" s="9" t="s">
        <v>71</v>
      </c>
      <c r="B67" s="10" t="s">
        <v>110</v>
      </c>
      <c r="C67" s="10" t="s">
        <v>116</v>
      </c>
      <c r="D67" s="11">
        <v>29701704</v>
      </c>
      <c r="E67" s="10" t="s">
        <v>91</v>
      </c>
      <c r="F67" s="12" t="str">
        <f t="shared" si="4"/>
        <v>A.9.5</v>
      </c>
      <c r="G67" s="11">
        <v>365</v>
      </c>
      <c r="H67" s="10" t="s">
        <v>87</v>
      </c>
      <c r="I67" s="11">
        <f t="shared" si="7"/>
        <v>29701704</v>
      </c>
      <c r="J67" s="28" t="s">
        <v>117</v>
      </c>
      <c r="K67" s="101" t="s">
        <v>320</v>
      </c>
      <c r="L67" s="29">
        <v>801015</v>
      </c>
      <c r="M67" s="90" t="s">
        <v>187</v>
      </c>
      <c r="N67" s="13">
        <v>43003</v>
      </c>
      <c r="O67" s="23" t="s">
        <v>75</v>
      </c>
      <c r="P67" s="14" t="s">
        <v>186</v>
      </c>
      <c r="Q67" s="23" t="s">
        <v>168</v>
      </c>
      <c r="R67" s="66">
        <v>398055000</v>
      </c>
      <c r="S67" s="65">
        <v>398055000</v>
      </c>
      <c r="T67" s="14" t="s">
        <v>113</v>
      </c>
      <c r="U67" s="23" t="s">
        <v>152</v>
      </c>
      <c r="V67" s="23" t="s">
        <v>289</v>
      </c>
      <c r="W67" s="15">
        <v>7000087306</v>
      </c>
      <c r="X67" s="16"/>
      <c r="Y67" s="26">
        <v>398055000</v>
      </c>
      <c r="Z67" s="14" t="s">
        <v>287</v>
      </c>
      <c r="AA67" s="29" t="s">
        <v>185</v>
      </c>
      <c r="AB67" s="91"/>
      <c r="AC67" s="67"/>
      <c r="AD67" s="67"/>
      <c r="AE67" s="67"/>
      <c r="AF67" s="67"/>
      <c r="AG67" s="67"/>
      <c r="AH67" s="67"/>
      <c r="AI67" s="67"/>
      <c r="AJ67" s="67"/>
      <c r="AK67" s="67"/>
      <c r="AL67" s="66"/>
      <c r="AM67" s="66">
        <v>132685000</v>
      </c>
      <c r="AN67" s="66">
        <v>132685000</v>
      </c>
      <c r="AO67" s="66">
        <v>132685000</v>
      </c>
      <c r="AP67" s="81"/>
      <c r="AQ67" s="81"/>
    </row>
    <row r="68" spans="1:43" s="43" customFormat="1" ht="78.75">
      <c r="A68" s="9" t="s">
        <v>71</v>
      </c>
      <c r="B68" s="10" t="s">
        <v>119</v>
      </c>
      <c r="C68" s="10" t="s">
        <v>121</v>
      </c>
      <c r="D68" s="11">
        <v>29701002</v>
      </c>
      <c r="E68" s="10" t="s">
        <v>91</v>
      </c>
      <c r="F68" s="12" t="str">
        <f t="shared" si="4"/>
        <v>A.9.15</v>
      </c>
      <c r="G68" s="11">
        <v>366</v>
      </c>
      <c r="H68" s="10" t="s">
        <v>87</v>
      </c>
      <c r="I68" s="11">
        <f t="shared" si="7"/>
        <v>29701002</v>
      </c>
      <c r="J68" s="28" t="s">
        <v>122</v>
      </c>
      <c r="K68" s="29" t="s">
        <v>295</v>
      </c>
      <c r="L68" s="24">
        <v>81102702</v>
      </c>
      <c r="M68" s="90" t="s">
        <v>305</v>
      </c>
      <c r="N68" s="13">
        <v>42962</v>
      </c>
      <c r="O68" s="23" t="s">
        <v>98</v>
      </c>
      <c r="P68" s="14" t="s">
        <v>96</v>
      </c>
      <c r="Q68" s="23" t="s">
        <v>106</v>
      </c>
      <c r="R68" s="66">
        <v>686880000</v>
      </c>
      <c r="S68" s="65">
        <v>686880000</v>
      </c>
      <c r="T68" s="14" t="s">
        <v>113</v>
      </c>
      <c r="U68" s="23" t="s">
        <v>152</v>
      </c>
      <c r="V68" s="23" t="s">
        <v>289</v>
      </c>
      <c r="W68" s="15">
        <v>70000886352</v>
      </c>
      <c r="X68" s="16">
        <v>45000007571</v>
      </c>
      <c r="Y68" s="26">
        <v>686880000</v>
      </c>
      <c r="Z68" s="14" t="s">
        <v>294</v>
      </c>
      <c r="AA68" s="29" t="s">
        <v>115</v>
      </c>
      <c r="AB68" s="91"/>
      <c r="AC68" s="67"/>
      <c r="AD68" s="67"/>
      <c r="AE68" s="67"/>
      <c r="AF68" s="67"/>
      <c r="AG68" s="67"/>
      <c r="AH68" s="67"/>
      <c r="AI68" s="67"/>
      <c r="AJ68" s="67"/>
      <c r="AK68" s="67"/>
      <c r="AL68" s="66">
        <v>171720000</v>
      </c>
      <c r="AM68" s="66">
        <v>171720000</v>
      </c>
      <c r="AN68" s="66">
        <v>171720000</v>
      </c>
      <c r="AO68" s="66">
        <v>171720000</v>
      </c>
      <c r="AP68" s="81"/>
      <c r="AQ68" s="81"/>
    </row>
    <row r="69" spans="1:43" s="43" customFormat="1" ht="45" customHeight="1">
      <c r="A69" s="9" t="s">
        <v>71</v>
      </c>
      <c r="B69" s="10" t="s">
        <v>110</v>
      </c>
      <c r="C69" s="10" t="s">
        <v>116</v>
      </c>
      <c r="D69" s="11">
        <v>29701704</v>
      </c>
      <c r="E69" s="10" t="s">
        <v>91</v>
      </c>
      <c r="F69" s="12" t="str">
        <f t="shared" si="4"/>
        <v>A.9.5</v>
      </c>
      <c r="G69" s="11">
        <v>365</v>
      </c>
      <c r="H69" s="10" t="s">
        <v>87</v>
      </c>
      <c r="I69" s="11">
        <f t="shared" si="7"/>
        <v>29701704</v>
      </c>
      <c r="J69" s="28" t="s">
        <v>117</v>
      </c>
      <c r="K69" s="29" t="s">
        <v>418</v>
      </c>
      <c r="L69" s="29">
        <v>80101602</v>
      </c>
      <c r="M69" s="90" t="s">
        <v>414</v>
      </c>
      <c r="N69" s="13">
        <v>43001</v>
      </c>
      <c r="O69" s="23" t="s">
        <v>190</v>
      </c>
      <c r="P69" s="14" t="s">
        <v>99</v>
      </c>
      <c r="Q69" s="23" t="s">
        <v>106</v>
      </c>
      <c r="R69" s="66">
        <v>4000000000</v>
      </c>
      <c r="S69" s="65">
        <v>4000000000</v>
      </c>
      <c r="T69" s="14" t="s">
        <v>113</v>
      </c>
      <c r="U69" s="23" t="s">
        <v>152</v>
      </c>
      <c r="V69" s="23" t="s">
        <v>289</v>
      </c>
      <c r="W69" s="15"/>
      <c r="X69" s="16"/>
      <c r="Y69" s="26">
        <f>+R69</f>
        <v>4000000000</v>
      </c>
      <c r="Z69" s="14"/>
      <c r="AA69" s="29" t="s">
        <v>191</v>
      </c>
      <c r="AB69" s="91"/>
      <c r="AC69" s="67"/>
      <c r="AD69" s="67"/>
      <c r="AE69" s="67"/>
      <c r="AF69" s="67"/>
      <c r="AG69" s="67"/>
      <c r="AH69" s="67"/>
      <c r="AI69" s="67"/>
      <c r="AJ69" s="67"/>
      <c r="AK69" s="67"/>
      <c r="AL69" s="66"/>
      <c r="AM69" s="66"/>
      <c r="AN69" s="66">
        <f>+Y69</f>
        <v>4000000000</v>
      </c>
      <c r="AO69" s="66"/>
      <c r="AP69" s="81"/>
      <c r="AQ69" s="81"/>
    </row>
    <row r="70" spans="1:43" s="43" customFormat="1" ht="65.25" customHeight="1">
      <c r="A70" s="9" t="s">
        <v>71</v>
      </c>
      <c r="B70" s="10" t="s">
        <v>146</v>
      </c>
      <c r="C70" s="10" t="s">
        <v>100</v>
      </c>
      <c r="D70" s="11">
        <v>29704902</v>
      </c>
      <c r="E70" s="10" t="s">
        <v>88</v>
      </c>
      <c r="F70" s="12" t="str">
        <f t="shared" si="4"/>
        <v>A.9.16</v>
      </c>
      <c r="G70" s="11">
        <v>370</v>
      </c>
      <c r="H70" s="10" t="s">
        <v>87</v>
      </c>
      <c r="I70" s="11">
        <v>297049</v>
      </c>
      <c r="J70" s="28" t="s">
        <v>102</v>
      </c>
      <c r="K70" s="29" t="s">
        <v>299</v>
      </c>
      <c r="L70" s="29">
        <v>80111600</v>
      </c>
      <c r="M70" s="90" t="s">
        <v>307</v>
      </c>
      <c r="N70" s="13">
        <v>42949</v>
      </c>
      <c r="O70" s="23" t="s">
        <v>98</v>
      </c>
      <c r="P70" s="14" t="s">
        <v>96</v>
      </c>
      <c r="Q70" s="23" t="s">
        <v>148</v>
      </c>
      <c r="R70" s="66">
        <v>28710000</v>
      </c>
      <c r="S70" s="65">
        <f aca="true" t="shared" si="9" ref="S70:S75">+R70</f>
        <v>28710000</v>
      </c>
      <c r="T70" s="14" t="s">
        <v>113</v>
      </c>
      <c r="U70" s="23" t="s">
        <v>152</v>
      </c>
      <c r="V70" s="29" t="s">
        <v>196</v>
      </c>
      <c r="W70" s="15">
        <v>7000086331</v>
      </c>
      <c r="X70" s="16">
        <v>45000275987</v>
      </c>
      <c r="Y70" s="26">
        <f>+S70</f>
        <v>28710000</v>
      </c>
      <c r="Z70" s="14" t="s">
        <v>373</v>
      </c>
      <c r="AA70" s="29" t="s">
        <v>199</v>
      </c>
      <c r="AB70" s="91"/>
      <c r="AC70" s="67"/>
      <c r="AD70" s="67"/>
      <c r="AE70" s="67"/>
      <c r="AF70" s="67"/>
      <c r="AG70" s="67"/>
      <c r="AH70" s="67"/>
      <c r="AI70" s="67"/>
      <c r="AJ70" s="67"/>
      <c r="AK70" s="67"/>
      <c r="AL70" s="66">
        <v>9432000</v>
      </c>
      <c r="AM70" s="66">
        <v>9432000</v>
      </c>
      <c r="AN70" s="66">
        <v>9432000</v>
      </c>
      <c r="AO70" s="66">
        <v>414000</v>
      </c>
      <c r="AP70" s="81"/>
      <c r="AQ70" s="81"/>
    </row>
    <row r="71" spans="1:43" s="43" customFormat="1" ht="51" customHeight="1">
      <c r="A71" s="9" t="s">
        <v>71</v>
      </c>
      <c r="B71" s="10" t="s">
        <v>146</v>
      </c>
      <c r="C71" s="10" t="s">
        <v>100</v>
      </c>
      <c r="D71" s="11">
        <v>29704902</v>
      </c>
      <c r="E71" s="10" t="s">
        <v>88</v>
      </c>
      <c r="F71" s="12" t="str">
        <f t="shared" si="4"/>
        <v>A.9.16</v>
      </c>
      <c r="G71" s="11">
        <v>370</v>
      </c>
      <c r="H71" s="10" t="s">
        <v>87</v>
      </c>
      <c r="I71" s="11">
        <v>297049</v>
      </c>
      <c r="J71" s="28" t="s">
        <v>102</v>
      </c>
      <c r="K71" s="29" t="s">
        <v>299</v>
      </c>
      <c r="L71" s="29">
        <v>80111600</v>
      </c>
      <c r="M71" s="90" t="s">
        <v>301</v>
      </c>
      <c r="N71" s="13">
        <v>42949</v>
      </c>
      <c r="O71" s="23" t="s">
        <v>98</v>
      </c>
      <c r="P71" s="14" t="s">
        <v>96</v>
      </c>
      <c r="Q71" s="23" t="s">
        <v>148</v>
      </c>
      <c r="R71" s="66">
        <v>44840000</v>
      </c>
      <c r="S71" s="65">
        <f t="shared" si="9"/>
        <v>44840000</v>
      </c>
      <c r="T71" s="14" t="s">
        <v>113</v>
      </c>
      <c r="U71" s="23" t="s">
        <v>152</v>
      </c>
      <c r="V71" s="29" t="s">
        <v>196</v>
      </c>
      <c r="W71" s="15">
        <v>7000086331</v>
      </c>
      <c r="X71" s="16">
        <v>45000275987</v>
      </c>
      <c r="Y71" s="26">
        <f>+S71</f>
        <v>44840000</v>
      </c>
      <c r="Z71" s="14" t="s">
        <v>374</v>
      </c>
      <c r="AA71" s="29" t="s">
        <v>300</v>
      </c>
      <c r="AB71" s="91"/>
      <c r="AC71" s="67"/>
      <c r="AD71" s="67"/>
      <c r="AE71" s="67"/>
      <c r="AF71" s="67"/>
      <c r="AG71" s="67"/>
      <c r="AH71" s="67"/>
      <c r="AI71" s="67"/>
      <c r="AJ71" s="67"/>
      <c r="AK71" s="67"/>
      <c r="AL71" s="66">
        <v>11210000</v>
      </c>
      <c r="AM71" s="66">
        <v>11210000</v>
      </c>
      <c r="AN71" s="66">
        <v>11210000</v>
      </c>
      <c r="AO71" s="66">
        <v>11210000</v>
      </c>
      <c r="AP71" s="81"/>
      <c r="AQ71" s="81"/>
    </row>
    <row r="72" spans="1:43" s="43" customFormat="1" ht="56.25">
      <c r="A72" s="9" t="s">
        <v>71</v>
      </c>
      <c r="B72" s="10" t="s">
        <v>103</v>
      </c>
      <c r="C72" s="10" t="s">
        <v>100</v>
      </c>
      <c r="D72" s="11">
        <v>29703301</v>
      </c>
      <c r="E72" s="10" t="s">
        <v>88</v>
      </c>
      <c r="F72" s="12" t="str">
        <f t="shared" si="4"/>
        <v>A.9.16</v>
      </c>
      <c r="G72" s="11">
        <v>370</v>
      </c>
      <c r="H72" s="10" t="s">
        <v>87</v>
      </c>
      <c r="I72" s="11">
        <f>+D72</f>
        <v>29703301</v>
      </c>
      <c r="J72" s="28" t="s">
        <v>180</v>
      </c>
      <c r="K72" s="29" t="s">
        <v>415</v>
      </c>
      <c r="L72" s="29">
        <v>25101702</v>
      </c>
      <c r="M72" s="90" t="s">
        <v>202</v>
      </c>
      <c r="N72" s="13">
        <v>42921</v>
      </c>
      <c r="O72" s="23" t="s">
        <v>75</v>
      </c>
      <c r="P72" s="14" t="s">
        <v>96</v>
      </c>
      <c r="Q72" s="23" t="s">
        <v>148</v>
      </c>
      <c r="R72" s="66">
        <v>884043381</v>
      </c>
      <c r="S72" s="65">
        <f t="shared" si="9"/>
        <v>884043381</v>
      </c>
      <c r="T72" s="14" t="s">
        <v>113</v>
      </c>
      <c r="U72" s="23" t="s">
        <v>97</v>
      </c>
      <c r="V72" s="29" t="s">
        <v>400</v>
      </c>
      <c r="W72" s="15">
        <v>7000080490</v>
      </c>
      <c r="X72" s="105" t="s">
        <v>218</v>
      </c>
      <c r="Y72" s="26">
        <f>+R72</f>
        <v>884043381</v>
      </c>
      <c r="Z72" s="14" t="s">
        <v>220</v>
      </c>
      <c r="AA72" s="29" t="s">
        <v>219</v>
      </c>
      <c r="AB72" s="91"/>
      <c r="AC72" s="67"/>
      <c r="AD72" s="67"/>
      <c r="AE72" s="67"/>
      <c r="AF72" s="67"/>
      <c r="AG72" s="67"/>
      <c r="AH72" s="67"/>
      <c r="AI72" s="67"/>
      <c r="AJ72" s="66">
        <v>294681127</v>
      </c>
      <c r="AK72" s="66">
        <v>294681127</v>
      </c>
      <c r="AL72" s="66">
        <v>294681127</v>
      </c>
      <c r="AM72" s="66"/>
      <c r="AN72" s="66"/>
      <c r="AO72" s="66"/>
      <c r="AP72" s="81"/>
      <c r="AQ72" s="81"/>
    </row>
    <row r="73" spans="1:43" s="43" customFormat="1" ht="45">
      <c r="A73" s="9" t="s">
        <v>71</v>
      </c>
      <c r="B73" s="10" t="s">
        <v>103</v>
      </c>
      <c r="C73" s="10" t="s">
        <v>100</v>
      </c>
      <c r="D73" s="11">
        <v>29703301</v>
      </c>
      <c r="E73" s="10" t="s">
        <v>88</v>
      </c>
      <c r="F73" s="12" t="str">
        <f t="shared" si="4"/>
        <v>A.9.16</v>
      </c>
      <c r="G73" s="11">
        <v>370</v>
      </c>
      <c r="H73" s="10" t="s">
        <v>87</v>
      </c>
      <c r="I73" s="11">
        <f>+D73</f>
        <v>29703301</v>
      </c>
      <c r="J73" s="28" t="s">
        <v>180</v>
      </c>
      <c r="K73" s="24" t="s">
        <v>311</v>
      </c>
      <c r="L73" s="24">
        <v>841315</v>
      </c>
      <c r="M73" s="90" t="s">
        <v>312</v>
      </c>
      <c r="N73" s="99">
        <v>42948</v>
      </c>
      <c r="O73" s="14" t="s">
        <v>190</v>
      </c>
      <c r="P73" s="14" t="s">
        <v>314</v>
      </c>
      <c r="Q73" s="29" t="s">
        <v>148</v>
      </c>
      <c r="R73" s="71">
        <v>7225419</v>
      </c>
      <c r="S73" s="12">
        <f t="shared" si="9"/>
        <v>7225419</v>
      </c>
      <c r="T73" s="14" t="s">
        <v>113</v>
      </c>
      <c r="U73" s="14" t="s">
        <v>97</v>
      </c>
      <c r="V73" s="14" t="s">
        <v>400</v>
      </c>
      <c r="W73" s="15">
        <v>7000086238</v>
      </c>
      <c r="X73" s="16">
        <v>4500027473</v>
      </c>
      <c r="Y73" s="26">
        <f>+R73</f>
        <v>7225419</v>
      </c>
      <c r="Z73" s="14" t="s">
        <v>375</v>
      </c>
      <c r="AA73" s="72" t="s">
        <v>313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6"/>
      <c r="AL73" s="19">
        <f>+Y73</f>
        <v>7225419</v>
      </c>
      <c r="AM73" s="19"/>
      <c r="AN73" s="19"/>
      <c r="AO73" s="19"/>
      <c r="AP73" s="81"/>
      <c r="AQ73" s="81"/>
    </row>
    <row r="74" spans="1:43" s="43" customFormat="1" ht="37.5" customHeight="1">
      <c r="A74" s="9" t="s">
        <v>71</v>
      </c>
      <c r="B74" s="10" t="s">
        <v>103</v>
      </c>
      <c r="C74" s="10" t="s">
        <v>100</v>
      </c>
      <c r="D74" s="11">
        <v>29703301</v>
      </c>
      <c r="E74" s="10" t="s">
        <v>88</v>
      </c>
      <c r="F74" s="12" t="str">
        <f t="shared" si="4"/>
        <v>A.9.16</v>
      </c>
      <c r="G74" s="11">
        <v>370</v>
      </c>
      <c r="H74" s="10" t="s">
        <v>87</v>
      </c>
      <c r="I74" s="11">
        <f>+D74</f>
        <v>29703301</v>
      </c>
      <c r="J74" s="28" t="s">
        <v>180</v>
      </c>
      <c r="K74" s="29" t="s">
        <v>299</v>
      </c>
      <c r="L74" s="29">
        <v>80111600</v>
      </c>
      <c r="M74" s="90" t="s">
        <v>207</v>
      </c>
      <c r="N74" s="99">
        <v>42923</v>
      </c>
      <c r="O74" s="14" t="s">
        <v>93</v>
      </c>
      <c r="P74" s="14" t="s">
        <v>96</v>
      </c>
      <c r="Q74" s="29" t="s">
        <v>148</v>
      </c>
      <c r="R74" s="71">
        <v>16080000</v>
      </c>
      <c r="S74" s="12">
        <f t="shared" si="9"/>
        <v>16080000</v>
      </c>
      <c r="T74" s="14" t="s">
        <v>113</v>
      </c>
      <c r="U74" s="14" t="s">
        <v>97</v>
      </c>
      <c r="V74" s="14" t="s">
        <v>400</v>
      </c>
      <c r="W74" s="15">
        <v>7000085712</v>
      </c>
      <c r="X74" s="16">
        <v>4500027526</v>
      </c>
      <c r="Y74" s="26">
        <f>+R74</f>
        <v>16080000</v>
      </c>
      <c r="Z74" s="14" t="s">
        <v>376</v>
      </c>
      <c r="AA74" s="72" t="s">
        <v>206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6">
        <v>3912000</v>
      </c>
      <c r="AL74" s="19">
        <v>3912000</v>
      </c>
      <c r="AM74" s="19">
        <v>3912000</v>
      </c>
      <c r="AN74" s="19">
        <v>3912000</v>
      </c>
      <c r="AO74" s="19">
        <f>3912000-3480000</f>
        <v>432000</v>
      </c>
      <c r="AP74" s="81"/>
      <c r="AQ74" s="81"/>
    </row>
    <row r="75" spans="1:43" s="43" customFormat="1" ht="66.75" customHeight="1">
      <c r="A75" s="9" t="s">
        <v>71</v>
      </c>
      <c r="B75" s="10" t="s">
        <v>103</v>
      </c>
      <c r="C75" s="10" t="s">
        <v>100</v>
      </c>
      <c r="D75" s="11">
        <v>29703302</v>
      </c>
      <c r="E75" s="10" t="s">
        <v>91</v>
      </c>
      <c r="F75" s="12" t="str">
        <f t="shared" si="4"/>
        <v>A.9.16</v>
      </c>
      <c r="G75" s="11">
        <v>370</v>
      </c>
      <c r="H75" s="10" t="s">
        <v>87</v>
      </c>
      <c r="I75" s="11">
        <f>+D75</f>
        <v>29703302</v>
      </c>
      <c r="J75" s="28" t="s">
        <v>131</v>
      </c>
      <c r="K75" s="24" t="s">
        <v>298</v>
      </c>
      <c r="L75" s="24">
        <v>80101600</v>
      </c>
      <c r="M75" s="90" t="s">
        <v>297</v>
      </c>
      <c r="N75" s="99">
        <v>42923</v>
      </c>
      <c r="O75" s="14" t="s">
        <v>93</v>
      </c>
      <c r="P75" s="14" t="s">
        <v>96</v>
      </c>
      <c r="Q75" s="12" t="s">
        <v>106</v>
      </c>
      <c r="R75" s="71">
        <v>26486000</v>
      </c>
      <c r="S75" s="12">
        <f t="shared" si="9"/>
        <v>26486000</v>
      </c>
      <c r="T75" s="14" t="s">
        <v>113</v>
      </c>
      <c r="U75" s="14" t="s">
        <v>97</v>
      </c>
      <c r="V75" s="14" t="s">
        <v>400</v>
      </c>
      <c r="W75" s="15">
        <v>7000084779</v>
      </c>
      <c r="X75" s="16">
        <v>4500027533</v>
      </c>
      <c r="Y75" s="26">
        <v>170486000</v>
      </c>
      <c r="Z75" s="14" t="s">
        <v>377</v>
      </c>
      <c r="AA75" s="72" t="s">
        <v>135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6"/>
      <c r="AL75" s="19"/>
      <c r="AM75" s="19">
        <v>56828666.666666664</v>
      </c>
      <c r="AN75" s="19">
        <v>56828666.666666664</v>
      </c>
      <c r="AO75" s="19">
        <v>56828666.666666664</v>
      </c>
      <c r="AP75" s="81"/>
      <c r="AQ75" s="81"/>
    </row>
    <row r="76" spans="1:43" s="43" customFormat="1" ht="45" customHeight="1">
      <c r="A76" s="9" t="s">
        <v>71</v>
      </c>
      <c r="B76" s="10" t="s">
        <v>103</v>
      </c>
      <c r="C76" s="10" t="s">
        <v>100</v>
      </c>
      <c r="D76" s="11">
        <v>29703302</v>
      </c>
      <c r="E76" s="10" t="s">
        <v>88</v>
      </c>
      <c r="F76" s="12" t="str">
        <f aca="true" t="shared" si="10" ref="F76:F90">+C76</f>
        <v>A.9.16</v>
      </c>
      <c r="G76" s="11">
        <v>370</v>
      </c>
      <c r="H76" s="10" t="s">
        <v>87</v>
      </c>
      <c r="I76" s="11">
        <v>297033</v>
      </c>
      <c r="J76" s="28" t="s">
        <v>72</v>
      </c>
      <c r="K76" s="24" t="s">
        <v>299</v>
      </c>
      <c r="L76" s="24">
        <v>801116</v>
      </c>
      <c r="M76" s="90" t="s">
        <v>344</v>
      </c>
      <c r="N76" s="13">
        <v>42781</v>
      </c>
      <c r="O76" s="29" t="s">
        <v>86</v>
      </c>
      <c r="P76" s="14" t="str">
        <f aca="true" t="shared" si="11" ref="P76:P90">$P$33</f>
        <v>Contratación directa-Prestación de servicios</v>
      </c>
      <c r="Q76" s="29" t="s">
        <v>148</v>
      </c>
      <c r="R76" s="71">
        <v>39366000</v>
      </c>
      <c r="S76" s="71">
        <v>39366000</v>
      </c>
      <c r="T76" s="14" t="s">
        <v>113</v>
      </c>
      <c r="U76" s="14" t="s">
        <v>97</v>
      </c>
      <c r="V76" s="14" t="s">
        <v>400</v>
      </c>
      <c r="W76" s="15">
        <v>7000080234</v>
      </c>
      <c r="X76" s="16">
        <v>4500026406</v>
      </c>
      <c r="Y76" s="26">
        <v>39366000</v>
      </c>
      <c r="Z76" s="14" t="s">
        <v>357</v>
      </c>
      <c r="AA76" s="72" t="s">
        <v>223</v>
      </c>
      <c r="AB76" s="67"/>
      <c r="AC76" s="67"/>
      <c r="AD76" s="67"/>
      <c r="AE76" s="67"/>
      <c r="AF76" s="67"/>
      <c r="AG76" s="65">
        <v>4374000</v>
      </c>
      <c r="AH76" s="65">
        <v>4374000</v>
      </c>
      <c r="AI76" s="65">
        <v>4374000</v>
      </c>
      <c r="AJ76" s="65">
        <v>4374000</v>
      </c>
      <c r="AK76" s="65">
        <v>4374000</v>
      </c>
      <c r="AL76" s="65">
        <v>4374000</v>
      </c>
      <c r="AM76" s="65">
        <v>4374000</v>
      </c>
      <c r="AN76" s="65">
        <v>4374000</v>
      </c>
      <c r="AO76" s="65">
        <v>4374000</v>
      </c>
      <c r="AP76" s="81"/>
      <c r="AQ76" s="81"/>
    </row>
    <row r="77" spans="1:43" s="43" customFormat="1" ht="67.5" customHeight="1">
      <c r="A77" s="9" t="s">
        <v>71</v>
      </c>
      <c r="B77" s="10" t="s">
        <v>103</v>
      </c>
      <c r="C77" s="10" t="s">
        <v>100</v>
      </c>
      <c r="D77" s="11">
        <v>29703302</v>
      </c>
      <c r="E77" s="10" t="s">
        <v>88</v>
      </c>
      <c r="F77" s="12" t="str">
        <f t="shared" si="10"/>
        <v>A.9.16</v>
      </c>
      <c r="G77" s="11">
        <v>370</v>
      </c>
      <c r="H77" s="10" t="s">
        <v>87</v>
      </c>
      <c r="I77" s="11">
        <v>297033</v>
      </c>
      <c r="J77" s="28" t="s">
        <v>72</v>
      </c>
      <c r="K77" s="24" t="s">
        <v>299</v>
      </c>
      <c r="L77" s="24">
        <v>801116</v>
      </c>
      <c r="M77" s="90" t="s">
        <v>327</v>
      </c>
      <c r="N77" s="13">
        <v>42859</v>
      </c>
      <c r="O77" s="29" t="s">
        <v>95</v>
      </c>
      <c r="P77" s="14" t="str">
        <f t="shared" si="11"/>
        <v>Contratación directa-Prestación de servicios</v>
      </c>
      <c r="Q77" s="29" t="s">
        <v>148</v>
      </c>
      <c r="R77" s="71">
        <v>39376000</v>
      </c>
      <c r="S77" s="71">
        <v>39376000</v>
      </c>
      <c r="T77" s="14" t="s">
        <v>113</v>
      </c>
      <c r="U77" s="14" t="s">
        <v>97</v>
      </c>
      <c r="V77" s="14" t="s">
        <v>196</v>
      </c>
      <c r="W77" s="15">
        <v>7000080089</v>
      </c>
      <c r="X77" s="16">
        <v>4500026708</v>
      </c>
      <c r="Y77" s="26">
        <v>39376000</v>
      </c>
      <c r="Z77" s="14" t="s">
        <v>378</v>
      </c>
      <c r="AA77" s="72" t="s">
        <v>224</v>
      </c>
      <c r="AB77" s="67"/>
      <c r="AC77" s="67"/>
      <c r="AD77" s="67"/>
      <c r="AE77" s="67"/>
      <c r="AF77" s="67"/>
      <c r="AG77" s="67"/>
      <c r="AH77" s="65">
        <v>4922000</v>
      </c>
      <c r="AI77" s="65">
        <v>4922000</v>
      </c>
      <c r="AJ77" s="65">
        <v>4922000</v>
      </c>
      <c r="AK77" s="65">
        <v>4922000</v>
      </c>
      <c r="AL77" s="65">
        <v>4922000</v>
      </c>
      <c r="AM77" s="65">
        <v>4922000</v>
      </c>
      <c r="AN77" s="65">
        <v>4922000</v>
      </c>
      <c r="AO77" s="65">
        <v>4922000</v>
      </c>
      <c r="AP77" s="81"/>
      <c r="AQ77" s="81"/>
    </row>
    <row r="78" spans="1:43" s="43" customFormat="1" ht="45">
      <c r="A78" s="9" t="s">
        <v>71</v>
      </c>
      <c r="B78" s="10" t="s">
        <v>103</v>
      </c>
      <c r="C78" s="10" t="s">
        <v>100</v>
      </c>
      <c r="D78" s="11">
        <v>29703302</v>
      </c>
      <c r="E78" s="10" t="s">
        <v>88</v>
      </c>
      <c r="F78" s="12" t="str">
        <f t="shared" si="10"/>
        <v>A.9.16</v>
      </c>
      <c r="G78" s="11">
        <v>370</v>
      </c>
      <c r="H78" s="10" t="s">
        <v>87</v>
      </c>
      <c r="I78" s="11">
        <v>297033</v>
      </c>
      <c r="J78" s="28" t="s">
        <v>72</v>
      </c>
      <c r="K78" s="24" t="s">
        <v>299</v>
      </c>
      <c r="L78" s="24">
        <v>801116</v>
      </c>
      <c r="M78" s="90" t="s">
        <v>302</v>
      </c>
      <c r="N78" s="13">
        <v>42859</v>
      </c>
      <c r="O78" s="29" t="s">
        <v>92</v>
      </c>
      <c r="P78" s="14" t="str">
        <f t="shared" si="11"/>
        <v>Contratación directa-Prestación de servicios</v>
      </c>
      <c r="Q78" s="29" t="s">
        <v>148</v>
      </c>
      <c r="R78" s="71">
        <v>28140000</v>
      </c>
      <c r="S78" s="71">
        <v>28140000</v>
      </c>
      <c r="T78" s="14" t="s">
        <v>113</v>
      </c>
      <c r="U78" s="14" t="s">
        <v>97</v>
      </c>
      <c r="V78" s="14" t="s">
        <v>400</v>
      </c>
      <c r="W78" s="15">
        <v>7000084362</v>
      </c>
      <c r="X78" s="16">
        <v>4500026750</v>
      </c>
      <c r="Y78" s="26">
        <v>28140000</v>
      </c>
      <c r="Z78" s="14" t="s">
        <v>379</v>
      </c>
      <c r="AA78" s="72" t="s">
        <v>225</v>
      </c>
      <c r="AB78" s="67"/>
      <c r="AC78" s="67"/>
      <c r="AD78" s="67"/>
      <c r="AE78" s="67"/>
      <c r="AF78" s="67"/>
      <c r="AG78" s="67"/>
      <c r="AH78" s="67"/>
      <c r="AI78" s="66">
        <v>4020000</v>
      </c>
      <c r="AJ78" s="66">
        <v>4020000</v>
      </c>
      <c r="AK78" s="66">
        <v>4020000</v>
      </c>
      <c r="AL78" s="66">
        <v>4020000</v>
      </c>
      <c r="AM78" s="66">
        <v>4020000</v>
      </c>
      <c r="AN78" s="66">
        <v>4020000</v>
      </c>
      <c r="AO78" s="66">
        <v>4020000</v>
      </c>
      <c r="AP78" s="81"/>
      <c r="AQ78" s="81"/>
    </row>
    <row r="79" spans="1:43" s="43" customFormat="1" ht="45">
      <c r="A79" s="9" t="s">
        <v>71</v>
      </c>
      <c r="B79" s="10" t="s">
        <v>103</v>
      </c>
      <c r="C79" s="10" t="s">
        <v>100</v>
      </c>
      <c r="D79" s="11">
        <v>29703302</v>
      </c>
      <c r="E79" s="10" t="s">
        <v>88</v>
      </c>
      <c r="F79" s="12" t="str">
        <f t="shared" si="10"/>
        <v>A.9.16</v>
      </c>
      <c r="G79" s="11">
        <v>370</v>
      </c>
      <c r="H79" s="10" t="s">
        <v>87</v>
      </c>
      <c r="I79" s="11">
        <v>297033</v>
      </c>
      <c r="J79" s="28" t="s">
        <v>72</v>
      </c>
      <c r="K79" s="24" t="s">
        <v>299</v>
      </c>
      <c r="L79" s="24">
        <v>801116</v>
      </c>
      <c r="M79" s="90" t="s">
        <v>302</v>
      </c>
      <c r="N79" s="13">
        <v>42859</v>
      </c>
      <c r="O79" s="29" t="s">
        <v>92</v>
      </c>
      <c r="P79" s="14" t="str">
        <f t="shared" si="11"/>
        <v>Contratación directa-Prestación de servicios</v>
      </c>
      <c r="Q79" s="29" t="s">
        <v>148</v>
      </c>
      <c r="R79" s="71">
        <v>28140000</v>
      </c>
      <c r="S79" s="71">
        <v>28140000</v>
      </c>
      <c r="T79" s="14" t="s">
        <v>113</v>
      </c>
      <c r="U79" s="14" t="s">
        <v>97</v>
      </c>
      <c r="V79" s="14" t="s">
        <v>400</v>
      </c>
      <c r="W79" s="15">
        <v>7000084362</v>
      </c>
      <c r="X79" s="16">
        <v>4500026749</v>
      </c>
      <c r="Y79" s="26">
        <v>28140000</v>
      </c>
      <c r="Z79" s="14" t="s">
        <v>380</v>
      </c>
      <c r="AA79" s="72" t="s">
        <v>226</v>
      </c>
      <c r="AB79" s="67"/>
      <c r="AC79" s="67"/>
      <c r="AD79" s="67"/>
      <c r="AE79" s="67"/>
      <c r="AF79" s="67"/>
      <c r="AG79" s="67"/>
      <c r="AH79" s="67"/>
      <c r="AI79" s="66">
        <v>4020000</v>
      </c>
      <c r="AJ79" s="66">
        <v>4020000</v>
      </c>
      <c r="AK79" s="66">
        <v>4020000</v>
      </c>
      <c r="AL79" s="66">
        <v>4020000</v>
      </c>
      <c r="AM79" s="66">
        <v>4020000</v>
      </c>
      <c r="AN79" s="66">
        <v>4020000</v>
      </c>
      <c r="AO79" s="66">
        <v>4020000</v>
      </c>
      <c r="AP79" s="81"/>
      <c r="AQ79" s="81"/>
    </row>
    <row r="80" spans="1:43" s="43" customFormat="1" ht="45">
      <c r="A80" s="9" t="s">
        <v>71</v>
      </c>
      <c r="B80" s="10" t="s">
        <v>103</v>
      </c>
      <c r="C80" s="10" t="s">
        <v>100</v>
      </c>
      <c r="D80" s="11">
        <v>29703302</v>
      </c>
      <c r="E80" s="10" t="s">
        <v>88</v>
      </c>
      <c r="F80" s="12" t="str">
        <f t="shared" si="10"/>
        <v>A.9.16</v>
      </c>
      <c r="G80" s="11">
        <v>370</v>
      </c>
      <c r="H80" s="10" t="s">
        <v>87</v>
      </c>
      <c r="I80" s="11">
        <v>297033</v>
      </c>
      <c r="J80" s="28" t="s">
        <v>72</v>
      </c>
      <c r="K80" s="24" t="s">
        <v>299</v>
      </c>
      <c r="L80" s="24">
        <v>801116</v>
      </c>
      <c r="M80" s="90" t="s">
        <v>302</v>
      </c>
      <c r="N80" s="13">
        <v>42859</v>
      </c>
      <c r="O80" s="29" t="s">
        <v>92</v>
      </c>
      <c r="P80" s="14" t="str">
        <f t="shared" si="11"/>
        <v>Contratación directa-Prestación de servicios</v>
      </c>
      <c r="Q80" s="29" t="s">
        <v>148</v>
      </c>
      <c r="R80" s="71">
        <v>28140000</v>
      </c>
      <c r="S80" s="71">
        <v>28140000</v>
      </c>
      <c r="T80" s="14" t="s">
        <v>113</v>
      </c>
      <c r="U80" s="14" t="s">
        <v>97</v>
      </c>
      <c r="V80" s="14" t="s">
        <v>400</v>
      </c>
      <c r="W80" s="15">
        <v>7000084362</v>
      </c>
      <c r="X80" s="16">
        <v>4500026748</v>
      </c>
      <c r="Y80" s="26">
        <v>28140000</v>
      </c>
      <c r="Z80" s="14" t="s">
        <v>381</v>
      </c>
      <c r="AA80" s="72" t="s">
        <v>227</v>
      </c>
      <c r="AB80" s="67"/>
      <c r="AC80" s="67"/>
      <c r="AD80" s="67"/>
      <c r="AE80" s="67"/>
      <c r="AF80" s="67"/>
      <c r="AG80" s="67"/>
      <c r="AH80" s="67"/>
      <c r="AI80" s="66">
        <v>4020000</v>
      </c>
      <c r="AJ80" s="66">
        <v>4020000</v>
      </c>
      <c r="AK80" s="66">
        <v>4020000</v>
      </c>
      <c r="AL80" s="66">
        <v>4020000</v>
      </c>
      <c r="AM80" s="66">
        <v>4020000</v>
      </c>
      <c r="AN80" s="66">
        <v>4020000</v>
      </c>
      <c r="AO80" s="66">
        <v>4020000</v>
      </c>
      <c r="AP80" s="81"/>
      <c r="AQ80" s="81"/>
    </row>
    <row r="81" spans="1:43" s="43" customFormat="1" ht="22.5" customHeight="1">
      <c r="A81" s="9" t="s">
        <v>71</v>
      </c>
      <c r="B81" s="10" t="s">
        <v>103</v>
      </c>
      <c r="C81" s="10" t="s">
        <v>100</v>
      </c>
      <c r="D81" s="11">
        <v>29703302</v>
      </c>
      <c r="E81" s="10" t="s">
        <v>88</v>
      </c>
      <c r="F81" s="12" t="str">
        <f t="shared" si="10"/>
        <v>A.9.16</v>
      </c>
      <c r="G81" s="11">
        <v>370</v>
      </c>
      <c r="H81" s="10" t="s">
        <v>87</v>
      </c>
      <c r="I81" s="11">
        <v>297033</v>
      </c>
      <c r="J81" s="28" t="s">
        <v>72</v>
      </c>
      <c r="K81" s="24" t="s">
        <v>299</v>
      </c>
      <c r="L81" s="24">
        <v>801116</v>
      </c>
      <c r="M81" s="90" t="s">
        <v>302</v>
      </c>
      <c r="N81" s="13">
        <v>42859</v>
      </c>
      <c r="O81" s="29" t="s">
        <v>92</v>
      </c>
      <c r="P81" s="14" t="str">
        <f t="shared" si="11"/>
        <v>Contratación directa-Prestación de servicios</v>
      </c>
      <c r="Q81" s="29" t="s">
        <v>148</v>
      </c>
      <c r="R81" s="71">
        <v>28140000</v>
      </c>
      <c r="S81" s="71">
        <v>28140000</v>
      </c>
      <c r="T81" s="14" t="s">
        <v>113</v>
      </c>
      <c r="U81" s="14" t="s">
        <v>97</v>
      </c>
      <c r="V81" s="14" t="s">
        <v>400</v>
      </c>
      <c r="W81" s="15">
        <v>7000084362</v>
      </c>
      <c r="X81" s="16">
        <v>4500026791</v>
      </c>
      <c r="Y81" s="26">
        <v>28140000</v>
      </c>
      <c r="Z81" s="14" t="s">
        <v>382</v>
      </c>
      <c r="AA81" s="72" t="s">
        <v>228</v>
      </c>
      <c r="AB81" s="67"/>
      <c r="AC81" s="67"/>
      <c r="AD81" s="67"/>
      <c r="AE81" s="67"/>
      <c r="AF81" s="67"/>
      <c r="AG81" s="67"/>
      <c r="AH81" s="67"/>
      <c r="AI81" s="66">
        <v>4020000</v>
      </c>
      <c r="AJ81" s="66">
        <v>4020000</v>
      </c>
      <c r="AK81" s="66">
        <v>4020000</v>
      </c>
      <c r="AL81" s="66">
        <v>4020000</v>
      </c>
      <c r="AM81" s="66">
        <v>4020000</v>
      </c>
      <c r="AN81" s="66">
        <v>4020000</v>
      </c>
      <c r="AO81" s="66">
        <v>4020000</v>
      </c>
      <c r="AP81" s="81"/>
      <c r="AQ81" s="81"/>
    </row>
    <row r="82" spans="1:43" s="43" customFormat="1" ht="45">
      <c r="A82" s="9" t="s">
        <v>71</v>
      </c>
      <c r="B82" s="10" t="s">
        <v>103</v>
      </c>
      <c r="C82" s="10" t="s">
        <v>100</v>
      </c>
      <c r="D82" s="11">
        <v>29703302</v>
      </c>
      <c r="E82" s="10" t="s">
        <v>88</v>
      </c>
      <c r="F82" s="12" t="str">
        <f t="shared" si="10"/>
        <v>A.9.16</v>
      </c>
      <c r="G82" s="11">
        <v>370</v>
      </c>
      <c r="H82" s="10" t="s">
        <v>87</v>
      </c>
      <c r="I82" s="11">
        <v>297033</v>
      </c>
      <c r="J82" s="28" t="s">
        <v>72</v>
      </c>
      <c r="K82" s="24" t="s">
        <v>299</v>
      </c>
      <c r="L82" s="24">
        <v>801116</v>
      </c>
      <c r="M82" s="90" t="s">
        <v>302</v>
      </c>
      <c r="N82" s="13">
        <v>42859</v>
      </c>
      <c r="O82" s="29" t="s">
        <v>92</v>
      </c>
      <c r="P82" s="14" t="str">
        <f t="shared" si="11"/>
        <v>Contratación directa-Prestación de servicios</v>
      </c>
      <c r="Q82" s="29" t="s">
        <v>148</v>
      </c>
      <c r="R82" s="71">
        <v>28140000</v>
      </c>
      <c r="S82" s="71">
        <v>28140000</v>
      </c>
      <c r="T82" s="14" t="s">
        <v>113</v>
      </c>
      <c r="U82" s="14" t="s">
        <v>97</v>
      </c>
      <c r="V82" s="14" t="s">
        <v>400</v>
      </c>
      <c r="W82" s="15">
        <v>7000084362</v>
      </c>
      <c r="X82" s="16">
        <v>4500026806</v>
      </c>
      <c r="Y82" s="26">
        <v>28140000</v>
      </c>
      <c r="Z82" s="14" t="s">
        <v>383</v>
      </c>
      <c r="AA82" s="72" t="s">
        <v>229</v>
      </c>
      <c r="AB82" s="67"/>
      <c r="AC82" s="67"/>
      <c r="AD82" s="67"/>
      <c r="AE82" s="67"/>
      <c r="AF82" s="67"/>
      <c r="AG82" s="67"/>
      <c r="AH82" s="67"/>
      <c r="AI82" s="66">
        <v>4020000</v>
      </c>
      <c r="AJ82" s="66">
        <v>4020000</v>
      </c>
      <c r="AK82" s="66">
        <v>4020000</v>
      </c>
      <c r="AL82" s="66">
        <v>4020000</v>
      </c>
      <c r="AM82" s="66">
        <v>4020000</v>
      </c>
      <c r="AN82" s="66">
        <v>4020000</v>
      </c>
      <c r="AO82" s="66">
        <v>4020000</v>
      </c>
      <c r="AP82" s="81"/>
      <c r="AQ82" s="81"/>
    </row>
    <row r="83" spans="1:43" s="43" customFormat="1" ht="45">
      <c r="A83" s="9" t="s">
        <v>71</v>
      </c>
      <c r="B83" s="10" t="s">
        <v>103</v>
      </c>
      <c r="C83" s="10" t="s">
        <v>100</v>
      </c>
      <c r="D83" s="11">
        <v>29703302</v>
      </c>
      <c r="E83" s="10" t="s">
        <v>88</v>
      </c>
      <c r="F83" s="12" t="str">
        <f t="shared" si="10"/>
        <v>A.9.16</v>
      </c>
      <c r="G83" s="11">
        <v>370</v>
      </c>
      <c r="H83" s="10" t="s">
        <v>87</v>
      </c>
      <c r="I83" s="11">
        <v>297033</v>
      </c>
      <c r="J83" s="28" t="s">
        <v>72</v>
      </c>
      <c r="K83" s="24" t="s">
        <v>299</v>
      </c>
      <c r="L83" s="24">
        <v>801116</v>
      </c>
      <c r="M83" s="90" t="s">
        <v>302</v>
      </c>
      <c r="N83" s="13">
        <v>42859</v>
      </c>
      <c r="O83" s="29" t="s">
        <v>92</v>
      </c>
      <c r="P83" s="14" t="str">
        <f t="shared" si="11"/>
        <v>Contratación directa-Prestación de servicios</v>
      </c>
      <c r="Q83" s="29" t="s">
        <v>148</v>
      </c>
      <c r="R83" s="71">
        <v>28507500</v>
      </c>
      <c r="S83" s="71">
        <f>+R83</f>
        <v>28507500</v>
      </c>
      <c r="T83" s="14" t="s">
        <v>113</v>
      </c>
      <c r="U83" s="14" t="s">
        <v>97</v>
      </c>
      <c r="V83" s="14" t="s">
        <v>400</v>
      </c>
      <c r="W83" s="15">
        <v>7000084362</v>
      </c>
      <c r="X83" s="16">
        <v>4500026806</v>
      </c>
      <c r="Y83" s="26">
        <f>+S83</f>
        <v>28507500</v>
      </c>
      <c r="Z83" s="14" t="s">
        <v>384</v>
      </c>
      <c r="AA83" s="72" t="s">
        <v>230</v>
      </c>
      <c r="AB83" s="67"/>
      <c r="AC83" s="67"/>
      <c r="AD83" s="67"/>
      <c r="AE83" s="67"/>
      <c r="AF83" s="67"/>
      <c r="AG83" s="67"/>
      <c r="AH83" s="67"/>
      <c r="AI83" s="66">
        <v>4020000</v>
      </c>
      <c r="AJ83" s="66">
        <v>4020000</v>
      </c>
      <c r="AK83" s="66">
        <v>4020000</v>
      </c>
      <c r="AL83" s="66">
        <v>4020000</v>
      </c>
      <c r="AM83" s="66">
        <v>4020000</v>
      </c>
      <c r="AN83" s="66">
        <v>4020000</v>
      </c>
      <c r="AO83" s="66">
        <f>4020000+367500</f>
        <v>4387500</v>
      </c>
      <c r="AP83" s="81"/>
      <c r="AQ83" s="81"/>
    </row>
    <row r="84" spans="1:43" s="43" customFormat="1" ht="45">
      <c r="A84" s="9" t="s">
        <v>71</v>
      </c>
      <c r="B84" s="10" t="s">
        <v>103</v>
      </c>
      <c r="C84" s="10" t="s">
        <v>100</v>
      </c>
      <c r="D84" s="11">
        <v>29703302</v>
      </c>
      <c r="E84" s="10" t="s">
        <v>88</v>
      </c>
      <c r="F84" s="12" t="str">
        <f t="shared" si="10"/>
        <v>A.9.16</v>
      </c>
      <c r="G84" s="11">
        <v>370</v>
      </c>
      <c r="H84" s="10" t="s">
        <v>87</v>
      </c>
      <c r="I84" s="11">
        <v>297033</v>
      </c>
      <c r="J84" s="28" t="s">
        <v>72</v>
      </c>
      <c r="K84" s="24" t="s">
        <v>299</v>
      </c>
      <c r="L84" s="24">
        <v>801116</v>
      </c>
      <c r="M84" s="90" t="s">
        <v>302</v>
      </c>
      <c r="N84" s="13">
        <v>42859</v>
      </c>
      <c r="O84" s="29" t="s">
        <v>92</v>
      </c>
      <c r="P84" s="14" t="str">
        <f t="shared" si="11"/>
        <v>Contratación directa-Prestación de servicios</v>
      </c>
      <c r="Q84" s="29" t="s">
        <v>148</v>
      </c>
      <c r="R84" s="71">
        <v>28140000</v>
      </c>
      <c r="S84" s="71">
        <v>28140000</v>
      </c>
      <c r="T84" s="14" t="s">
        <v>113</v>
      </c>
      <c r="U84" s="14" t="s">
        <v>97</v>
      </c>
      <c r="V84" s="14" t="s">
        <v>400</v>
      </c>
      <c r="W84" s="15">
        <v>7000084362</v>
      </c>
      <c r="X84" s="16">
        <v>4500026836</v>
      </c>
      <c r="Y84" s="26">
        <v>28140000</v>
      </c>
      <c r="Z84" s="14" t="s">
        <v>385</v>
      </c>
      <c r="AA84" s="72" t="s">
        <v>231</v>
      </c>
      <c r="AB84" s="67"/>
      <c r="AC84" s="67"/>
      <c r="AD84" s="67"/>
      <c r="AE84" s="67"/>
      <c r="AF84" s="67"/>
      <c r="AG84" s="67"/>
      <c r="AH84" s="67"/>
      <c r="AI84" s="66">
        <v>4020000</v>
      </c>
      <c r="AJ84" s="66">
        <v>4020000</v>
      </c>
      <c r="AK84" s="66">
        <v>4020000</v>
      </c>
      <c r="AL84" s="66">
        <v>4020000</v>
      </c>
      <c r="AM84" s="66">
        <v>4020000</v>
      </c>
      <c r="AN84" s="66">
        <v>4020000</v>
      </c>
      <c r="AO84" s="66">
        <v>4020000</v>
      </c>
      <c r="AP84" s="81"/>
      <c r="AQ84" s="81"/>
    </row>
    <row r="85" spans="1:43" s="43" customFormat="1" ht="22.5" customHeight="1">
      <c r="A85" s="9" t="s">
        <v>71</v>
      </c>
      <c r="B85" s="10" t="s">
        <v>103</v>
      </c>
      <c r="C85" s="10" t="s">
        <v>100</v>
      </c>
      <c r="D85" s="11">
        <v>29703302</v>
      </c>
      <c r="E85" s="10" t="s">
        <v>88</v>
      </c>
      <c r="F85" s="12" t="str">
        <f t="shared" si="10"/>
        <v>A.9.16</v>
      </c>
      <c r="G85" s="11">
        <v>370</v>
      </c>
      <c r="H85" s="10" t="s">
        <v>87</v>
      </c>
      <c r="I85" s="11">
        <v>297033</v>
      </c>
      <c r="J85" s="28" t="s">
        <v>72</v>
      </c>
      <c r="K85" s="24" t="s">
        <v>299</v>
      </c>
      <c r="L85" s="24">
        <v>801116</v>
      </c>
      <c r="M85" s="90" t="s">
        <v>302</v>
      </c>
      <c r="N85" s="13">
        <v>42859</v>
      </c>
      <c r="O85" s="29" t="s">
        <v>92</v>
      </c>
      <c r="P85" s="14" t="str">
        <f t="shared" si="11"/>
        <v>Contratación directa-Prestación de servicios</v>
      </c>
      <c r="Q85" s="29" t="s">
        <v>148</v>
      </c>
      <c r="R85" s="71">
        <v>28140000</v>
      </c>
      <c r="S85" s="71">
        <v>28140000</v>
      </c>
      <c r="T85" s="14" t="s">
        <v>113</v>
      </c>
      <c r="U85" s="14" t="s">
        <v>97</v>
      </c>
      <c r="V85" s="14" t="s">
        <v>400</v>
      </c>
      <c r="W85" s="15">
        <v>7000084362</v>
      </c>
      <c r="X85" s="16">
        <v>4500026779</v>
      </c>
      <c r="Y85" s="26">
        <v>28140000</v>
      </c>
      <c r="Z85" s="14" t="s">
        <v>386</v>
      </c>
      <c r="AA85" s="72" t="s">
        <v>232</v>
      </c>
      <c r="AB85" s="67"/>
      <c r="AC85" s="67"/>
      <c r="AD85" s="67"/>
      <c r="AE85" s="67"/>
      <c r="AF85" s="67"/>
      <c r="AG85" s="67"/>
      <c r="AH85" s="67"/>
      <c r="AI85" s="66">
        <v>4020000</v>
      </c>
      <c r="AJ85" s="66">
        <v>4020000</v>
      </c>
      <c r="AK85" s="66">
        <v>4020000</v>
      </c>
      <c r="AL85" s="66">
        <v>4020000</v>
      </c>
      <c r="AM85" s="66">
        <v>4020000</v>
      </c>
      <c r="AN85" s="66">
        <v>4020000</v>
      </c>
      <c r="AO85" s="66">
        <v>4020000</v>
      </c>
      <c r="AP85" s="81"/>
      <c r="AQ85" s="81"/>
    </row>
    <row r="86" spans="1:43" s="43" customFormat="1" ht="22.5" customHeight="1">
      <c r="A86" s="9" t="s">
        <v>71</v>
      </c>
      <c r="B86" s="10" t="s">
        <v>103</v>
      </c>
      <c r="C86" s="10" t="s">
        <v>100</v>
      </c>
      <c r="D86" s="11">
        <v>29703302</v>
      </c>
      <c r="E86" s="10" t="s">
        <v>88</v>
      </c>
      <c r="F86" s="12" t="str">
        <f t="shared" si="10"/>
        <v>A.9.16</v>
      </c>
      <c r="G86" s="11">
        <v>370</v>
      </c>
      <c r="H86" s="10" t="s">
        <v>87</v>
      </c>
      <c r="I86" s="11">
        <v>297033</v>
      </c>
      <c r="J86" s="28" t="s">
        <v>72</v>
      </c>
      <c r="K86" s="24" t="s">
        <v>299</v>
      </c>
      <c r="L86" s="24">
        <v>801116</v>
      </c>
      <c r="M86" s="90" t="s">
        <v>233</v>
      </c>
      <c r="N86" s="13">
        <v>42859</v>
      </c>
      <c r="O86" s="29" t="s">
        <v>177</v>
      </c>
      <c r="P86" s="14" t="str">
        <f t="shared" si="11"/>
        <v>Contratación directa-Prestación de servicios</v>
      </c>
      <c r="Q86" s="29" t="s">
        <v>148</v>
      </c>
      <c r="R86" s="71">
        <v>26800000</v>
      </c>
      <c r="S86" s="71">
        <v>26800000</v>
      </c>
      <c r="T86" s="14" t="s">
        <v>113</v>
      </c>
      <c r="U86" s="14" t="s">
        <v>97</v>
      </c>
      <c r="V86" s="14" t="s">
        <v>400</v>
      </c>
      <c r="W86" s="15">
        <v>7000084362</v>
      </c>
      <c r="X86" s="16">
        <v>4500026979</v>
      </c>
      <c r="Y86" s="26">
        <v>26800000</v>
      </c>
      <c r="Z86" s="14" t="s">
        <v>387</v>
      </c>
      <c r="AA86" s="72" t="s">
        <v>234</v>
      </c>
      <c r="AB86" s="67"/>
      <c r="AC86" s="67"/>
      <c r="AD86" s="67"/>
      <c r="AE86" s="67"/>
      <c r="AF86" s="67"/>
      <c r="AG86" s="67"/>
      <c r="AH86" s="67"/>
      <c r="AI86" s="66"/>
      <c r="AJ86" s="66">
        <v>4020000</v>
      </c>
      <c r="AK86" s="66">
        <v>4020000</v>
      </c>
      <c r="AL86" s="66">
        <v>4020000</v>
      </c>
      <c r="AM86" s="66">
        <v>4020000</v>
      </c>
      <c r="AN86" s="66">
        <v>4020000</v>
      </c>
      <c r="AO86" s="66">
        <v>6700000</v>
      </c>
      <c r="AP86" s="81"/>
      <c r="AQ86" s="81"/>
    </row>
    <row r="87" spans="1:43" s="43" customFormat="1" ht="45">
      <c r="A87" s="9" t="s">
        <v>71</v>
      </c>
      <c r="B87" s="10" t="s">
        <v>103</v>
      </c>
      <c r="C87" s="10" t="s">
        <v>100</v>
      </c>
      <c r="D87" s="11">
        <v>29703302</v>
      </c>
      <c r="E87" s="10" t="s">
        <v>88</v>
      </c>
      <c r="F87" s="12" t="str">
        <f>+C87</f>
        <v>A.9.16</v>
      </c>
      <c r="G87" s="11">
        <v>370</v>
      </c>
      <c r="H87" s="10" t="s">
        <v>87</v>
      </c>
      <c r="I87" s="11">
        <v>297033</v>
      </c>
      <c r="J87" s="28" t="s">
        <v>72</v>
      </c>
      <c r="K87" s="24" t="s">
        <v>299</v>
      </c>
      <c r="L87" s="24">
        <v>801116</v>
      </c>
      <c r="M87" s="90" t="s">
        <v>302</v>
      </c>
      <c r="N87" s="13">
        <v>42859</v>
      </c>
      <c r="O87" s="29" t="s">
        <v>98</v>
      </c>
      <c r="P87" s="14" t="str">
        <f t="shared" si="11"/>
        <v>Contratación directa-Prestación de servicios</v>
      </c>
      <c r="Q87" s="29" t="s">
        <v>148</v>
      </c>
      <c r="R87" s="71">
        <v>16080000</v>
      </c>
      <c r="S87" s="71">
        <f>+R87</f>
        <v>16080000</v>
      </c>
      <c r="T87" s="14" t="s">
        <v>113</v>
      </c>
      <c r="U87" s="14" t="s">
        <v>97</v>
      </c>
      <c r="V87" s="14" t="s">
        <v>400</v>
      </c>
      <c r="W87" s="15">
        <v>7000084362</v>
      </c>
      <c r="X87" s="16"/>
      <c r="Y87" s="26">
        <f>+S87</f>
        <v>16080000</v>
      </c>
      <c r="Z87" s="72" t="s">
        <v>388</v>
      </c>
      <c r="AA87" s="72" t="s">
        <v>296</v>
      </c>
      <c r="AB87" s="67"/>
      <c r="AC87" s="67"/>
      <c r="AD87" s="67"/>
      <c r="AE87" s="67"/>
      <c r="AF87" s="67"/>
      <c r="AG87" s="67"/>
      <c r="AH87" s="67"/>
      <c r="AI87" s="66"/>
      <c r="AJ87" s="66"/>
      <c r="AK87" s="66"/>
      <c r="AL87" s="66">
        <v>4020000</v>
      </c>
      <c r="AM87" s="66">
        <v>4020000</v>
      </c>
      <c r="AN87" s="66">
        <v>4020000</v>
      </c>
      <c r="AO87" s="66">
        <v>4020000</v>
      </c>
      <c r="AP87" s="81"/>
      <c r="AQ87" s="81"/>
    </row>
    <row r="88" spans="1:43" s="43" customFormat="1" ht="22.5">
      <c r="A88" s="9" t="s">
        <v>71</v>
      </c>
      <c r="B88" s="10" t="s">
        <v>103</v>
      </c>
      <c r="C88" s="10" t="s">
        <v>100</v>
      </c>
      <c r="D88" s="11">
        <v>29703302</v>
      </c>
      <c r="E88" s="10" t="s">
        <v>88</v>
      </c>
      <c r="F88" s="12" t="str">
        <f t="shared" si="10"/>
        <v>A.9.16</v>
      </c>
      <c r="G88" s="11">
        <v>370</v>
      </c>
      <c r="H88" s="10" t="s">
        <v>87</v>
      </c>
      <c r="I88" s="11">
        <v>297033</v>
      </c>
      <c r="J88" s="28" t="s">
        <v>72</v>
      </c>
      <c r="K88" s="24" t="s">
        <v>299</v>
      </c>
      <c r="L88" s="24">
        <v>80111600</v>
      </c>
      <c r="M88" s="90" t="s">
        <v>235</v>
      </c>
      <c r="N88" s="13">
        <v>42951</v>
      </c>
      <c r="O88" s="29" t="s">
        <v>75</v>
      </c>
      <c r="P88" s="14" t="str">
        <f t="shared" si="11"/>
        <v>Contratación directa-Prestación de servicios</v>
      </c>
      <c r="Q88" s="29" t="s">
        <v>148</v>
      </c>
      <c r="R88" s="71">
        <v>451697508</v>
      </c>
      <c r="S88" s="71">
        <v>451697508</v>
      </c>
      <c r="T88" s="14" t="s">
        <v>113</v>
      </c>
      <c r="U88" s="14" t="s">
        <v>97</v>
      </c>
      <c r="V88" s="14" t="s">
        <v>400</v>
      </c>
      <c r="W88" s="15">
        <v>7000084366</v>
      </c>
      <c r="X88" s="16"/>
      <c r="Y88" s="26">
        <v>451697508</v>
      </c>
      <c r="Z88" s="72"/>
      <c r="AA88" s="72" t="s">
        <v>204</v>
      </c>
      <c r="AB88" s="67"/>
      <c r="AC88" s="67"/>
      <c r="AD88" s="67"/>
      <c r="AE88" s="67"/>
      <c r="AF88" s="67"/>
      <c r="AG88" s="67"/>
      <c r="AH88" s="67"/>
      <c r="AI88" s="66"/>
      <c r="AJ88" s="66"/>
      <c r="AK88" s="66"/>
      <c r="AL88" s="66"/>
      <c r="AM88" s="66">
        <v>150565836</v>
      </c>
      <c r="AN88" s="66">
        <v>150565836</v>
      </c>
      <c r="AO88" s="66">
        <v>150565836</v>
      </c>
      <c r="AP88" s="81"/>
      <c r="AQ88" s="81"/>
    </row>
    <row r="89" spans="1:43" s="43" customFormat="1" ht="22.5">
      <c r="A89" s="9" t="s">
        <v>71</v>
      </c>
      <c r="B89" s="10" t="s">
        <v>103</v>
      </c>
      <c r="C89" s="10" t="s">
        <v>100</v>
      </c>
      <c r="D89" s="11">
        <v>29703302</v>
      </c>
      <c r="E89" s="10" t="s">
        <v>88</v>
      </c>
      <c r="F89" s="12" t="str">
        <f t="shared" si="10"/>
        <v>A.9.16</v>
      </c>
      <c r="G89" s="11">
        <v>370</v>
      </c>
      <c r="H89" s="10" t="s">
        <v>87</v>
      </c>
      <c r="I89" s="11">
        <v>297033</v>
      </c>
      <c r="J89" s="28" t="s">
        <v>72</v>
      </c>
      <c r="K89" s="24" t="s">
        <v>299</v>
      </c>
      <c r="L89" s="24">
        <v>80111600</v>
      </c>
      <c r="M89" s="90" t="s">
        <v>235</v>
      </c>
      <c r="N89" s="13">
        <v>42951</v>
      </c>
      <c r="O89" s="29" t="s">
        <v>75</v>
      </c>
      <c r="P89" s="14" t="str">
        <f t="shared" si="11"/>
        <v>Contratación directa-Prestación de servicios</v>
      </c>
      <c r="Q89" s="29" t="s">
        <v>148</v>
      </c>
      <c r="R89" s="71">
        <v>500000000</v>
      </c>
      <c r="S89" s="71">
        <v>500000000</v>
      </c>
      <c r="T89" s="14" t="s">
        <v>113</v>
      </c>
      <c r="U89" s="14" t="s">
        <v>97</v>
      </c>
      <c r="V89" s="14" t="s">
        <v>400</v>
      </c>
      <c r="W89" s="15">
        <v>7000084778</v>
      </c>
      <c r="X89" s="16"/>
      <c r="Y89" s="26">
        <f>+S89</f>
        <v>500000000</v>
      </c>
      <c r="Z89" s="72"/>
      <c r="AA89" s="72"/>
      <c r="AB89" s="67"/>
      <c r="AC89" s="67"/>
      <c r="AD89" s="67"/>
      <c r="AE89" s="67"/>
      <c r="AF89" s="67"/>
      <c r="AG89" s="67"/>
      <c r="AH89" s="67"/>
      <c r="AI89" s="66"/>
      <c r="AJ89" s="66"/>
      <c r="AK89" s="66"/>
      <c r="AL89" s="66"/>
      <c r="AM89" s="66">
        <v>250000000</v>
      </c>
      <c r="AN89" s="66">
        <v>250000000</v>
      </c>
      <c r="AO89" s="66"/>
      <c r="AP89" s="81"/>
      <c r="AQ89" s="81"/>
    </row>
    <row r="90" spans="1:43" s="43" customFormat="1" ht="22.5" customHeight="1">
      <c r="A90" s="9" t="s">
        <v>71</v>
      </c>
      <c r="B90" s="10" t="s">
        <v>103</v>
      </c>
      <c r="C90" s="10" t="s">
        <v>100</v>
      </c>
      <c r="D90" s="11">
        <v>29703302</v>
      </c>
      <c r="E90" s="10" t="s">
        <v>88</v>
      </c>
      <c r="F90" s="12" t="str">
        <f t="shared" si="10"/>
        <v>A.9.16</v>
      </c>
      <c r="G90" s="11">
        <v>370</v>
      </c>
      <c r="H90" s="10" t="s">
        <v>87</v>
      </c>
      <c r="I90" s="11">
        <v>297033</v>
      </c>
      <c r="J90" s="28" t="s">
        <v>72</v>
      </c>
      <c r="K90" s="29" t="s">
        <v>299</v>
      </c>
      <c r="L90" s="24">
        <v>80111600</v>
      </c>
      <c r="M90" s="90" t="s">
        <v>407</v>
      </c>
      <c r="N90" s="13">
        <v>42951</v>
      </c>
      <c r="O90" s="29" t="s">
        <v>75</v>
      </c>
      <c r="P90" s="14" t="str">
        <f t="shared" si="11"/>
        <v>Contratación directa-Prestación de servicios</v>
      </c>
      <c r="Q90" s="29" t="s">
        <v>148</v>
      </c>
      <c r="R90" s="71">
        <v>432990772</v>
      </c>
      <c r="S90" s="71">
        <v>432990772</v>
      </c>
      <c r="T90" s="14" t="s">
        <v>113</v>
      </c>
      <c r="U90" s="14" t="s">
        <v>97</v>
      </c>
      <c r="V90" s="14" t="s">
        <v>400</v>
      </c>
      <c r="W90" s="15">
        <v>7000084927</v>
      </c>
      <c r="X90" s="16">
        <v>42000003719</v>
      </c>
      <c r="Y90" s="26">
        <v>432990772</v>
      </c>
      <c r="Z90" s="14" t="s">
        <v>280</v>
      </c>
      <c r="AA90" s="72" t="s">
        <v>204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102">
        <f>+Y90</f>
        <v>432990772</v>
      </c>
      <c r="AM90" s="67"/>
      <c r="AN90" s="67"/>
      <c r="AO90" s="67"/>
      <c r="AP90" s="81"/>
      <c r="AQ90" s="81"/>
    </row>
    <row r="91" spans="1:43" s="43" customFormat="1" ht="45">
      <c r="A91" s="9" t="s">
        <v>71</v>
      </c>
      <c r="B91" s="10" t="s">
        <v>139</v>
      </c>
      <c r="C91" s="10" t="s">
        <v>104</v>
      </c>
      <c r="D91" s="11">
        <v>29701801</v>
      </c>
      <c r="E91" s="10" t="s">
        <v>91</v>
      </c>
      <c r="F91" s="12" t="str">
        <f aca="true" t="shared" si="12" ref="F91:F114">+C91</f>
        <v>A.17.2</v>
      </c>
      <c r="G91" s="11">
        <v>615</v>
      </c>
      <c r="H91" s="10" t="s">
        <v>87</v>
      </c>
      <c r="I91" s="11">
        <f aca="true" t="shared" si="13" ref="I91:I114">+D91</f>
        <v>29701801</v>
      </c>
      <c r="J91" s="28" t="s">
        <v>140</v>
      </c>
      <c r="K91" s="24" t="s">
        <v>299</v>
      </c>
      <c r="L91" s="24">
        <v>801116</v>
      </c>
      <c r="M91" s="90" t="s">
        <v>267</v>
      </c>
      <c r="N91" s="13">
        <v>42781</v>
      </c>
      <c r="O91" s="14" t="s">
        <v>93</v>
      </c>
      <c r="P91" s="14" t="s">
        <v>96</v>
      </c>
      <c r="Q91" s="12" t="s">
        <v>106</v>
      </c>
      <c r="R91" s="66">
        <f>+Y91</f>
        <v>24610000</v>
      </c>
      <c r="S91" s="66">
        <f>+R91</f>
        <v>24610000</v>
      </c>
      <c r="T91" s="14" t="s">
        <v>113</v>
      </c>
      <c r="U91" s="14" t="s">
        <v>97</v>
      </c>
      <c r="V91" s="14" t="s">
        <v>419</v>
      </c>
      <c r="W91" s="15">
        <v>7000080127</v>
      </c>
      <c r="X91" s="16">
        <v>4500025873</v>
      </c>
      <c r="Y91" s="26">
        <v>24610000</v>
      </c>
      <c r="Z91" s="14" t="s">
        <v>358</v>
      </c>
      <c r="AA91" s="72" t="s">
        <v>143</v>
      </c>
      <c r="AB91" s="67"/>
      <c r="AC91" s="67"/>
      <c r="AD91" s="67"/>
      <c r="AE91" s="19">
        <v>4922000</v>
      </c>
      <c r="AF91" s="19">
        <v>4922000</v>
      </c>
      <c r="AG91" s="19">
        <v>4922000</v>
      </c>
      <c r="AH91" s="19">
        <v>4922000</v>
      </c>
      <c r="AI91" s="19">
        <v>4922000</v>
      </c>
      <c r="AJ91" s="19"/>
      <c r="AK91" s="19"/>
      <c r="AL91" s="19"/>
      <c r="AM91" s="19"/>
      <c r="AN91" s="19"/>
      <c r="AO91" s="19"/>
      <c r="AP91" s="81"/>
      <c r="AQ91" s="81"/>
    </row>
    <row r="92" spans="1:43" s="43" customFormat="1" ht="45.75" customHeight="1">
      <c r="A92" s="9" t="s">
        <v>71</v>
      </c>
      <c r="B92" s="10" t="s">
        <v>139</v>
      </c>
      <c r="C92" s="10" t="s">
        <v>104</v>
      </c>
      <c r="D92" s="11">
        <v>29701801</v>
      </c>
      <c r="E92" s="10" t="s">
        <v>91</v>
      </c>
      <c r="F92" s="12" t="str">
        <f t="shared" si="12"/>
        <v>A.17.2</v>
      </c>
      <c r="G92" s="11">
        <v>615</v>
      </c>
      <c r="H92" s="10" t="s">
        <v>87</v>
      </c>
      <c r="I92" s="11">
        <f t="shared" si="13"/>
        <v>29701801</v>
      </c>
      <c r="J92" s="28" t="s">
        <v>140</v>
      </c>
      <c r="K92" s="24" t="s">
        <v>299</v>
      </c>
      <c r="L92" s="24">
        <v>801116</v>
      </c>
      <c r="M92" s="90" t="s">
        <v>267</v>
      </c>
      <c r="N92" s="13">
        <v>42781</v>
      </c>
      <c r="O92" s="29" t="s">
        <v>93</v>
      </c>
      <c r="P92" s="14" t="s">
        <v>96</v>
      </c>
      <c r="Q92" s="12" t="s">
        <v>106</v>
      </c>
      <c r="R92" s="66">
        <f aca="true" t="shared" si="14" ref="R92:R114">+Y92</f>
        <v>21656800</v>
      </c>
      <c r="S92" s="66">
        <f aca="true" t="shared" si="15" ref="S92:S114">+R92</f>
        <v>21656800</v>
      </c>
      <c r="T92" s="14" t="s">
        <v>113</v>
      </c>
      <c r="U92" s="14" t="s">
        <v>97</v>
      </c>
      <c r="V92" s="14" t="s">
        <v>419</v>
      </c>
      <c r="W92" s="15">
        <v>7000080127</v>
      </c>
      <c r="X92" s="16">
        <v>4500025887</v>
      </c>
      <c r="Y92" s="26">
        <v>21656800</v>
      </c>
      <c r="Z92" s="14" t="s">
        <v>359</v>
      </c>
      <c r="AA92" s="72" t="s">
        <v>144</v>
      </c>
      <c r="AB92" s="67"/>
      <c r="AC92" s="67"/>
      <c r="AD92" s="67"/>
      <c r="AE92" s="19">
        <v>4922000</v>
      </c>
      <c r="AF92" s="19">
        <v>4922000</v>
      </c>
      <c r="AG92" s="19">
        <v>4922000</v>
      </c>
      <c r="AH92" s="19">
        <v>4922000</v>
      </c>
      <c r="AI92" s="19">
        <v>1968800</v>
      </c>
      <c r="AJ92" s="19"/>
      <c r="AK92" s="19"/>
      <c r="AL92" s="19"/>
      <c r="AM92" s="19"/>
      <c r="AN92" s="19"/>
      <c r="AO92" s="19"/>
      <c r="AP92" s="81"/>
      <c r="AQ92" s="81"/>
    </row>
    <row r="93" spans="1:43" s="43" customFormat="1" ht="56.25">
      <c r="A93" s="9" t="s">
        <v>71</v>
      </c>
      <c r="B93" s="10" t="s">
        <v>139</v>
      </c>
      <c r="C93" s="10" t="s">
        <v>104</v>
      </c>
      <c r="D93" s="11">
        <v>29701801</v>
      </c>
      <c r="E93" s="10" t="s">
        <v>91</v>
      </c>
      <c r="F93" s="12" t="str">
        <f t="shared" si="12"/>
        <v>A.17.2</v>
      </c>
      <c r="G93" s="11">
        <v>615</v>
      </c>
      <c r="H93" s="10" t="s">
        <v>87</v>
      </c>
      <c r="I93" s="11">
        <f t="shared" si="13"/>
        <v>29701801</v>
      </c>
      <c r="J93" s="28" t="s">
        <v>140</v>
      </c>
      <c r="K93" s="24" t="s">
        <v>299</v>
      </c>
      <c r="L93" s="24">
        <v>801116</v>
      </c>
      <c r="M93" s="90" t="s">
        <v>325</v>
      </c>
      <c r="N93" s="13">
        <v>42781</v>
      </c>
      <c r="O93" s="29" t="s">
        <v>95</v>
      </c>
      <c r="P93" s="14" t="s">
        <v>96</v>
      </c>
      <c r="Q93" s="12" t="s">
        <v>106</v>
      </c>
      <c r="R93" s="66">
        <f t="shared" si="14"/>
        <v>13128000</v>
      </c>
      <c r="S93" s="66">
        <f t="shared" si="15"/>
        <v>13128000</v>
      </c>
      <c r="T93" s="14" t="s">
        <v>113</v>
      </c>
      <c r="U93" s="14" t="s">
        <v>97</v>
      </c>
      <c r="V93" s="14" t="s">
        <v>419</v>
      </c>
      <c r="W93" s="15">
        <v>7000083709</v>
      </c>
      <c r="X93" s="16">
        <v>4500026719</v>
      </c>
      <c r="Y93" s="26">
        <v>13128000</v>
      </c>
      <c r="Z93" s="14" t="s">
        <v>360</v>
      </c>
      <c r="AA93" s="72" t="s">
        <v>245</v>
      </c>
      <c r="AB93" s="67"/>
      <c r="AC93" s="67"/>
      <c r="AD93" s="67"/>
      <c r="AE93" s="19"/>
      <c r="AF93" s="19"/>
      <c r="AG93" s="64">
        <v>1641000</v>
      </c>
      <c r="AH93" s="64">
        <v>1641000</v>
      </c>
      <c r="AI93" s="64">
        <v>1641000</v>
      </c>
      <c r="AJ93" s="64">
        <v>1641000</v>
      </c>
      <c r="AK93" s="64">
        <v>1641000</v>
      </c>
      <c r="AL93" s="64">
        <v>1641000</v>
      </c>
      <c r="AM93" s="64">
        <v>1641000</v>
      </c>
      <c r="AN93" s="64">
        <v>1641000</v>
      </c>
      <c r="AO93" s="64"/>
      <c r="AP93" s="81"/>
      <c r="AQ93" s="81"/>
    </row>
    <row r="94" spans="1:43" s="43" customFormat="1" ht="56.25">
      <c r="A94" s="9" t="s">
        <v>71</v>
      </c>
      <c r="B94" s="10" t="s">
        <v>139</v>
      </c>
      <c r="C94" s="10" t="s">
        <v>104</v>
      </c>
      <c r="D94" s="11">
        <v>29701801</v>
      </c>
      <c r="E94" s="10" t="s">
        <v>91</v>
      </c>
      <c r="F94" s="12" t="str">
        <f t="shared" si="12"/>
        <v>A.17.2</v>
      </c>
      <c r="G94" s="11">
        <v>615</v>
      </c>
      <c r="H94" s="10" t="s">
        <v>87</v>
      </c>
      <c r="I94" s="11">
        <f t="shared" si="13"/>
        <v>29701801</v>
      </c>
      <c r="J94" s="28" t="s">
        <v>140</v>
      </c>
      <c r="K94" s="24" t="s">
        <v>299</v>
      </c>
      <c r="L94" s="24">
        <v>801116</v>
      </c>
      <c r="M94" s="90" t="s">
        <v>326</v>
      </c>
      <c r="N94" s="13">
        <v>42781</v>
      </c>
      <c r="O94" s="29" t="s">
        <v>95</v>
      </c>
      <c r="P94" s="14" t="s">
        <v>96</v>
      </c>
      <c r="Q94" s="12" t="s">
        <v>106</v>
      </c>
      <c r="R94" s="66">
        <f t="shared" si="14"/>
        <v>32160000</v>
      </c>
      <c r="S94" s="66">
        <f t="shared" si="15"/>
        <v>32160000</v>
      </c>
      <c r="T94" s="14" t="s">
        <v>113</v>
      </c>
      <c r="U94" s="14" t="s">
        <v>97</v>
      </c>
      <c r="V94" s="14" t="s">
        <v>419</v>
      </c>
      <c r="W94" s="15">
        <v>7000083710</v>
      </c>
      <c r="X94" s="16">
        <v>4500026718</v>
      </c>
      <c r="Y94" s="26">
        <v>32160000</v>
      </c>
      <c r="Z94" s="14" t="s">
        <v>392</v>
      </c>
      <c r="AA94" s="72" t="s">
        <v>246</v>
      </c>
      <c r="AB94" s="67"/>
      <c r="AC94" s="67"/>
      <c r="AD94" s="67"/>
      <c r="AE94" s="19"/>
      <c r="AF94" s="19"/>
      <c r="AG94" s="19">
        <v>4020000</v>
      </c>
      <c r="AH94" s="19">
        <v>4020000</v>
      </c>
      <c r="AI94" s="19">
        <v>4020000</v>
      </c>
      <c r="AJ94" s="19">
        <v>4020000</v>
      </c>
      <c r="AK94" s="19">
        <v>4020000</v>
      </c>
      <c r="AL94" s="19">
        <v>4020000</v>
      </c>
      <c r="AM94" s="19">
        <v>4020000</v>
      </c>
      <c r="AN94" s="19">
        <v>4020000</v>
      </c>
      <c r="AO94" s="19"/>
      <c r="AP94" s="81"/>
      <c r="AQ94" s="81"/>
    </row>
    <row r="95" spans="1:43" s="43" customFormat="1" ht="45">
      <c r="A95" s="9" t="s">
        <v>71</v>
      </c>
      <c r="B95" s="10" t="s">
        <v>139</v>
      </c>
      <c r="C95" s="10" t="s">
        <v>104</v>
      </c>
      <c r="D95" s="11">
        <v>29701801</v>
      </c>
      <c r="E95" s="10" t="s">
        <v>91</v>
      </c>
      <c r="F95" s="12" t="str">
        <f t="shared" si="12"/>
        <v>A.17.2</v>
      </c>
      <c r="G95" s="11">
        <v>615</v>
      </c>
      <c r="H95" s="10" t="s">
        <v>87</v>
      </c>
      <c r="I95" s="11">
        <f t="shared" si="13"/>
        <v>29701801</v>
      </c>
      <c r="J95" s="28" t="s">
        <v>140</v>
      </c>
      <c r="K95" s="24" t="s">
        <v>299</v>
      </c>
      <c r="L95" s="24">
        <v>801116</v>
      </c>
      <c r="M95" s="90" t="s">
        <v>331</v>
      </c>
      <c r="N95" s="13">
        <v>42781</v>
      </c>
      <c r="O95" s="29" t="s">
        <v>86</v>
      </c>
      <c r="P95" s="14" t="s">
        <v>96</v>
      </c>
      <c r="Q95" s="12" t="s">
        <v>106</v>
      </c>
      <c r="R95" s="66">
        <f t="shared" si="14"/>
        <v>33500000</v>
      </c>
      <c r="S95" s="66">
        <f t="shared" si="15"/>
        <v>33500000</v>
      </c>
      <c r="T95" s="14" t="s">
        <v>113</v>
      </c>
      <c r="U95" s="14" t="s">
        <v>97</v>
      </c>
      <c r="V95" s="14" t="s">
        <v>419</v>
      </c>
      <c r="W95" s="15">
        <v>7000083714</v>
      </c>
      <c r="X95" s="16">
        <v>4500026633</v>
      </c>
      <c r="Y95" s="26">
        <v>33500000</v>
      </c>
      <c r="Z95" s="14" t="s">
        <v>393</v>
      </c>
      <c r="AA95" s="72" t="s">
        <v>247</v>
      </c>
      <c r="AB95" s="67"/>
      <c r="AC95" s="67"/>
      <c r="AD95" s="67"/>
      <c r="AE95" s="19"/>
      <c r="AF95" s="19"/>
      <c r="AG95" s="64">
        <v>4020000</v>
      </c>
      <c r="AH95" s="64">
        <v>4020000</v>
      </c>
      <c r="AI95" s="64">
        <v>4020000</v>
      </c>
      <c r="AJ95" s="64">
        <v>4020000</v>
      </c>
      <c r="AK95" s="64">
        <v>4020000</v>
      </c>
      <c r="AL95" s="64">
        <v>4020000</v>
      </c>
      <c r="AM95" s="64">
        <v>4020000</v>
      </c>
      <c r="AN95" s="64">
        <v>4020000</v>
      </c>
      <c r="AO95" s="64">
        <v>1340000</v>
      </c>
      <c r="AP95" s="81"/>
      <c r="AQ95" s="81"/>
    </row>
    <row r="96" spans="1:43" s="43" customFormat="1" ht="56.25">
      <c r="A96" s="9" t="s">
        <v>71</v>
      </c>
      <c r="B96" s="10" t="s">
        <v>139</v>
      </c>
      <c r="C96" s="10" t="s">
        <v>104</v>
      </c>
      <c r="D96" s="11">
        <v>29701801</v>
      </c>
      <c r="E96" s="10" t="s">
        <v>91</v>
      </c>
      <c r="F96" s="12" t="str">
        <f t="shared" si="12"/>
        <v>A.17.2</v>
      </c>
      <c r="G96" s="11">
        <v>615</v>
      </c>
      <c r="H96" s="10" t="s">
        <v>87</v>
      </c>
      <c r="I96" s="11">
        <f t="shared" si="13"/>
        <v>29701801</v>
      </c>
      <c r="J96" s="28" t="s">
        <v>140</v>
      </c>
      <c r="K96" s="24" t="s">
        <v>299</v>
      </c>
      <c r="L96" s="24">
        <v>801116</v>
      </c>
      <c r="M96" s="90" t="s">
        <v>321</v>
      </c>
      <c r="N96" s="13">
        <v>42781</v>
      </c>
      <c r="O96" s="29" t="s">
        <v>95</v>
      </c>
      <c r="P96" s="14" t="s">
        <v>96</v>
      </c>
      <c r="Q96" s="12" t="s">
        <v>106</v>
      </c>
      <c r="R96" s="66">
        <f t="shared" si="14"/>
        <v>28810000</v>
      </c>
      <c r="S96" s="66">
        <f t="shared" si="15"/>
        <v>28810000</v>
      </c>
      <c r="T96" s="14" t="s">
        <v>113</v>
      </c>
      <c r="U96" s="14" t="s">
        <v>97</v>
      </c>
      <c r="V96" s="14" t="s">
        <v>419</v>
      </c>
      <c r="W96" s="15">
        <v>7000083715</v>
      </c>
      <c r="X96" s="16">
        <v>4500026903</v>
      </c>
      <c r="Y96" s="26">
        <v>28810000</v>
      </c>
      <c r="Z96" s="14" t="s">
        <v>361</v>
      </c>
      <c r="AA96" s="72" t="s">
        <v>260</v>
      </c>
      <c r="AB96" s="67"/>
      <c r="AC96" s="67"/>
      <c r="AD96" s="67"/>
      <c r="AE96" s="19"/>
      <c r="AF96" s="19"/>
      <c r="AG96" s="19"/>
      <c r="AH96" s="19">
        <v>4020000</v>
      </c>
      <c r="AI96" s="19">
        <v>4020000</v>
      </c>
      <c r="AJ96" s="19">
        <v>4020000</v>
      </c>
      <c r="AK96" s="19">
        <v>4020000</v>
      </c>
      <c r="AL96" s="19">
        <v>4020000</v>
      </c>
      <c r="AM96" s="19">
        <v>4020000</v>
      </c>
      <c r="AN96" s="19">
        <v>4020000</v>
      </c>
      <c r="AO96" s="19">
        <v>670000</v>
      </c>
      <c r="AP96" s="81"/>
      <c r="AQ96" s="81"/>
    </row>
    <row r="97" spans="1:43" s="43" customFormat="1" ht="56.25">
      <c r="A97" s="9" t="s">
        <v>71</v>
      </c>
      <c r="B97" s="10" t="s">
        <v>139</v>
      </c>
      <c r="C97" s="10" t="s">
        <v>104</v>
      </c>
      <c r="D97" s="11">
        <v>29701801</v>
      </c>
      <c r="E97" s="10" t="s">
        <v>91</v>
      </c>
      <c r="F97" s="12" t="str">
        <f t="shared" si="12"/>
        <v>A.17.2</v>
      </c>
      <c r="G97" s="11">
        <v>615</v>
      </c>
      <c r="H97" s="10" t="s">
        <v>87</v>
      </c>
      <c r="I97" s="11">
        <f t="shared" si="13"/>
        <v>29701801</v>
      </c>
      <c r="J97" s="28" t="s">
        <v>140</v>
      </c>
      <c r="K97" s="24" t="s">
        <v>299</v>
      </c>
      <c r="L97" s="24">
        <v>801116</v>
      </c>
      <c r="M97" s="90" t="s">
        <v>339</v>
      </c>
      <c r="N97" s="13">
        <v>42781</v>
      </c>
      <c r="O97" s="29" t="s">
        <v>86</v>
      </c>
      <c r="P97" s="14" t="s">
        <v>96</v>
      </c>
      <c r="Q97" s="12" t="s">
        <v>106</v>
      </c>
      <c r="R97" s="66">
        <f t="shared" si="14"/>
        <v>17235000</v>
      </c>
      <c r="S97" s="66">
        <f t="shared" si="15"/>
        <v>17235000</v>
      </c>
      <c r="T97" s="14" t="s">
        <v>113</v>
      </c>
      <c r="U97" s="14" t="s">
        <v>97</v>
      </c>
      <c r="V97" s="14" t="s">
        <v>419</v>
      </c>
      <c r="W97" s="15">
        <v>7000083716</v>
      </c>
      <c r="X97" s="16">
        <v>4500026443</v>
      </c>
      <c r="Y97" s="26">
        <v>17235000</v>
      </c>
      <c r="Z97" s="14" t="s">
        <v>248</v>
      </c>
      <c r="AA97" s="72" t="s">
        <v>249</v>
      </c>
      <c r="AB97" s="67"/>
      <c r="AC97" s="67"/>
      <c r="AD97" s="67"/>
      <c r="AE97" s="19"/>
      <c r="AF97" s="19"/>
      <c r="AG97" s="19">
        <v>1915000</v>
      </c>
      <c r="AH97" s="19">
        <v>1915000</v>
      </c>
      <c r="AI97" s="19">
        <v>1915000</v>
      </c>
      <c r="AJ97" s="19">
        <v>1915000</v>
      </c>
      <c r="AK97" s="19">
        <v>1915000</v>
      </c>
      <c r="AL97" s="19">
        <v>1915000</v>
      </c>
      <c r="AM97" s="19">
        <v>1915000</v>
      </c>
      <c r="AN97" s="19">
        <v>1915000</v>
      </c>
      <c r="AO97" s="19">
        <v>1915000</v>
      </c>
      <c r="AP97" s="81"/>
      <c r="AQ97" s="81"/>
    </row>
    <row r="98" spans="1:43" s="43" customFormat="1" ht="45">
      <c r="A98" s="9" t="s">
        <v>71</v>
      </c>
      <c r="B98" s="10" t="s">
        <v>139</v>
      </c>
      <c r="C98" s="10" t="s">
        <v>104</v>
      </c>
      <c r="D98" s="11">
        <v>29701801</v>
      </c>
      <c r="E98" s="10" t="s">
        <v>91</v>
      </c>
      <c r="F98" s="12" t="str">
        <f t="shared" si="12"/>
        <v>A.17.2</v>
      </c>
      <c r="G98" s="11">
        <v>615</v>
      </c>
      <c r="H98" s="10" t="s">
        <v>87</v>
      </c>
      <c r="I98" s="11">
        <f t="shared" si="13"/>
        <v>29701801</v>
      </c>
      <c r="J98" s="28" t="s">
        <v>140</v>
      </c>
      <c r="K98" s="24" t="s">
        <v>299</v>
      </c>
      <c r="L98" s="24">
        <v>801116</v>
      </c>
      <c r="M98" s="90" t="s">
        <v>332</v>
      </c>
      <c r="N98" s="13">
        <v>42781</v>
      </c>
      <c r="O98" s="29" t="s">
        <v>98</v>
      </c>
      <c r="P98" s="14" t="s">
        <v>96</v>
      </c>
      <c r="Q98" s="12" t="s">
        <v>106</v>
      </c>
      <c r="R98" s="66">
        <v>45241600</v>
      </c>
      <c r="S98" s="66">
        <f t="shared" si="15"/>
        <v>45241600</v>
      </c>
      <c r="T98" s="14" t="s">
        <v>113</v>
      </c>
      <c r="U98" s="14" t="s">
        <v>97</v>
      </c>
      <c r="V98" s="14" t="s">
        <v>419</v>
      </c>
      <c r="W98" s="25" t="s">
        <v>333</v>
      </c>
      <c r="X98" s="16">
        <v>4500026614</v>
      </c>
      <c r="Y98" s="26">
        <f>+S98</f>
        <v>45241600</v>
      </c>
      <c r="Z98" s="14" t="s">
        <v>394</v>
      </c>
      <c r="AA98" s="72" t="s">
        <v>250</v>
      </c>
      <c r="AB98" s="67"/>
      <c r="AC98" s="67"/>
      <c r="AD98" s="67"/>
      <c r="AE98" s="19"/>
      <c r="AF98" s="19"/>
      <c r="AG98" s="64">
        <v>5429000</v>
      </c>
      <c r="AH98" s="64">
        <v>5429000</v>
      </c>
      <c r="AI98" s="64">
        <v>5429000</v>
      </c>
      <c r="AJ98" s="64">
        <v>5429000</v>
      </c>
      <c r="AK98" s="64">
        <v>5429000</v>
      </c>
      <c r="AL98" s="64">
        <v>5429000</v>
      </c>
      <c r="AM98" s="64">
        <v>5429000</v>
      </c>
      <c r="AN98" s="64">
        <v>5429000</v>
      </c>
      <c r="AO98" s="64">
        <v>1809600</v>
      </c>
      <c r="AP98" s="81"/>
      <c r="AQ98" s="81"/>
    </row>
    <row r="99" spans="1:43" s="43" customFormat="1" ht="67.5">
      <c r="A99" s="9" t="s">
        <v>71</v>
      </c>
      <c r="B99" s="10" t="s">
        <v>139</v>
      </c>
      <c r="C99" s="10" t="s">
        <v>104</v>
      </c>
      <c r="D99" s="11">
        <v>29701801</v>
      </c>
      <c r="E99" s="10" t="s">
        <v>91</v>
      </c>
      <c r="F99" s="12" t="str">
        <f t="shared" si="12"/>
        <v>A.17.2</v>
      </c>
      <c r="G99" s="11">
        <v>615</v>
      </c>
      <c r="H99" s="10" t="s">
        <v>87</v>
      </c>
      <c r="I99" s="11">
        <f t="shared" si="13"/>
        <v>29701801</v>
      </c>
      <c r="J99" s="28" t="s">
        <v>140</v>
      </c>
      <c r="K99" s="24" t="s">
        <v>299</v>
      </c>
      <c r="L99" s="24">
        <v>801116</v>
      </c>
      <c r="M99" s="90" t="s">
        <v>334</v>
      </c>
      <c r="N99" s="13">
        <v>42781</v>
      </c>
      <c r="O99" s="29" t="s">
        <v>86</v>
      </c>
      <c r="P99" s="14" t="s">
        <v>96</v>
      </c>
      <c r="Q99" s="12" t="s">
        <v>106</v>
      </c>
      <c r="R99" s="66">
        <f t="shared" si="14"/>
        <v>34170000</v>
      </c>
      <c r="S99" s="66">
        <f t="shared" si="15"/>
        <v>34170000</v>
      </c>
      <c r="T99" s="14" t="s">
        <v>113</v>
      </c>
      <c r="U99" s="14" t="s">
        <v>97</v>
      </c>
      <c r="V99" s="14" t="s">
        <v>419</v>
      </c>
      <c r="W99" s="15">
        <v>7000083718</v>
      </c>
      <c r="X99" s="16">
        <v>4500026582</v>
      </c>
      <c r="Y99" s="26">
        <v>34170000</v>
      </c>
      <c r="Z99" s="14" t="s">
        <v>395</v>
      </c>
      <c r="AA99" s="72" t="s">
        <v>251</v>
      </c>
      <c r="AB99" s="67"/>
      <c r="AC99" s="67"/>
      <c r="AD99" s="67"/>
      <c r="AE99" s="19"/>
      <c r="AF99" s="19"/>
      <c r="AG99" s="64">
        <v>4020000</v>
      </c>
      <c r="AH99" s="64">
        <v>4020000</v>
      </c>
      <c r="AI99" s="64">
        <v>4020000</v>
      </c>
      <c r="AJ99" s="64">
        <v>4020000</v>
      </c>
      <c r="AK99" s="64">
        <v>4020000</v>
      </c>
      <c r="AL99" s="64">
        <v>4020000</v>
      </c>
      <c r="AM99" s="64">
        <v>4020000</v>
      </c>
      <c r="AN99" s="64">
        <v>4020000</v>
      </c>
      <c r="AO99" s="64">
        <f>4020000-2010000</f>
        <v>2010000</v>
      </c>
      <c r="AP99" s="81"/>
      <c r="AQ99" s="81"/>
    </row>
    <row r="100" spans="1:43" s="43" customFormat="1" ht="56.25">
      <c r="A100" s="9" t="s">
        <v>71</v>
      </c>
      <c r="B100" s="10" t="s">
        <v>139</v>
      </c>
      <c r="C100" s="10" t="s">
        <v>104</v>
      </c>
      <c r="D100" s="11">
        <v>29701801</v>
      </c>
      <c r="E100" s="10" t="s">
        <v>91</v>
      </c>
      <c r="F100" s="12" t="str">
        <f t="shared" si="12"/>
        <v>A.17.2</v>
      </c>
      <c r="G100" s="11">
        <v>615</v>
      </c>
      <c r="H100" s="10" t="s">
        <v>87</v>
      </c>
      <c r="I100" s="11">
        <f t="shared" si="13"/>
        <v>29701801</v>
      </c>
      <c r="J100" s="28" t="s">
        <v>140</v>
      </c>
      <c r="K100" s="24" t="s">
        <v>299</v>
      </c>
      <c r="L100" s="24">
        <v>801116</v>
      </c>
      <c r="M100" s="90" t="s">
        <v>306</v>
      </c>
      <c r="N100" s="13">
        <v>42781</v>
      </c>
      <c r="O100" s="29" t="s">
        <v>75</v>
      </c>
      <c r="P100" s="14" t="s">
        <v>96</v>
      </c>
      <c r="Q100" s="12" t="s">
        <v>106</v>
      </c>
      <c r="R100" s="66">
        <f t="shared" si="14"/>
        <v>13122000</v>
      </c>
      <c r="S100" s="66">
        <f t="shared" si="15"/>
        <v>13122000</v>
      </c>
      <c r="T100" s="14" t="s">
        <v>113</v>
      </c>
      <c r="U100" s="14" t="s">
        <v>97</v>
      </c>
      <c r="V100" s="14" t="s">
        <v>419</v>
      </c>
      <c r="W100" s="15">
        <v>7000083876</v>
      </c>
      <c r="X100" s="16">
        <v>4500026783</v>
      </c>
      <c r="Y100" s="26">
        <v>13122000</v>
      </c>
      <c r="Z100" s="14" t="s">
        <v>362</v>
      </c>
      <c r="AA100" s="72" t="s">
        <v>252</v>
      </c>
      <c r="AB100" s="67"/>
      <c r="AC100" s="67"/>
      <c r="AD100" s="67"/>
      <c r="AE100" s="19"/>
      <c r="AF100" s="19"/>
      <c r="AG100" s="19"/>
      <c r="AH100" s="19"/>
      <c r="AI100" s="19"/>
      <c r="AJ100" s="64">
        <v>4374000</v>
      </c>
      <c r="AK100" s="64">
        <v>4374000</v>
      </c>
      <c r="AL100" s="64">
        <v>4374000</v>
      </c>
      <c r="AM100" s="64"/>
      <c r="AN100" s="64"/>
      <c r="AO100" s="64"/>
      <c r="AP100" s="81"/>
      <c r="AQ100" s="81"/>
    </row>
    <row r="101" spans="1:43" s="43" customFormat="1" ht="78.75">
      <c r="A101" s="9" t="s">
        <v>71</v>
      </c>
      <c r="B101" s="10" t="s">
        <v>139</v>
      </c>
      <c r="C101" s="10" t="s">
        <v>104</v>
      </c>
      <c r="D101" s="11">
        <v>29701801</v>
      </c>
      <c r="E101" s="10" t="s">
        <v>91</v>
      </c>
      <c r="F101" s="12" t="str">
        <f t="shared" si="12"/>
        <v>A.17.2</v>
      </c>
      <c r="G101" s="11">
        <v>615</v>
      </c>
      <c r="H101" s="10" t="s">
        <v>87</v>
      </c>
      <c r="I101" s="11">
        <f t="shared" si="13"/>
        <v>29701801</v>
      </c>
      <c r="J101" s="28" t="s">
        <v>140</v>
      </c>
      <c r="K101" s="24" t="s">
        <v>299</v>
      </c>
      <c r="L101" s="24">
        <v>801116</v>
      </c>
      <c r="M101" s="90" t="s">
        <v>319</v>
      </c>
      <c r="N101" s="13">
        <v>42781</v>
      </c>
      <c r="O101" s="29" t="s">
        <v>98</v>
      </c>
      <c r="P101" s="14" t="s">
        <v>318</v>
      </c>
      <c r="Q101" s="12" t="s">
        <v>106</v>
      </c>
      <c r="R101" s="66">
        <f t="shared" si="14"/>
        <v>464389721</v>
      </c>
      <c r="S101" s="66">
        <f t="shared" si="15"/>
        <v>464389721</v>
      </c>
      <c r="T101" s="14" t="s">
        <v>113</v>
      </c>
      <c r="U101" s="14" t="s">
        <v>97</v>
      </c>
      <c r="V101" s="14" t="s">
        <v>419</v>
      </c>
      <c r="W101" s="15">
        <v>7000084079</v>
      </c>
      <c r="X101" s="16">
        <v>4200003566</v>
      </c>
      <c r="Y101" s="26">
        <v>464389721</v>
      </c>
      <c r="Z101" s="14" t="s">
        <v>363</v>
      </c>
      <c r="AA101" s="72" t="s">
        <v>317</v>
      </c>
      <c r="AB101" s="67"/>
      <c r="AC101" s="67"/>
      <c r="AD101" s="67"/>
      <c r="AE101" s="19"/>
      <c r="AF101" s="19"/>
      <c r="AG101" s="19"/>
      <c r="AH101" s="19"/>
      <c r="AI101" s="19"/>
      <c r="AJ101" s="64">
        <v>116097430.25</v>
      </c>
      <c r="AK101" s="64">
        <v>116097430.25</v>
      </c>
      <c r="AL101" s="64">
        <v>116097430.25</v>
      </c>
      <c r="AM101" s="64">
        <v>116097430.25</v>
      </c>
      <c r="AN101" s="64"/>
      <c r="AO101" s="64"/>
      <c r="AP101" s="81"/>
      <c r="AQ101" s="81"/>
    </row>
    <row r="102" spans="1:43" s="43" customFormat="1" ht="47.25" customHeight="1">
      <c r="A102" s="9" t="s">
        <v>71</v>
      </c>
      <c r="B102" s="10" t="s">
        <v>139</v>
      </c>
      <c r="C102" s="10" t="s">
        <v>104</v>
      </c>
      <c r="D102" s="11">
        <v>29701801</v>
      </c>
      <c r="E102" s="10" t="s">
        <v>91</v>
      </c>
      <c r="F102" s="12" t="str">
        <f t="shared" si="12"/>
        <v>A.17.2</v>
      </c>
      <c r="G102" s="11">
        <v>615</v>
      </c>
      <c r="H102" s="10" t="s">
        <v>87</v>
      </c>
      <c r="I102" s="11">
        <f t="shared" si="13"/>
        <v>29701801</v>
      </c>
      <c r="J102" s="28" t="s">
        <v>140</v>
      </c>
      <c r="K102" s="24" t="s">
        <v>299</v>
      </c>
      <c r="L102" s="24">
        <v>801116</v>
      </c>
      <c r="M102" s="90" t="s">
        <v>262</v>
      </c>
      <c r="N102" s="13">
        <v>42781</v>
      </c>
      <c r="O102" s="29" t="s">
        <v>93</v>
      </c>
      <c r="P102" s="14" t="s">
        <v>96</v>
      </c>
      <c r="Q102" s="12" t="s">
        <v>106</v>
      </c>
      <c r="R102" s="66">
        <f t="shared" si="14"/>
        <v>20890000</v>
      </c>
      <c r="S102" s="66">
        <f t="shared" si="15"/>
        <v>20890000</v>
      </c>
      <c r="T102" s="14" t="s">
        <v>113</v>
      </c>
      <c r="U102" s="14" t="s">
        <v>97</v>
      </c>
      <c r="V102" s="14" t="s">
        <v>419</v>
      </c>
      <c r="W102" s="15">
        <v>7000083717</v>
      </c>
      <c r="X102" s="16">
        <v>4500026596</v>
      </c>
      <c r="Y102" s="26">
        <v>20890000</v>
      </c>
      <c r="Z102" s="14" t="s">
        <v>389</v>
      </c>
      <c r="AA102" s="72" t="s">
        <v>253</v>
      </c>
      <c r="AB102" s="67"/>
      <c r="AC102" s="67"/>
      <c r="AD102" s="67"/>
      <c r="AE102" s="67"/>
      <c r="AF102" s="67"/>
      <c r="AG102" s="67"/>
      <c r="AH102" s="67"/>
      <c r="AI102" s="67"/>
      <c r="AJ102" s="64">
        <v>4178000</v>
      </c>
      <c r="AK102" s="64">
        <v>4178000</v>
      </c>
      <c r="AL102" s="64">
        <v>4178000</v>
      </c>
      <c r="AM102" s="64">
        <v>4178000</v>
      </c>
      <c r="AN102" s="64">
        <v>4178000</v>
      </c>
      <c r="AO102" s="64"/>
      <c r="AP102" s="81"/>
      <c r="AQ102" s="81"/>
    </row>
    <row r="103" spans="1:43" s="43" customFormat="1" ht="48.75" customHeight="1">
      <c r="A103" s="9" t="s">
        <v>71</v>
      </c>
      <c r="B103" s="10" t="s">
        <v>139</v>
      </c>
      <c r="C103" s="10" t="s">
        <v>104</v>
      </c>
      <c r="D103" s="11">
        <v>29701801</v>
      </c>
      <c r="E103" s="10" t="s">
        <v>91</v>
      </c>
      <c r="F103" s="12" t="str">
        <f t="shared" si="12"/>
        <v>A.17.2</v>
      </c>
      <c r="G103" s="11">
        <v>615</v>
      </c>
      <c r="H103" s="10" t="s">
        <v>87</v>
      </c>
      <c r="I103" s="11">
        <f t="shared" si="13"/>
        <v>29701801</v>
      </c>
      <c r="J103" s="28" t="s">
        <v>140</v>
      </c>
      <c r="K103" s="24" t="s">
        <v>299</v>
      </c>
      <c r="L103" s="24">
        <v>801116</v>
      </c>
      <c r="M103" s="90" t="s">
        <v>265</v>
      </c>
      <c r="N103" s="13">
        <v>42781</v>
      </c>
      <c r="O103" s="29" t="s">
        <v>93</v>
      </c>
      <c r="P103" s="14" t="s">
        <v>96</v>
      </c>
      <c r="Q103" s="12" t="s">
        <v>106</v>
      </c>
      <c r="R103" s="66">
        <f t="shared" si="14"/>
        <v>24610000</v>
      </c>
      <c r="S103" s="66">
        <f t="shared" si="15"/>
        <v>24610000</v>
      </c>
      <c r="T103" s="14" t="s">
        <v>113</v>
      </c>
      <c r="U103" s="14" t="s">
        <v>97</v>
      </c>
      <c r="V103" s="14" t="s">
        <v>419</v>
      </c>
      <c r="W103" s="15">
        <v>7000083717</v>
      </c>
      <c r="X103" s="16">
        <v>4500026611</v>
      </c>
      <c r="Y103" s="26">
        <v>24610000</v>
      </c>
      <c r="Z103" s="14" t="s">
        <v>396</v>
      </c>
      <c r="AA103" s="72" t="s">
        <v>254</v>
      </c>
      <c r="AB103" s="67"/>
      <c r="AC103" s="67"/>
      <c r="AD103" s="67"/>
      <c r="AE103" s="67"/>
      <c r="AF103" s="67"/>
      <c r="AG103" s="67"/>
      <c r="AH103" s="67"/>
      <c r="AI103" s="64"/>
      <c r="AJ103" s="64">
        <v>4922000</v>
      </c>
      <c r="AK103" s="64">
        <v>4922000</v>
      </c>
      <c r="AL103" s="64">
        <v>4922000</v>
      </c>
      <c r="AM103" s="64">
        <v>4922000</v>
      </c>
      <c r="AN103" s="64">
        <v>4922000</v>
      </c>
      <c r="AO103" s="64"/>
      <c r="AP103" s="81"/>
      <c r="AQ103" s="81"/>
    </row>
    <row r="104" spans="1:43" s="43" customFormat="1" ht="45">
      <c r="A104" s="9" t="s">
        <v>71</v>
      </c>
      <c r="B104" s="10" t="s">
        <v>139</v>
      </c>
      <c r="C104" s="10" t="s">
        <v>104</v>
      </c>
      <c r="D104" s="11">
        <v>29701801</v>
      </c>
      <c r="E104" s="10" t="s">
        <v>91</v>
      </c>
      <c r="F104" s="12" t="str">
        <f t="shared" si="12"/>
        <v>A.17.2</v>
      </c>
      <c r="G104" s="11">
        <v>615</v>
      </c>
      <c r="H104" s="10" t="s">
        <v>87</v>
      </c>
      <c r="I104" s="11">
        <f t="shared" si="13"/>
        <v>29701801</v>
      </c>
      <c r="J104" s="28" t="s">
        <v>140</v>
      </c>
      <c r="K104" s="24" t="s">
        <v>299</v>
      </c>
      <c r="L104" s="24">
        <v>801116</v>
      </c>
      <c r="M104" s="90" t="s">
        <v>262</v>
      </c>
      <c r="N104" s="13">
        <v>42781</v>
      </c>
      <c r="O104" s="29" t="s">
        <v>93</v>
      </c>
      <c r="P104" s="14" t="s">
        <v>96</v>
      </c>
      <c r="Q104" s="12" t="s">
        <v>106</v>
      </c>
      <c r="R104" s="66">
        <f t="shared" si="14"/>
        <v>20890000</v>
      </c>
      <c r="S104" s="66">
        <f t="shared" si="15"/>
        <v>20890000</v>
      </c>
      <c r="T104" s="14" t="s">
        <v>113</v>
      </c>
      <c r="U104" s="14" t="s">
        <v>97</v>
      </c>
      <c r="V104" s="14" t="s">
        <v>419</v>
      </c>
      <c r="W104" s="15">
        <v>7000083717</v>
      </c>
      <c r="X104" s="16">
        <v>4500026640</v>
      </c>
      <c r="Y104" s="26">
        <v>20890000</v>
      </c>
      <c r="Z104" s="14" t="s">
        <v>390</v>
      </c>
      <c r="AA104" s="72" t="s">
        <v>255</v>
      </c>
      <c r="AB104" s="67"/>
      <c r="AC104" s="67"/>
      <c r="AD104" s="67"/>
      <c r="AE104" s="67"/>
      <c r="AF104" s="67"/>
      <c r="AG104" s="67"/>
      <c r="AH104" s="67"/>
      <c r="AI104" s="67"/>
      <c r="AJ104" s="64">
        <v>4178000</v>
      </c>
      <c r="AK104" s="64">
        <v>4178000</v>
      </c>
      <c r="AL104" s="64">
        <v>4178000</v>
      </c>
      <c r="AM104" s="64">
        <v>4178000</v>
      </c>
      <c r="AN104" s="64">
        <v>4178000</v>
      </c>
      <c r="AO104" s="64"/>
      <c r="AP104" s="81"/>
      <c r="AQ104" s="81"/>
    </row>
    <row r="105" spans="1:43" s="43" customFormat="1" ht="51.75" customHeight="1">
      <c r="A105" s="9" t="s">
        <v>71</v>
      </c>
      <c r="B105" s="10" t="s">
        <v>139</v>
      </c>
      <c r="C105" s="10" t="s">
        <v>104</v>
      </c>
      <c r="D105" s="11">
        <v>29701801</v>
      </c>
      <c r="E105" s="10" t="s">
        <v>91</v>
      </c>
      <c r="F105" s="12" t="str">
        <f t="shared" si="12"/>
        <v>A.17.2</v>
      </c>
      <c r="G105" s="11">
        <v>615</v>
      </c>
      <c r="H105" s="10" t="s">
        <v>87</v>
      </c>
      <c r="I105" s="11">
        <f t="shared" si="13"/>
        <v>29701801</v>
      </c>
      <c r="J105" s="28" t="s">
        <v>140</v>
      </c>
      <c r="K105" s="24" t="s">
        <v>299</v>
      </c>
      <c r="L105" s="24">
        <v>801116</v>
      </c>
      <c r="M105" s="90" t="s">
        <v>267</v>
      </c>
      <c r="N105" s="13">
        <v>42781</v>
      </c>
      <c r="O105" s="29" t="s">
        <v>93</v>
      </c>
      <c r="P105" s="14" t="s">
        <v>96</v>
      </c>
      <c r="Q105" s="12" t="s">
        <v>106</v>
      </c>
      <c r="R105" s="66">
        <f t="shared" si="14"/>
        <v>24610000</v>
      </c>
      <c r="S105" s="66">
        <f t="shared" si="15"/>
        <v>24610000</v>
      </c>
      <c r="T105" s="14" t="s">
        <v>113</v>
      </c>
      <c r="U105" s="14" t="s">
        <v>97</v>
      </c>
      <c r="V105" s="14" t="s">
        <v>419</v>
      </c>
      <c r="W105" s="15">
        <v>7000083717</v>
      </c>
      <c r="X105" s="16">
        <v>4500026638</v>
      </c>
      <c r="Y105" s="26">
        <v>24610000</v>
      </c>
      <c r="Z105" s="14" t="s">
        <v>364</v>
      </c>
      <c r="AA105" s="72" t="s">
        <v>256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4">
        <v>4922000</v>
      </c>
      <c r="AL105" s="64">
        <v>4922000</v>
      </c>
      <c r="AM105" s="64">
        <v>4922000</v>
      </c>
      <c r="AN105" s="64">
        <v>4922000</v>
      </c>
      <c r="AO105" s="64">
        <v>4922000</v>
      </c>
      <c r="AP105" s="81"/>
      <c r="AQ105" s="81"/>
    </row>
    <row r="106" spans="1:43" s="43" customFormat="1" ht="45">
      <c r="A106" s="9" t="s">
        <v>71</v>
      </c>
      <c r="B106" s="10" t="s">
        <v>139</v>
      </c>
      <c r="C106" s="10" t="s">
        <v>104</v>
      </c>
      <c r="D106" s="11">
        <v>29701801</v>
      </c>
      <c r="E106" s="10" t="s">
        <v>91</v>
      </c>
      <c r="F106" s="12" t="str">
        <f t="shared" si="12"/>
        <v>A.17.2</v>
      </c>
      <c r="G106" s="11">
        <v>615</v>
      </c>
      <c r="H106" s="10" t="s">
        <v>87</v>
      </c>
      <c r="I106" s="11">
        <f t="shared" si="13"/>
        <v>29701801</v>
      </c>
      <c r="J106" s="28" t="s">
        <v>140</v>
      </c>
      <c r="K106" s="24" t="s">
        <v>299</v>
      </c>
      <c r="L106" s="24">
        <v>801116</v>
      </c>
      <c r="M106" s="90" t="s">
        <v>330</v>
      </c>
      <c r="N106" s="13">
        <v>42781</v>
      </c>
      <c r="O106" s="29" t="s">
        <v>86</v>
      </c>
      <c r="P106" s="14" t="s">
        <v>96</v>
      </c>
      <c r="Q106" s="12" t="s">
        <v>106</v>
      </c>
      <c r="R106" s="66">
        <f t="shared" si="14"/>
        <v>47850000</v>
      </c>
      <c r="S106" s="66">
        <f t="shared" si="15"/>
        <v>47850000</v>
      </c>
      <c r="T106" s="14" t="s">
        <v>113</v>
      </c>
      <c r="U106" s="14" t="s">
        <v>97</v>
      </c>
      <c r="V106" s="14" t="s">
        <v>419</v>
      </c>
      <c r="W106" s="15">
        <v>7000083888</v>
      </c>
      <c r="X106" s="16">
        <v>4500026634</v>
      </c>
      <c r="Y106" s="26">
        <v>47850000</v>
      </c>
      <c r="Z106" s="14" t="s">
        <v>397</v>
      </c>
      <c r="AA106" s="72" t="s">
        <v>257</v>
      </c>
      <c r="AB106" s="67"/>
      <c r="AC106" s="67"/>
      <c r="AD106" s="67"/>
      <c r="AE106" s="67"/>
      <c r="AF106" s="67"/>
      <c r="AG106" s="64">
        <v>5742000</v>
      </c>
      <c r="AH106" s="64">
        <v>5742000</v>
      </c>
      <c r="AI106" s="64">
        <v>5742000</v>
      </c>
      <c r="AJ106" s="64">
        <v>5742000</v>
      </c>
      <c r="AK106" s="64">
        <v>5742000</v>
      </c>
      <c r="AL106" s="64">
        <v>5742000</v>
      </c>
      <c r="AM106" s="64">
        <v>5742000</v>
      </c>
      <c r="AN106" s="64">
        <v>5742000</v>
      </c>
      <c r="AO106" s="64">
        <f>5742000-3828000</f>
        <v>1914000</v>
      </c>
      <c r="AP106" s="81"/>
      <c r="AQ106" s="81"/>
    </row>
    <row r="107" spans="1:43" s="43" customFormat="1" ht="67.5">
      <c r="A107" s="9" t="s">
        <v>71</v>
      </c>
      <c r="B107" s="10" t="s">
        <v>139</v>
      </c>
      <c r="C107" s="10" t="s">
        <v>104</v>
      </c>
      <c r="D107" s="11">
        <v>29701801</v>
      </c>
      <c r="E107" s="10" t="s">
        <v>91</v>
      </c>
      <c r="F107" s="12" t="str">
        <f t="shared" si="12"/>
        <v>A.17.2</v>
      </c>
      <c r="G107" s="11">
        <v>615</v>
      </c>
      <c r="H107" s="10" t="s">
        <v>87</v>
      </c>
      <c r="I107" s="11">
        <f t="shared" si="13"/>
        <v>29701801</v>
      </c>
      <c r="J107" s="28" t="s">
        <v>140</v>
      </c>
      <c r="K107" s="24" t="s">
        <v>299</v>
      </c>
      <c r="L107" s="24">
        <v>801116</v>
      </c>
      <c r="M107" s="90" t="s">
        <v>322</v>
      </c>
      <c r="N107" s="13">
        <v>42781</v>
      </c>
      <c r="O107" s="29" t="s">
        <v>92</v>
      </c>
      <c r="P107" s="14" t="s">
        <v>96</v>
      </c>
      <c r="Q107" s="12" t="s">
        <v>106</v>
      </c>
      <c r="R107" s="66">
        <f t="shared" si="14"/>
        <v>19138000</v>
      </c>
      <c r="S107" s="66">
        <f t="shared" si="15"/>
        <v>19138000</v>
      </c>
      <c r="T107" s="14" t="s">
        <v>113</v>
      </c>
      <c r="U107" s="14" t="s">
        <v>97</v>
      </c>
      <c r="V107" s="14" t="s">
        <v>419</v>
      </c>
      <c r="W107" s="15">
        <v>7000084690</v>
      </c>
      <c r="X107" s="16">
        <v>4500026851</v>
      </c>
      <c r="Y107" s="26">
        <v>19138000</v>
      </c>
      <c r="Z107" s="14" t="s">
        <v>365</v>
      </c>
      <c r="AA107" s="72" t="s">
        <v>258</v>
      </c>
      <c r="AB107" s="67"/>
      <c r="AC107" s="67"/>
      <c r="AD107" s="67"/>
      <c r="AE107" s="67"/>
      <c r="AF107" s="67"/>
      <c r="AG107" s="67"/>
      <c r="AH107" s="67"/>
      <c r="AI107" s="64">
        <v>2734000</v>
      </c>
      <c r="AJ107" s="64">
        <v>2734000</v>
      </c>
      <c r="AK107" s="64">
        <v>2734000</v>
      </c>
      <c r="AL107" s="64">
        <v>2734000</v>
      </c>
      <c r="AM107" s="64">
        <v>2734000</v>
      </c>
      <c r="AN107" s="64">
        <v>2734000</v>
      </c>
      <c r="AO107" s="64">
        <v>2734000</v>
      </c>
      <c r="AP107" s="81"/>
      <c r="AQ107" s="81"/>
    </row>
    <row r="108" spans="1:43" s="43" customFormat="1" ht="45">
      <c r="A108" s="9" t="s">
        <v>71</v>
      </c>
      <c r="B108" s="10" t="s">
        <v>139</v>
      </c>
      <c r="C108" s="10" t="s">
        <v>104</v>
      </c>
      <c r="D108" s="11">
        <v>29701801</v>
      </c>
      <c r="E108" s="10" t="s">
        <v>91</v>
      </c>
      <c r="F108" s="12" t="str">
        <f t="shared" si="12"/>
        <v>A.17.2</v>
      </c>
      <c r="G108" s="11">
        <v>615</v>
      </c>
      <c r="H108" s="10" t="s">
        <v>87</v>
      </c>
      <c r="I108" s="11">
        <f t="shared" si="13"/>
        <v>29701801</v>
      </c>
      <c r="J108" s="28" t="s">
        <v>140</v>
      </c>
      <c r="K108" s="24" t="s">
        <v>200</v>
      </c>
      <c r="L108" s="24">
        <v>80111607</v>
      </c>
      <c r="M108" s="90" t="s">
        <v>262</v>
      </c>
      <c r="N108" s="13">
        <v>42891</v>
      </c>
      <c r="O108" s="29" t="s">
        <v>177</v>
      </c>
      <c r="P108" s="14" t="s">
        <v>96</v>
      </c>
      <c r="Q108" s="12" t="s">
        <v>106</v>
      </c>
      <c r="R108" s="66">
        <v>57601000</v>
      </c>
      <c r="S108" s="66">
        <f t="shared" si="15"/>
        <v>57601000</v>
      </c>
      <c r="T108" s="14" t="s">
        <v>113</v>
      </c>
      <c r="U108" s="14" t="s">
        <v>97</v>
      </c>
      <c r="V108" s="14" t="s">
        <v>419</v>
      </c>
      <c r="W108" s="15"/>
      <c r="X108" s="16"/>
      <c r="Y108" s="26">
        <v>19688000</v>
      </c>
      <c r="Z108" s="14" t="s">
        <v>366</v>
      </c>
      <c r="AA108" s="72" t="s">
        <v>143</v>
      </c>
      <c r="AB108" s="67"/>
      <c r="AC108" s="67"/>
      <c r="AD108" s="67"/>
      <c r="AE108" s="67"/>
      <c r="AF108" s="67"/>
      <c r="AG108" s="67"/>
      <c r="AH108" s="67"/>
      <c r="AI108" s="64"/>
      <c r="AJ108" s="64"/>
      <c r="AK108" s="64"/>
      <c r="AL108" s="64">
        <v>4922000</v>
      </c>
      <c r="AM108" s="64">
        <v>4922000</v>
      </c>
      <c r="AN108" s="64">
        <v>4922000</v>
      </c>
      <c r="AO108" s="64">
        <v>4922000</v>
      </c>
      <c r="AP108" s="81"/>
      <c r="AQ108" s="81"/>
    </row>
    <row r="109" spans="1:43" s="43" customFormat="1" ht="67.5">
      <c r="A109" s="9" t="s">
        <v>71</v>
      </c>
      <c r="B109" s="10" t="s">
        <v>139</v>
      </c>
      <c r="C109" s="10" t="s">
        <v>104</v>
      </c>
      <c r="D109" s="11">
        <v>29701801</v>
      </c>
      <c r="E109" s="10" t="s">
        <v>91</v>
      </c>
      <c r="F109" s="12" t="str">
        <f t="shared" si="12"/>
        <v>A.17.2</v>
      </c>
      <c r="G109" s="11">
        <v>615</v>
      </c>
      <c r="H109" s="10" t="s">
        <v>87</v>
      </c>
      <c r="I109" s="11">
        <f t="shared" si="13"/>
        <v>29701801</v>
      </c>
      <c r="J109" s="28" t="s">
        <v>140</v>
      </c>
      <c r="K109" s="24" t="s">
        <v>310</v>
      </c>
      <c r="L109" s="24">
        <v>80151500</v>
      </c>
      <c r="M109" s="90" t="s">
        <v>309</v>
      </c>
      <c r="N109" s="13">
        <v>42893</v>
      </c>
      <c r="O109" s="29" t="s">
        <v>98</v>
      </c>
      <c r="P109" s="14" t="s">
        <v>205</v>
      </c>
      <c r="Q109" s="12" t="s">
        <v>106</v>
      </c>
      <c r="R109" s="66">
        <f t="shared" si="14"/>
        <v>249600000</v>
      </c>
      <c r="S109" s="66">
        <f t="shared" si="15"/>
        <v>249600000</v>
      </c>
      <c r="T109" s="14" t="s">
        <v>113</v>
      </c>
      <c r="U109" s="14" t="s">
        <v>97</v>
      </c>
      <c r="V109" s="14" t="s">
        <v>419</v>
      </c>
      <c r="W109" s="15">
        <v>7000086670</v>
      </c>
      <c r="X109" s="16">
        <v>4500027531</v>
      </c>
      <c r="Y109" s="26">
        <v>249600000</v>
      </c>
      <c r="Z109" s="14" t="s">
        <v>367</v>
      </c>
      <c r="AA109" s="72" t="s">
        <v>261</v>
      </c>
      <c r="AB109" s="67"/>
      <c r="AC109" s="67"/>
      <c r="AD109" s="67"/>
      <c r="AE109" s="67"/>
      <c r="AF109" s="67"/>
      <c r="AG109" s="67"/>
      <c r="AH109" s="67"/>
      <c r="AI109" s="64"/>
      <c r="AJ109" s="64"/>
      <c r="AK109" s="64"/>
      <c r="AL109" s="64">
        <v>124800000</v>
      </c>
      <c r="AM109" s="64"/>
      <c r="AN109" s="64"/>
      <c r="AO109" s="64">
        <v>124800000</v>
      </c>
      <c r="AP109" s="81"/>
      <c r="AQ109" s="81"/>
    </row>
    <row r="110" spans="1:43" s="43" customFormat="1" ht="67.5">
      <c r="A110" s="9" t="s">
        <v>71</v>
      </c>
      <c r="B110" s="10" t="s">
        <v>139</v>
      </c>
      <c r="C110" s="10" t="s">
        <v>104</v>
      </c>
      <c r="D110" s="11">
        <v>29701801</v>
      </c>
      <c r="E110" s="10" t="s">
        <v>91</v>
      </c>
      <c r="F110" s="12" t="str">
        <f t="shared" si="12"/>
        <v>A.17.2</v>
      </c>
      <c r="G110" s="11">
        <v>615</v>
      </c>
      <c r="H110" s="10" t="s">
        <v>87</v>
      </c>
      <c r="I110" s="11">
        <f t="shared" si="13"/>
        <v>29701801</v>
      </c>
      <c r="J110" s="28" t="s">
        <v>140</v>
      </c>
      <c r="K110" s="24" t="s">
        <v>299</v>
      </c>
      <c r="L110" s="24">
        <v>801116</v>
      </c>
      <c r="M110" s="90" t="s">
        <v>239</v>
      </c>
      <c r="N110" s="13">
        <v>42781</v>
      </c>
      <c r="O110" s="29" t="s">
        <v>93</v>
      </c>
      <c r="P110" s="14" t="s">
        <v>96</v>
      </c>
      <c r="Q110" s="12" t="s">
        <v>106</v>
      </c>
      <c r="R110" s="66">
        <f t="shared" si="14"/>
        <v>15380000</v>
      </c>
      <c r="S110" s="66">
        <f t="shared" si="15"/>
        <v>15380000</v>
      </c>
      <c r="T110" s="14" t="s">
        <v>113</v>
      </c>
      <c r="U110" s="14" t="s">
        <v>97</v>
      </c>
      <c r="V110" s="14" t="s">
        <v>419</v>
      </c>
      <c r="W110" s="15">
        <v>7000085021</v>
      </c>
      <c r="X110" s="16">
        <v>4500027180</v>
      </c>
      <c r="Y110" s="26">
        <v>15380000</v>
      </c>
      <c r="Z110" s="14" t="s">
        <v>398</v>
      </c>
      <c r="AA110" s="72" t="s">
        <v>259</v>
      </c>
      <c r="AB110" s="67"/>
      <c r="AC110" s="67"/>
      <c r="AD110" s="67"/>
      <c r="AE110" s="67"/>
      <c r="AF110" s="67"/>
      <c r="AG110" s="67"/>
      <c r="AH110" s="67"/>
      <c r="AI110" s="67"/>
      <c r="AJ110" s="67"/>
      <c r="AK110" s="64">
        <v>3076000</v>
      </c>
      <c r="AL110" s="64">
        <v>3076000</v>
      </c>
      <c r="AM110" s="64">
        <v>3076000</v>
      </c>
      <c r="AN110" s="64">
        <v>3076000</v>
      </c>
      <c r="AO110" s="64">
        <v>3076000</v>
      </c>
      <c r="AP110" s="81"/>
      <c r="AQ110" s="81"/>
    </row>
    <row r="111" spans="1:41" s="43" customFormat="1" ht="45">
      <c r="A111" s="9" t="s">
        <v>71</v>
      </c>
      <c r="B111" s="10" t="s">
        <v>139</v>
      </c>
      <c r="C111" s="10" t="s">
        <v>104</v>
      </c>
      <c r="D111" s="11">
        <v>29701801</v>
      </c>
      <c r="E111" s="10" t="s">
        <v>91</v>
      </c>
      <c r="F111" s="12" t="str">
        <f t="shared" si="12"/>
        <v>A.17.2</v>
      </c>
      <c r="G111" s="11">
        <v>615</v>
      </c>
      <c r="H111" s="10" t="s">
        <v>87</v>
      </c>
      <c r="I111" s="11">
        <f t="shared" si="13"/>
        <v>29701801</v>
      </c>
      <c r="J111" s="28" t="s">
        <v>140</v>
      </c>
      <c r="K111" s="24" t="s">
        <v>299</v>
      </c>
      <c r="L111" s="24">
        <v>801116</v>
      </c>
      <c r="M111" s="90" t="s">
        <v>263</v>
      </c>
      <c r="N111" s="13">
        <v>42992</v>
      </c>
      <c r="O111" s="29" t="s">
        <v>85</v>
      </c>
      <c r="P111" s="14" t="s">
        <v>96</v>
      </c>
      <c r="Q111" s="12" t="s">
        <v>106</v>
      </c>
      <c r="R111" s="66">
        <f t="shared" si="14"/>
        <v>10445000</v>
      </c>
      <c r="S111" s="66">
        <f t="shared" si="15"/>
        <v>10445000</v>
      </c>
      <c r="T111" s="14" t="s">
        <v>113</v>
      </c>
      <c r="U111" s="14" t="s">
        <v>97</v>
      </c>
      <c r="V111" s="14" t="s">
        <v>419</v>
      </c>
      <c r="W111" s="15" t="s">
        <v>240</v>
      </c>
      <c r="X111" s="16"/>
      <c r="Y111" s="26">
        <v>10445000</v>
      </c>
      <c r="Z111" s="14" t="s">
        <v>389</v>
      </c>
      <c r="AA111" s="72" t="s">
        <v>253</v>
      </c>
      <c r="AB111" s="67"/>
      <c r="AC111" s="67"/>
      <c r="AD111" s="67"/>
      <c r="AE111" s="67"/>
      <c r="AF111" s="67"/>
      <c r="AG111" s="64"/>
      <c r="AH111" s="64"/>
      <c r="AI111" s="64"/>
      <c r="AJ111" s="64"/>
      <c r="AK111" s="64"/>
      <c r="AL111" s="64"/>
      <c r="AM111" s="66">
        <v>5222500</v>
      </c>
      <c r="AN111" s="66">
        <v>5222500</v>
      </c>
      <c r="AO111" s="67"/>
    </row>
    <row r="112" spans="1:41" s="43" customFormat="1" ht="45">
      <c r="A112" s="9" t="s">
        <v>71</v>
      </c>
      <c r="B112" s="10" t="s">
        <v>139</v>
      </c>
      <c r="C112" s="10" t="s">
        <v>104</v>
      </c>
      <c r="D112" s="11">
        <v>29701801</v>
      </c>
      <c r="E112" s="10" t="s">
        <v>91</v>
      </c>
      <c r="F112" s="12" t="str">
        <f t="shared" si="12"/>
        <v>A.17.2</v>
      </c>
      <c r="G112" s="11">
        <v>615</v>
      </c>
      <c r="H112" s="10" t="s">
        <v>87</v>
      </c>
      <c r="I112" s="11">
        <f t="shared" si="13"/>
        <v>29701801</v>
      </c>
      <c r="J112" s="28" t="s">
        <v>140</v>
      </c>
      <c r="K112" s="24" t="s">
        <v>299</v>
      </c>
      <c r="L112" s="24">
        <v>801116</v>
      </c>
      <c r="M112" s="90" t="s">
        <v>404</v>
      </c>
      <c r="N112" s="13">
        <v>42992</v>
      </c>
      <c r="O112" s="29" t="s">
        <v>85</v>
      </c>
      <c r="P112" s="14" t="s">
        <v>96</v>
      </c>
      <c r="Q112" s="12" t="s">
        <v>106</v>
      </c>
      <c r="R112" s="66">
        <f t="shared" si="14"/>
        <v>10445000</v>
      </c>
      <c r="S112" s="66">
        <f t="shared" si="15"/>
        <v>10445000</v>
      </c>
      <c r="T112" s="14" t="s">
        <v>113</v>
      </c>
      <c r="U112" s="14" t="s">
        <v>97</v>
      </c>
      <c r="V112" s="14" t="s">
        <v>419</v>
      </c>
      <c r="W112" s="15" t="s">
        <v>241</v>
      </c>
      <c r="X112" s="16"/>
      <c r="Y112" s="26">
        <v>10445000</v>
      </c>
      <c r="Z112" s="14" t="s">
        <v>390</v>
      </c>
      <c r="AA112" s="72" t="s">
        <v>264</v>
      </c>
      <c r="AB112" s="67"/>
      <c r="AC112" s="67"/>
      <c r="AD112" s="67"/>
      <c r="AE112" s="67"/>
      <c r="AF112" s="67"/>
      <c r="AG112" s="64"/>
      <c r="AH112" s="64"/>
      <c r="AI112" s="64"/>
      <c r="AJ112" s="64"/>
      <c r="AK112" s="64"/>
      <c r="AL112" s="64"/>
      <c r="AM112" s="66">
        <v>5222500</v>
      </c>
      <c r="AN112" s="66">
        <v>5222500</v>
      </c>
      <c r="AO112" s="67"/>
    </row>
    <row r="113" spans="1:41" s="43" customFormat="1" ht="45">
      <c r="A113" s="9" t="s">
        <v>71</v>
      </c>
      <c r="B113" s="10" t="s">
        <v>139</v>
      </c>
      <c r="C113" s="10" t="s">
        <v>104</v>
      </c>
      <c r="D113" s="11">
        <v>29701801</v>
      </c>
      <c r="E113" s="10" t="s">
        <v>91</v>
      </c>
      <c r="F113" s="12" t="str">
        <f t="shared" si="12"/>
        <v>A.17.2</v>
      </c>
      <c r="G113" s="11">
        <v>615</v>
      </c>
      <c r="H113" s="10" t="s">
        <v>87</v>
      </c>
      <c r="I113" s="11">
        <f t="shared" si="13"/>
        <v>29701801</v>
      </c>
      <c r="J113" s="28" t="s">
        <v>140</v>
      </c>
      <c r="K113" s="24" t="s">
        <v>299</v>
      </c>
      <c r="L113" s="24">
        <v>801116</v>
      </c>
      <c r="M113" s="90" t="s">
        <v>403</v>
      </c>
      <c r="N113" s="13">
        <v>42992</v>
      </c>
      <c r="O113" s="29" t="s">
        <v>75</v>
      </c>
      <c r="P113" s="14" t="s">
        <v>96</v>
      </c>
      <c r="Q113" s="12" t="s">
        <v>106</v>
      </c>
      <c r="R113" s="66">
        <f t="shared" si="14"/>
        <v>12305000</v>
      </c>
      <c r="S113" s="66">
        <f t="shared" si="15"/>
        <v>12305000</v>
      </c>
      <c r="T113" s="14" t="s">
        <v>113</v>
      </c>
      <c r="U113" s="14" t="s">
        <v>97</v>
      </c>
      <c r="V113" s="14" t="s">
        <v>419</v>
      </c>
      <c r="W113" s="15" t="s">
        <v>242</v>
      </c>
      <c r="X113" s="16"/>
      <c r="Y113" s="26">
        <v>12305000</v>
      </c>
      <c r="Z113" s="14" t="s">
        <v>396</v>
      </c>
      <c r="AA113" s="72" t="s">
        <v>266</v>
      </c>
      <c r="AB113" s="67"/>
      <c r="AC113" s="67"/>
      <c r="AD113" s="67"/>
      <c r="AE113" s="67"/>
      <c r="AF113" s="64"/>
      <c r="AG113" s="64"/>
      <c r="AH113" s="64"/>
      <c r="AI113" s="64"/>
      <c r="AJ113" s="64"/>
      <c r="AK113" s="64"/>
      <c r="AL113" s="64"/>
      <c r="AM113" s="66">
        <v>4101666.6666666665</v>
      </c>
      <c r="AN113" s="66">
        <v>4101666.6666666665</v>
      </c>
      <c r="AO113" s="66">
        <v>4101666.6666666665</v>
      </c>
    </row>
    <row r="114" spans="1:41" s="43" customFormat="1" ht="45">
      <c r="A114" s="9" t="s">
        <v>71</v>
      </c>
      <c r="B114" s="10" t="s">
        <v>139</v>
      </c>
      <c r="C114" s="10" t="s">
        <v>104</v>
      </c>
      <c r="D114" s="11">
        <v>29701801</v>
      </c>
      <c r="E114" s="10" t="s">
        <v>91</v>
      </c>
      <c r="F114" s="12" t="str">
        <f t="shared" si="12"/>
        <v>A.17.2</v>
      </c>
      <c r="G114" s="11">
        <v>615</v>
      </c>
      <c r="H114" s="10" t="s">
        <v>87</v>
      </c>
      <c r="I114" s="11">
        <f t="shared" si="13"/>
        <v>29701801</v>
      </c>
      <c r="J114" s="28" t="s">
        <v>140</v>
      </c>
      <c r="K114" s="24" t="s">
        <v>299</v>
      </c>
      <c r="L114" s="24">
        <v>801116</v>
      </c>
      <c r="M114" s="90" t="s">
        <v>402</v>
      </c>
      <c r="N114" s="13">
        <v>42992</v>
      </c>
      <c r="O114" s="29" t="s">
        <v>75</v>
      </c>
      <c r="P114" s="14" t="s">
        <v>96</v>
      </c>
      <c r="Q114" s="12" t="s">
        <v>106</v>
      </c>
      <c r="R114" s="66">
        <f t="shared" si="14"/>
        <v>12305000</v>
      </c>
      <c r="S114" s="66">
        <f t="shared" si="15"/>
        <v>12305000</v>
      </c>
      <c r="T114" s="14" t="s">
        <v>113</v>
      </c>
      <c r="U114" s="14" t="s">
        <v>97</v>
      </c>
      <c r="V114" s="14" t="s">
        <v>419</v>
      </c>
      <c r="W114" s="15" t="s">
        <v>243</v>
      </c>
      <c r="X114" s="16"/>
      <c r="Y114" s="26">
        <v>12305000</v>
      </c>
      <c r="Z114" s="14" t="s">
        <v>364</v>
      </c>
      <c r="AA114" s="72" t="s">
        <v>256</v>
      </c>
      <c r="AB114" s="67"/>
      <c r="AC114" s="67"/>
      <c r="AD114" s="67"/>
      <c r="AE114" s="67"/>
      <c r="AF114" s="67"/>
      <c r="AG114" s="67"/>
      <c r="AH114" s="64"/>
      <c r="AI114" s="64"/>
      <c r="AJ114" s="64"/>
      <c r="AK114" s="64"/>
      <c r="AL114" s="64"/>
      <c r="AM114" s="66">
        <v>4101666.6666666665</v>
      </c>
      <c r="AN114" s="66">
        <v>4101666.6666666665</v>
      </c>
      <c r="AO114" s="66">
        <v>4101666.6666666665</v>
      </c>
    </row>
    <row r="115" spans="1:43" s="43" customFormat="1" ht="56.25">
      <c r="A115" s="9" t="s">
        <v>71</v>
      </c>
      <c r="B115" s="10" t="s">
        <v>139</v>
      </c>
      <c r="C115" s="10" t="s">
        <v>104</v>
      </c>
      <c r="D115" s="11">
        <v>29701801</v>
      </c>
      <c r="E115" s="10" t="s">
        <v>91</v>
      </c>
      <c r="F115" s="12" t="str">
        <f>+C115</f>
        <v>A.17.2</v>
      </c>
      <c r="G115" s="11">
        <v>615</v>
      </c>
      <c r="H115" s="10" t="s">
        <v>87</v>
      </c>
      <c r="I115" s="11">
        <f>+D115</f>
        <v>29701801</v>
      </c>
      <c r="J115" s="28" t="s">
        <v>140</v>
      </c>
      <c r="K115" s="24" t="s">
        <v>299</v>
      </c>
      <c r="L115" s="24">
        <v>801116</v>
      </c>
      <c r="M115" s="90" t="s">
        <v>306</v>
      </c>
      <c r="N115" s="13">
        <v>42781</v>
      </c>
      <c r="O115" s="29" t="s">
        <v>75</v>
      </c>
      <c r="P115" s="14" t="s">
        <v>96</v>
      </c>
      <c r="Q115" s="12" t="s">
        <v>106</v>
      </c>
      <c r="R115" s="66">
        <f>+Y115</f>
        <v>15309000</v>
      </c>
      <c r="S115" s="66">
        <f>+R115</f>
        <v>15309000</v>
      </c>
      <c r="T115" s="14" t="s">
        <v>113</v>
      </c>
      <c r="U115" s="14" t="s">
        <v>97</v>
      </c>
      <c r="V115" s="14" t="s">
        <v>419</v>
      </c>
      <c r="W115" s="103">
        <v>7000084501</v>
      </c>
      <c r="X115" s="16"/>
      <c r="Y115" s="26">
        <v>15309000</v>
      </c>
      <c r="Z115" s="14" t="s">
        <v>368</v>
      </c>
      <c r="AA115" s="72" t="s">
        <v>252</v>
      </c>
      <c r="AB115" s="67"/>
      <c r="AC115" s="67"/>
      <c r="AD115" s="67"/>
      <c r="AE115" s="19"/>
      <c r="AF115" s="19"/>
      <c r="AG115" s="19"/>
      <c r="AH115" s="19"/>
      <c r="AI115" s="19"/>
      <c r="AJ115" s="64"/>
      <c r="AK115" s="64"/>
      <c r="AL115" s="64">
        <v>4374000</v>
      </c>
      <c r="AM115" s="64">
        <v>4374000</v>
      </c>
      <c r="AN115" s="64">
        <v>4374000</v>
      </c>
      <c r="AO115" s="64">
        <v>2187000</v>
      </c>
      <c r="AP115" s="81"/>
      <c r="AQ115" s="81"/>
    </row>
    <row r="116" spans="1:41" ht="45">
      <c r="A116" s="9" t="s">
        <v>71</v>
      </c>
      <c r="B116" s="10" t="s">
        <v>103</v>
      </c>
      <c r="C116" s="10" t="s">
        <v>100</v>
      </c>
      <c r="D116" s="11">
        <v>29703302</v>
      </c>
      <c r="E116" s="10" t="s">
        <v>88</v>
      </c>
      <c r="F116" s="12" t="str">
        <f>+C116</f>
        <v>A.9.16</v>
      </c>
      <c r="G116" s="11">
        <v>370</v>
      </c>
      <c r="H116" s="10" t="s">
        <v>87</v>
      </c>
      <c r="I116" s="11">
        <f>+D116</f>
        <v>29703302</v>
      </c>
      <c r="J116" s="28" t="s">
        <v>131</v>
      </c>
      <c r="K116" s="24" t="s">
        <v>342</v>
      </c>
      <c r="L116" s="24">
        <v>801016</v>
      </c>
      <c r="M116" s="90" t="s">
        <v>420</v>
      </c>
      <c r="N116" s="104">
        <v>42781</v>
      </c>
      <c r="O116" s="14" t="s">
        <v>75</v>
      </c>
      <c r="P116" s="14" t="s">
        <v>96</v>
      </c>
      <c r="Q116" s="29" t="s">
        <v>148</v>
      </c>
      <c r="R116" s="19">
        <v>393677104</v>
      </c>
      <c r="S116" s="12">
        <f>+R116</f>
        <v>393677104</v>
      </c>
      <c r="T116" s="14" t="s">
        <v>113</v>
      </c>
      <c r="U116" s="14" t="s">
        <v>97</v>
      </c>
      <c r="V116" s="14" t="s">
        <v>400</v>
      </c>
      <c r="W116" s="25"/>
      <c r="X116" s="16"/>
      <c r="Y116" s="26">
        <f>+S116</f>
        <v>393677104</v>
      </c>
      <c r="Z116" s="14" t="s">
        <v>278</v>
      </c>
      <c r="AA116" s="29" t="s">
        <v>135</v>
      </c>
      <c r="AB116" s="17"/>
      <c r="AC116" s="18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>
        <f>+Y116</f>
        <v>393677104</v>
      </c>
    </row>
    <row r="117" spans="17:19" ht="11.25">
      <c r="Q117" s="12"/>
      <c r="R117" s="36">
        <f>SUM(R23:R116)</f>
        <v>20323724626</v>
      </c>
      <c r="S117" s="36">
        <f>SUM(S23:S116)</f>
        <v>20323724626</v>
      </c>
    </row>
  </sheetData>
  <sheetProtection/>
  <protectedRanges>
    <protectedRange sqref="P62 P34:P39" name="Rango1_2_1"/>
    <protectedRange sqref="P56 P54" name="Rango1_2_1_1"/>
  </protectedRanges>
  <autoFilter ref="A22:AO117"/>
  <mergeCells count="33">
    <mergeCell ref="B18:C18"/>
    <mergeCell ref="F19:I19"/>
    <mergeCell ref="AD21:AO21"/>
    <mergeCell ref="B12:C12"/>
    <mergeCell ref="B13:C13"/>
    <mergeCell ref="F13:I17"/>
    <mergeCell ref="B14:C14"/>
    <mergeCell ref="K1:N3"/>
    <mergeCell ref="B10:C10"/>
    <mergeCell ref="B11:C11"/>
    <mergeCell ref="S3:T3"/>
    <mergeCell ref="O1:R2"/>
    <mergeCell ref="I1:J1"/>
    <mergeCell ref="S2:T2"/>
    <mergeCell ref="AE3:AF3"/>
    <mergeCell ref="AA1:AD2"/>
    <mergeCell ref="B15:C15"/>
    <mergeCell ref="B16:C16"/>
    <mergeCell ref="B17:C17"/>
    <mergeCell ref="AA3:AD3"/>
    <mergeCell ref="F7:I11"/>
    <mergeCell ref="B8:C8"/>
    <mergeCell ref="B9:C9"/>
    <mergeCell ref="S1:T1"/>
    <mergeCell ref="E1:H2"/>
    <mergeCell ref="AE1:AF1"/>
    <mergeCell ref="W1:Z3"/>
    <mergeCell ref="A1:D3"/>
    <mergeCell ref="O3:R3"/>
    <mergeCell ref="AE2:AF2"/>
    <mergeCell ref="I3:J3"/>
    <mergeCell ref="I2:J2"/>
    <mergeCell ref="E3:H3"/>
  </mergeCells>
  <dataValidations count="3">
    <dataValidation type="whole" allowBlank="1" showInputMessage="1" showErrorMessage="1" promptTitle="Valor" sqref="R70:R71 R33:R37 R54:R55">
      <formula1>1</formula1>
      <formula2>100000000000000</formula2>
    </dataValidation>
    <dataValidation type="list" allowBlank="1" showInputMessage="1" showErrorMessage="1" promptTitle="Modalidad" prompt="Seleccione del grupo la modalidad adecuada" errorTitle="Modalidad" error="Seleccione la modalidad adecuada" sqref="P56 P54">
      <formula1>$X$464:$X$471</formula1>
    </dataValidation>
    <dataValidation type="list" allowBlank="1" showInputMessage="1" showErrorMessage="1" promptTitle="Modalidad" prompt="Seleccione del grupo la modalidad adecuada" errorTitle="Modalidad" error="Seleccione la modalidad adecuada" sqref="P62 P34:P39">
      <formula1>$X$465:$X$472</formula1>
    </dataValidation>
  </dataValidations>
  <hyperlinks>
    <hyperlink ref="B11" r:id="rId1" display="www.cundinamarca.gov.co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178" scale="4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" t="s">
        <v>76</v>
      </c>
      <c r="C1" s="1"/>
      <c r="D1" s="5"/>
      <c r="E1" s="5"/>
      <c r="F1" s="5"/>
    </row>
    <row r="2" spans="2:6" ht="15">
      <c r="B2" s="1" t="s">
        <v>77</v>
      </c>
      <c r="C2" s="1"/>
      <c r="D2" s="5"/>
      <c r="E2" s="5"/>
      <c r="F2" s="5"/>
    </row>
    <row r="3" spans="2:6" ht="15">
      <c r="B3" s="2"/>
      <c r="C3" s="2"/>
      <c r="D3" s="6"/>
      <c r="E3" s="6"/>
      <c r="F3" s="6"/>
    </row>
    <row r="4" spans="2:6" ht="60">
      <c r="B4" s="2" t="s">
        <v>78</v>
      </c>
      <c r="C4" s="2"/>
      <c r="D4" s="6"/>
      <c r="E4" s="6"/>
      <c r="F4" s="6"/>
    </row>
    <row r="5" spans="2:6" ht="15">
      <c r="B5" s="2"/>
      <c r="C5" s="2"/>
      <c r="D5" s="6"/>
      <c r="E5" s="6"/>
      <c r="F5" s="6"/>
    </row>
    <row r="6" spans="2:6" ht="30">
      <c r="B6" s="1" t="s">
        <v>79</v>
      </c>
      <c r="C6" s="1"/>
      <c r="D6" s="5"/>
      <c r="E6" s="5" t="s">
        <v>80</v>
      </c>
      <c r="F6" s="5" t="s">
        <v>81</v>
      </c>
    </row>
    <row r="7" spans="2:6" ht="15.75" thickBot="1">
      <c r="B7" s="2"/>
      <c r="C7" s="2"/>
      <c r="D7" s="6"/>
      <c r="E7" s="6"/>
      <c r="F7" s="6"/>
    </row>
    <row r="8" spans="2:6" ht="45.75" thickBot="1">
      <c r="B8" s="3" t="s">
        <v>82</v>
      </c>
      <c r="C8" s="4"/>
      <c r="D8" s="7"/>
      <c r="E8" s="7">
        <v>10</v>
      </c>
      <c r="F8" s="8" t="s">
        <v>83</v>
      </c>
    </row>
    <row r="9" spans="2:6" ht="15">
      <c r="B9" s="2"/>
      <c r="C9" s="2"/>
      <c r="D9" s="6"/>
      <c r="E9" s="6"/>
      <c r="F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Alexander Garzon Romero</cp:lastModifiedBy>
  <cp:lastPrinted>2017-04-26T20:52:57Z</cp:lastPrinted>
  <dcterms:created xsi:type="dcterms:W3CDTF">2012-12-10T15:58:41Z</dcterms:created>
  <dcterms:modified xsi:type="dcterms:W3CDTF">2017-12-29T17:19:51Z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