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PORTATIL DIRECCIÓN\DIRECCION S&amp;E\PDD PLAN INDICATIVO\"/>
    </mc:Choice>
  </mc:AlternateContent>
  <xr:revisionPtr revIDLastSave="0" documentId="8_{239C8624-B6A5-1944-9522-0204A7EA63E2}" xr6:coauthVersionLast="46" xr6:coauthVersionMax="46" xr10:uidLastSave="{00000000-0000-0000-0000-000000000000}"/>
  <bookViews>
    <workbookView xWindow="0" yWindow="0" windowWidth="10215" windowHeight="8190" xr2:uid="{00000000-000D-0000-FFFF-FFFF00000000}"/>
  </bookViews>
  <sheets>
    <sheet name="Hoja1" sheetId="1" r:id="rId1"/>
  </sheets>
  <definedNames>
    <definedName name="_xlnm._FilterDatabase" localSheetId="0" hidden="1">Hoja1!$A$12:$BC$12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58" i="1" l="1"/>
  <c r="V458"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13" i="1"/>
  <c r="W458" i="1"/>
  <c r="X458" i="1"/>
  <c r="T28" i="1"/>
  <c r="T54" i="1"/>
  <c r="R265" i="1"/>
  <c r="T267" i="1"/>
  <c r="R270" i="1"/>
  <c r="T270" i="1"/>
  <c r="T277" i="1"/>
  <c r="R347" i="1"/>
  <c r="T347" i="1"/>
</calcChain>
</file>

<file path=xl/sharedStrings.xml><?xml version="1.0" encoding="utf-8"?>
<sst xmlns="http://schemas.openxmlformats.org/spreadsheetml/2006/main" count="5969" uniqueCount="2664">
  <si>
    <t>DIRECCIONAMIENTO ESTRATÉGICO Y ARTICULACIÓN GERENCIAL</t>
  </si>
  <si>
    <t>PLAN INDICATIVO</t>
  </si>
  <si>
    <t>Código_ E – DEAG - FR - 004</t>
  </si>
  <si>
    <t>Versión: 03</t>
  </si>
  <si>
    <t>Fecha de Aprobación: 05/03/2019</t>
  </si>
  <si>
    <t>FECHA GENERACION REPORTE</t>
  </si>
  <si>
    <t>FECHA DE CORTE INFORMACIÓN</t>
  </si>
  <si>
    <t>INFORMACIÓN GENERAL</t>
  </si>
  <si>
    <t>FÍSICO</t>
  </si>
  <si>
    <t>CUATRIENIO</t>
  </si>
  <si>
    <t>FINANCIERO</t>
  </si>
  <si>
    <t>PORCENTAJE DE AVANCE AJUSTADO</t>
  </si>
  <si>
    <t>Centro Gestor</t>
  </si>
  <si>
    <t>Entidad Responsable</t>
  </si>
  <si>
    <t>Descripción LÍNEA ESTRATÉGICA</t>
  </si>
  <si>
    <t>Descripción PROGRAMA</t>
  </si>
  <si>
    <t>Descripción SUBPROGRAMA</t>
  </si>
  <si>
    <t>PosPre</t>
  </si>
  <si>
    <t>No. Meta producto</t>
  </si>
  <si>
    <t>Descripción Meta producto</t>
  </si>
  <si>
    <t>Nombre indicador</t>
  </si>
  <si>
    <t>Unidad medida</t>
  </si>
  <si>
    <t>Tipo meta</t>
  </si>
  <si>
    <t>Línea base</t>
  </si>
  <si>
    <t>Programado físico cuatrienio</t>
  </si>
  <si>
    <t>Ejecutado físico acumulado / promedio del cuatrienio</t>
  </si>
  <si>
    <t>Logro acumulado resumido cuatrienio</t>
  </si>
  <si>
    <t>Ejecutado físico TOTAL año 2020</t>
  </si>
  <si>
    <t>Bien o Servicio Entregado</t>
  </si>
  <si>
    <t>Logro acumulado resumido vigencia</t>
  </si>
  <si>
    <t>Dificultades vigencia</t>
  </si>
  <si>
    <t>% de Avance Ajustado por meta frente al cuatrienio</t>
  </si>
  <si>
    <t>% de Avance Ajustado por meta en el año 2020</t>
  </si>
  <si>
    <t>Avance ponderado del cuatrienio</t>
  </si>
  <si>
    <t>Avance ponderado del año 2020</t>
  </si>
  <si>
    <t>1197</t>
  </si>
  <si>
    <t>SECRETARIA DE SALUD</t>
  </si>
  <si>
    <t>MÁS BIENESTAR</t>
  </si>
  <si>
    <t>UN BUEN VIVIR</t>
  </si>
  <si>
    <t>FAMILIA QUE PROGRESA</t>
  </si>
  <si>
    <t>GR5:1-01-01-001</t>
  </si>
  <si>
    <t>001</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</si>
  <si>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</si>
  <si>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</si>
  <si>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Num</t>
  </si>
  <si>
    <t>IM</t>
  </si>
  <si>
    <t>Se realiza asistencia técnica virtual donde se socializan las lineas estratégicas de política publica en relación a los lineamientos PAS municipales, a través de los cuales se da ejecución a estas lineas estratégicas. Dentro de este espacio participaron 3 de los municipios priorizados para este año los cuales son Sopo, Fusagasuga y Zipaquirá.</t>
  </si>
  <si>
    <t>Se realiza asistencia técnica virtual donde se socializan las lineas estratégicas de política publica en relación a los lineamientos PAS municipales, a través de los cuales se da ejecución a estas lineas estratégicas. Dentro de este espacio participaron 3 de los municipios priorizados para este año los cuales son Sopo, Fusagasuga y Zipaquirá. Para el cuarto trimestre el municipio de El Rosal, implementa la linea estratégica de Sistema de Vigilancia a través de asistencia técnica, dando cumplimiento a las 6 lineas de política publica. Los municipios de Nilo y La Mesa se intervienen a través de asistencia técnica y  contratos de concurrencia.</t>
  </si>
  <si>
    <t>demora en inicio de  contratos interadministrativos programado para el segundo trimestre, por lo cual las actividades de vigilancia de organofosforados, Vigilancia epidemiologica, Caracterización de trabajadores y Socialización de Afiliación a SGRL no se han podido cumplir. Esto afecta directamente el cumplimiento de la meta, ya que en este se incluyen tres de los municipios priorizados para la actual vigencia.</t>
  </si>
  <si>
    <t>GR5:1-01-01-002</t>
  </si>
  <si>
    <t>002</t>
  </si>
  <si>
    <t>Tramitar el 100% de las solicitudes de atención en salud para población pobre no asegurada y extranjera sin afiliación al SGSSS.</t>
  </si>
  <si>
    <t>Solicitudes atendidas</t>
  </si>
  <si>
    <t>%</t>
  </si>
  <si>
    <t>MA</t>
  </si>
  <si>
    <t>Se logró el tramite de las solicitudes en los servicios de salud de la población a cargo del departamento con la Red Adscrita y No Adscrita y garantizar que la Facturación generada por la prestación de los servicios de salud este acorde con los parámetros contractuales entre las entidades prestadoras de servicio de salud. Y También en la creación de una base de datos de las resoluciones emitidas, tramitadas y pagadas por parte de la funcionaria en carga y tramitar los resoluciones de pago en el tiempo oportuno y justo.</t>
  </si>
  <si>
    <t>NA</t>
  </si>
  <si>
    <t>solicitudes de atención en salud para PPNA y extranjera sin afiliación al SGSSS tramitadas</t>
  </si>
  <si>
    <t>Con ocasión a la declaración de la alerta amarilla y la situación de calamidad pública en el Departamento de Cundinamarca para atender y mitigar la  pandemia del Covid 19, el recaudo de recursos por concepto de impuesto de Licores Extranjeros y Cerveza impactaron notablemente el comportamiento del recaudo, viéndose una disminución considerable en el recaudo real, por lo que la contratación de servicios de salud se fue celebrando parcialmente en la medida que se tuvo recaudo efectivo por estos conceptos.</t>
  </si>
  <si>
    <t>GR5:1-01-01-003</t>
  </si>
  <si>
    <t>003</t>
  </si>
  <si>
    <t>Implementar una estrategia de seguimiento a las EAPB que garantice el acceso a los servicios de salud de sus afiliados.</t>
  </si>
  <si>
    <t>Estrategia implementada</t>
  </si>
  <si>
    <t>Se comienza a realizar un equipo de trabajo y establecer herramientas de evaluación y consolidación de cada uno de los objetivos específicos para implementar una estrategia de seguimiento a las EAPB que garantice el acceso a los servicios de salud de sus afiliados</t>
  </si>
  <si>
    <t>Estrategia de seguimiento a las EAPB que garantice el acceso a los servicios de salud de sus afiliados</t>
  </si>
  <si>
    <t>Se establece el equipo de trabajo y las herramientas de evaluación y consolidación de cada uno de los objetivos específicos para implementar una estrategia de seguimiento a las EAPB que garantice el acceso a los servicios de salud de sus afiliados</t>
  </si>
  <si>
    <t>GR5:1-01-01-004</t>
  </si>
  <si>
    <t>004</t>
  </si>
  <si>
    <t>Implementar en 15 municipios la estrategia de gestión integral para la promoción de la salud, prevención y control de las enfermedades transmitidas por vectores (ETV).</t>
  </si>
  <si>
    <t>Municipios con estrategia implementada</t>
  </si>
  <si>
    <t>Se mantiene la asistencia técnica a los municipios priorizados para la implementación de la estrategia EGI, y se fortalece el seguimiento a la implementación y desarrollo dela misma en los municipios categoría 1, 2 Y 3 con el fin de dar continuidad al desarrollo de las acciones con un enfoque comunitario e intersectorial.</t>
  </si>
  <si>
    <t>estrategia de gestión integral para la promoción de la salud, prevención y control de las enfermedades transmitidas por vectores (ETV).</t>
  </si>
  <si>
    <t>Durante este periodo se logró sensibilizar a los diferentes municipios del departamento categoría 4,5, y 6 en la implementación y desarrollo de la estrategia EGI al igual que dar continuidad a la estrategia en los municipios categoría 1,2 y 3, a pesar de la pandemia consideramos que durante el próximo año esta estrategia será adoptada por decreto en los municipios priorizados</t>
  </si>
  <si>
    <t>La presencia de la pandemia impidió la adopción de los municipios priorizados de la estrategia EGI, ya que los mayores esfuerzos se enfocaron hacia la atención de la pandemia</t>
  </si>
  <si>
    <t>1126</t>
  </si>
  <si>
    <t>SECRETARIA DESARROLLO INCLUSION</t>
  </si>
  <si>
    <t>GR5:1-01-01-005</t>
  </si>
  <si>
    <t>005</t>
  </si>
  <si>
    <t>Vincular a 2.500 familias del departamento a la estrategia de protección y unión familiar, con énfasis en el área rural.</t>
  </si>
  <si>
    <t>Familias vinculadas a la estrategia de protección y unión familiar</t>
  </si>
  <si>
    <t>Caracterización de 1392 familias en riesgo de desintegraciónCapacitación en alianza con el ICBF sobre los tipos de violencia contra NNA en 6 provincias del DepartamentoEsta meta se ha dado cumplimiento con recursos contratados del plan de desarrollo anterior previo a la armonización del presupuesto</t>
  </si>
  <si>
    <t>Atención Psicosocial a 253 familiasCartilla digital "una familia que progresa es una familia cundinamarquesa"Piezas Graficas de Posicionamiento de derechos en las familias2 videos de apoyo audiovisual para las familias</t>
  </si>
  <si>
    <t>Caracterización de 1392 familias en riesgo de desintegraciónCapacitación en alianza con el ICBF sobre los tipos de violencia contra NNA en 6 provincias del DepartamentoEsta meta se ha dado cumplimiento con recursos contratados del plan de desarrollo anterior previo a la armonización del presupuestoVinculación de 253 familias a la estrategia "una familia que progresa es una familia cundinamarquesa"</t>
  </si>
  <si>
    <t>Conectividad de las familias para los procesos de interacciónBajo participación de los funcionarios de los municipios en la vinculación de las familias</t>
  </si>
  <si>
    <t>GR5:1-01-01-006</t>
  </si>
  <si>
    <t>006</t>
  </si>
  <si>
    <t>Ejecutar en un 50% el plan de implementación de la política pública de Familia.</t>
  </si>
  <si>
    <t>Implementación de la política pública de Familia</t>
  </si>
  <si>
    <t>Elaboración del Estado del Arteelaboración Plan Operativoelaboración plan de acciónestrategia de posesionamiento de la política publica</t>
  </si>
  <si>
    <t>GR5:1-01-01-007</t>
  </si>
  <si>
    <t>007</t>
  </si>
  <si>
    <t>Beneficiar a 12.000 familias con estrategias nutricionales, especialmente en el área rural y población vulnerables.</t>
  </si>
  <si>
    <t>Familias con estrategias nutricionales</t>
  </si>
  <si>
    <t>se consiguieron donaciones de parte  y se entrego complementos nutricional de leche para bebesCon la compañía RAMO se entregaron mercados por el valor de $140.000.000  en 10 municipiosse participo en el comité de seguridad alimentariase establecieron estadísticas de nutrición y mal nutrición del Departamento</t>
  </si>
  <si>
    <t>GR5:1-01-01-008</t>
  </si>
  <si>
    <t>008</t>
  </si>
  <si>
    <t>Implementar en el 100% de las regionales el modelo de Atención Primaria en Salud.</t>
  </si>
  <si>
    <t>Regionales con el modelo de APS implementado</t>
  </si>
  <si>
    <t>Se cuenta con el documento del modelo de Atención Primaria Región que progresa en salud el cual esta ajustado a la normatividad y al plan de desarrollo , durante este año se realizo el  alistamiento para su  implementacion en las regionales priorizadas</t>
  </si>
  <si>
    <t>modelo de Atención Primaria en Salud.</t>
  </si>
  <si>
    <t>GR5:1-01-01-009</t>
  </si>
  <si>
    <t>009</t>
  </si>
  <si>
    <t>Implementar en 20 municipios con mayor carga de tuberculosis las acciones del plan estratégico departamental "Hacia el fin de la tuberculosis" en la línea estratégica 1 y 2.</t>
  </si>
  <si>
    <t>Municipios con acciones del plan "Hacia el fin de la tuberculosis" implementadas</t>
  </si>
  <si>
    <t>Se caracteriza la población con Tuberculosis en los 20 municipios con mayor carga de la enfermedad en el departamento: Girardot, Guaduas, Soacha, Fusagasugá, Mosquera, Zipaquirá, Chía, La Mesa, Facatativá, Yacopi, Funza, Pacho, Villeta, Nilo, El colegio, Madrid, Anapoima,  La palma, Puerto Salgar, Tocaima. Realizando análisis epidemiológico del comportamiento del evento, evaluando indcadores de impacto y programaticos y cumplimiento de metas de los planes estrategicos nacional y departamental, se realizan mesas de trabajo para análisis de la situación de TB con participación de Secretarias de Salud municipal, EAPB, red de prestadores y otros actores en los municipios de  Tocaima, Funza, Soacha, Girardot, Puerto Salgar, Fusagasugá, Mosquera,  Yacopi, Chia, Zipaquira, Sibaté, la Mesa, Anapoima, La Palma , Madrid, villeta,Guaduas, Facatativá, Nilo se valida plan de trabajo presentado por  Tocaima, Girardot, Fusagasugá, Yacopi, Chia, Sibaté, Soachay se realiza seguimiento a la implementación de actividades para fortalecimiento de las lineas estratégicas 1 y 2 del plan departamental y nacional "Hacia el fin de la tuberculosis" de los municipios de Tocaima, Girardot y Soacha</t>
  </si>
  <si>
    <t>Acciones del plan estratégico departamental “Hacia el fin de la tuberculosis" en la línea estratégica 1 y 2. implementadas</t>
  </si>
  <si>
    <t>Se caracteriza la población con Tuberculosis en los 20 municipios con mayor carga de la enfermedad en el departamento: Girardot, Guaduas, Soacha, Fusagasugá, Mosquera, Zipaquirá, Chía, La Mesa, Facatativá, Yacopi, Funza, Pacho, Villeta, Nilo, El colegio, Madrid, Anapoima,  La palma, Puerto Salgar, Tocaima. Realizando análisis epidemiológico del comportamiento del evento, evaluando indicadores de impacto y programáticos y cumplimiento de metas de los planes estratégicos nacional y departamental, se realizan mesas de trabajo para análisis de la situación de TB con participación de Secretarias de Salud municipal, EAPB, red de prestadores y otros actores,  se validan planes de trabajo presentados por las entidades territoriales municipales, se realiza seguimiento a la implementación de actividades para fortalecimiento de las lineas estratégicas 1 y 2 del plan departamental y nacional "Hacia el fin de la tuberculosis" de los municipios de Tocaima, Girardot y Soacha</t>
  </si>
  <si>
    <t>Dificultad en la implementación de algunas acciones por cuenta de la pandemia del COVID 19 y por demora en la contratación de personal a cargo de las actividades por parte de la entidad territorial municipal</t>
  </si>
  <si>
    <t>1133</t>
  </si>
  <si>
    <t>ALTA CONSEJERÍA PARA LA FELICIDAD</t>
  </si>
  <si>
    <t>TRANSFORMANDO MENTES Y CORAZONES</t>
  </si>
  <si>
    <t>GR5:1-01-02-010</t>
  </si>
  <si>
    <t>010</t>
  </si>
  <si>
    <t>Implementar el observatorio de felicidad y bienestar de Cundinamarca.</t>
  </si>
  <si>
    <t>Observatorio implementado</t>
  </si>
  <si>
    <t>Documento Marco del Observatorio de Felicidad y Bienestar</t>
  </si>
  <si>
    <t>Se realizo la planeación estratégica del Observatorio definiendo las IV Fases.Para vigencia 2020 se desarrollo:  misión, visión, objetivos estratégicos, marco normativo, definición y alcance.Definición de las líneas de investigación:Población Calidad de vidaEntorno estratégico Participación y convivencia Bienestar y progreso</t>
  </si>
  <si>
    <t>Bajo presupuesto asignado a la Alta Consejería para la Felicidad y el Bienestar</t>
  </si>
  <si>
    <t>GR5:1-01-02-011</t>
  </si>
  <si>
    <t>011</t>
  </si>
  <si>
    <t>Implementar la política pública de felicidad y bienestar en la primera fase</t>
  </si>
  <si>
    <t>Fases de la política pública de felicidad y bienestar implementadas</t>
  </si>
  <si>
    <t>Estado del Arte y Plan Operativo.</t>
  </si>
  <si>
    <t>1.Presentación del estado del arte de la política pública de felicidad y bienestar. 2.Construcción del plan operativo de la Política Pública de felicidad y bienestar presentado en el CODEPS del 29 diciembre para el plan de Desarrollo Cundinamarca ¡Región que progresa! 3.Socialización de la política pública de felicidad y bienestar en las 15 provincias del Departamento de Cundinamarca realizadas el 17 y 24 de noviembre.</t>
  </si>
  <si>
    <t>GR5:1-01-02-012</t>
  </si>
  <si>
    <t>012</t>
  </si>
  <si>
    <t>Implementar la Escuela Móvil de Atención en Bienestar y Felicidad del departamento</t>
  </si>
  <si>
    <t>Escuela móvil de atención en bienestar y felicidad implementada</t>
  </si>
  <si>
    <t>Esta en construcción el documento marco de creación de la Escuela de Felicidad y Bienestar: misión, visión y plan de formación y capacitación. Se han desarrollado capacitaciones a la comunidad Cundinamarquesa.</t>
  </si>
  <si>
    <t>Documento marco de la Escuela de Felicidad y Bienestar y el portafolio de servicios.</t>
  </si>
  <si>
    <t>1.Se realizo la planeación estratégica para la creación de la Escuela de la Felicidad: misión, visión, objetivos generales y estratégicos. 2.Elaboración y presentación de la oferta institucional de la Escuela de Felicidad y Bienestar. 3.A la fecha se han realizado 28 conferencias para brindar herramientas para el manejo de las emociones a los diferentes grupos poblacionales del Departamento a 1821 personas. 4.Se ha venido trabajando con   los municipios de manera articulada para brindar herramientas de salud mental.</t>
  </si>
  <si>
    <t>1215</t>
  </si>
  <si>
    <t>CORPORACION SOCIAL DE CUNDINAMARCA CSC</t>
  </si>
  <si>
    <t>GR5:1-01-02-013</t>
  </si>
  <si>
    <t>013</t>
  </si>
  <si>
    <t>Atender a 4.000 afiliados y beneficiarios con actividades de bienestar que ofrece la Corporación Social.</t>
  </si>
  <si>
    <t>Beneficiados con programas de bienestar que ofrece la Corporación Social</t>
  </si>
  <si>
    <t>subsidios, bonos y capacitaciones.</t>
  </si>
  <si>
    <t>Durante la vigencia 2020 se beneficiaron 28 estudiantes a través de subsidios educativos,3.352 personas a través de la entrega de bonos a los afiliados y 472 personas con capacitaciones en temas como finanzas, cocina y peluquería.</t>
  </si>
  <si>
    <t>Como los cursos se realizaron de manera muy rápida, mucha gente no se entero de ellos y por eso fue poca la asistencia.</t>
  </si>
  <si>
    <t>1220</t>
  </si>
  <si>
    <t>INST. DEPARTAMENTAL DE CULTURA TURISMO</t>
  </si>
  <si>
    <t>GR5:1-01-02-014</t>
  </si>
  <si>
    <t>014</t>
  </si>
  <si>
    <t>Apoyar 25 procesos musicales en el marco del Plan Departamental de Música.</t>
  </si>
  <si>
    <t>Procesos musicales apoyados</t>
  </si>
  <si>
    <t>Acompañamiento a los procesos musicales municipales.</t>
  </si>
  <si>
    <t>Acompañamiento a ocho (8) procesos musicales como músicas tradicionales, populares, campesinas, urbanas y  bandísticos desarrollados en los municipios del departamento,  a través de talleres virtuales (técnicas de afinación, digitación, interpretación de instrumentos sinfónicos dirigido a los músicos integrantes de las bandas municipales, lo cual ayuda a su fortalecimiento y evaluación de los avances.  Adicionalmente, se brindó apoyo a los procesos musicales en la edición de audio y video de montajes y ensambles musicales (preproducción, producción , post producción, grabación).</t>
  </si>
  <si>
    <t>Conectividad de los municipios y acceso a talleres virtuales por temas de conectividad.</t>
  </si>
  <si>
    <t>GR5:1-01-02-015</t>
  </si>
  <si>
    <t>015</t>
  </si>
  <si>
    <t>Cofinanciar 12 celebraciones de prácticas artísticas y culturales colectivas.</t>
  </si>
  <si>
    <t>Celebraciones cofinanciadas</t>
  </si>
  <si>
    <t>GR5:1-01-02-016</t>
  </si>
  <si>
    <t>016</t>
  </si>
  <si>
    <t>Potencializar en 90 municipios el talento cultural y artístico con procesos de formación y dotación.</t>
  </si>
  <si>
    <t>Municipios potencializados con procesos de formación y dotación</t>
  </si>
  <si>
    <t>Acompañamiento a los procesos de formación artística en los municipios del departamento.</t>
  </si>
  <si>
    <t>Se apoyaron 92 municipios del departamento con la contratación de 148 formadores para el desarrollo de los procesos de formación artística en las áreas artísticas de danza, teatro, música, artes plásticas, artes visuales, literatura y arte rupestre, en las áreas artísticas de danza, teatro, música, artes plásticas, artes visuales, literatura y arte rupestre.</t>
  </si>
  <si>
    <t>GR5:1-01-02-017</t>
  </si>
  <si>
    <t>017</t>
  </si>
  <si>
    <t>Implementar 40 procesos de formación literaria itinerante en los municipios.</t>
  </si>
  <si>
    <t>Procesos de formación literaria implementados</t>
  </si>
  <si>
    <t>Talleres de Literatura que impulsan la lectura, la oralidad y la escritura creativa.</t>
  </si>
  <si>
    <t>Acompañamiento a ocho (8) municipios en la ejecución de procesos para la promoción y fortalecimiento de la lectura, la oralidad y la escritura, estrategia que dio inicio desde el primer semestre de la vigencia 2020. Adicionalmente, se brindó apoyo con formadores para procesos de literatura en seis (6) municipios del departamento.</t>
  </si>
  <si>
    <t>•Los desplazamientos a territorio por causa de la Covid 19.•Retrasos en los procesos administrativos.•Elevados costos de transporte debido a la pandemia.</t>
  </si>
  <si>
    <t>1208</t>
  </si>
  <si>
    <t>INST.DPTAL PARA LA RECREACION Y EL DEPOR</t>
  </si>
  <si>
    <t>GR5:1-01-02-018</t>
  </si>
  <si>
    <t>018</t>
  </si>
  <si>
    <t>Realizar 2 juegos deportivos o encuentros para comunales y campesinos.</t>
  </si>
  <si>
    <t>Juegos realizados</t>
  </si>
  <si>
    <t>GR5:1-01-02-019</t>
  </si>
  <si>
    <t>019</t>
  </si>
  <si>
    <t>Capacitar 8.000 voluntarios para realizar actividades de servicio social, utilizando como medios la recreación y la actividad física.</t>
  </si>
  <si>
    <t>Voluntarios capacitados</t>
  </si>
  <si>
    <t>Programas de hábitos y estilos de vida saludables en el marco del convenio interadministrativo No. 257 con FONDECUN. Capacitaciones a través de campamentos y actividad física. Se hizo una capacitación denominada "Recreación en tiempos de COVID - 19". Se lograron beneficiar a un total de 450 personas.</t>
  </si>
  <si>
    <t>Se llevó a cabo la mesa técnica de recreación con un conversatorio LA RECREACIÓN EN TIEMPOS DE COVID 19 con invitados del Ministerio del Deporte, invitados internacionales, médico deportólogo y la Coordinación del Programa Departamental. Dicha actividad duró una hora y media.Capacitación mediante los programas de campamentos regionales juveniles con una población beneficiada 1774 jóvenes.</t>
  </si>
  <si>
    <t>GR5:1-01-02-020</t>
  </si>
  <si>
    <t>020</t>
  </si>
  <si>
    <t>Vincular 160.000 personas en los espacios de actividad física y recreación priorizando a mujeres cabeza de hogar, población víctima y población diversamente hábil.</t>
  </si>
  <si>
    <t>Personas vinculadas en los espacios de actividad física y recreación</t>
  </si>
  <si>
    <t>Se han realizado dos concursos: 1). El día del desafío con la participación del 99% de los municipios del departamento y el 2). Evento denominado Cundinamarca Activa y Saludable, a través de las redes sociales de los municipios y de Indeportes. Se han beneficiado con los dos eventos aproximadamente 30.000 personas. Se han realizado actividades dirigidas a la población diversamente hábil y víctimas. Lo anterior en el marco del convenio interadministrativo No. 257 celebrado con FONDECUN.</t>
  </si>
  <si>
    <t>Se realizó la premiación del torneo de voleibol por duplas sentado dirigido a la comunidad LGBTI. Se entrega 180 kits deportivos a las comunidades Afrocolombianas, los cuales estaban compuestos por (camiseta, gorra, caramañola y medalla). Se realizó el día Dulce de Cundinamarca contando con la participación de 12 Municipios, desarrollando el carnaval dulce y puesta de escena de un cuento infantil de manera virtual y semipresencial en algunos municipios, se considera que logro impactar 3000 niños en esta bonita actividad.</t>
  </si>
  <si>
    <t>GR5:1-01-02-021</t>
  </si>
  <si>
    <t>021</t>
  </si>
  <si>
    <t>Realizar 3 festivales "Leyenda del Dorado" impulsando nuevas tendencias deportivas.</t>
  </si>
  <si>
    <t>Festivales realizados</t>
  </si>
  <si>
    <t>GR5:1-01-02-022</t>
  </si>
  <si>
    <t>022</t>
  </si>
  <si>
    <t>Realizar 1 competencia de juegos deportivo departamentales.</t>
  </si>
  <si>
    <t>Competencia deportiva departamental realizada</t>
  </si>
  <si>
    <t>GR5:1-01-02-023</t>
  </si>
  <si>
    <t>023</t>
  </si>
  <si>
    <t>Realizar 60 eventos deportivos o recreativos para diferentes agremiaciones o asociaciones del departamento.</t>
  </si>
  <si>
    <t>Eventos deportivos o recreativos realizados</t>
  </si>
  <si>
    <t>Esta meta se encuentra en ejecución y para su cumplimiento se han contratado las siguientes actividades: PRESTACIÓN DE SERVICIOS PROFESIONALES COMO ENLACE DEPARTAMENTAL, ENCARGADO DE GUIAR E IMPLEMENTAR EL DESARROLLO DEL DEPORTE SOCIAL COMUNITARIO EN EL DEPARTAMENTO DE CUNDINAMARCA CON EL PROGRAMA+;  EN EL MARCO DEL COID – 592 -  2020. PRESTACIÓN DE SERVICIOS COMO MONITOR MUNICIPAL, ENCARGADO DE GUIAR E IMPLEMENTAR EL DESARROLLO DEL DEPORTE SOCIAL COMUNITARIO A NIVEL MUNICIPAL CON EL PROGRAMA+ DEPORTE SOCIAL COMUNITARIO;  EN EL MARCO DEL COID - 592 - 2020.PRESTAR LOS SERVICIOS COMO PROMOTOR TERRITORIAL ENCARGADOSE DE GUIAR E IMPLEMENTAR EL DESARROLLO DEL DEPORTE SOCIAL COMUNITARIO EN EL DEPARTAMENTO DE CUNDINAMARCA CON EL PROGRAMA TODOS POR COLOMBIA;  EN EL MARCO DEL COID 592-2020.GERENCIA INTEGRAL DE PROYECTOS PARA LA PLANEACIÓN, ADMINISTRACIÓN Y EJECUCIÓN DE ACCIONES TENDIENTES A MEJORAR LA CALIDAD, LA COMPETITIVIDAD Y LA PROMOCIÓN DEL DEPORTE EN CUNDINAMARCA, DE ACUERDO CON LOS LINEAMIENTOS DEL PLAN DE DESARROLLO “CUNDINAMARCA REGIÓN QUE PROGRESA. COFINANCIACIÓN CONVENIO PARA EL DESARROLLO DEL PROYECTO DE DEPORTE SOCIAL COMUNITARIO, CON EL MINISTERIO DEL DEPORTE.Adicionalmente, se realizó un festival de habilidades para etnias y negritudes que benefició a aproximadamente a 100 personas.</t>
  </si>
  <si>
    <t>Torneo dirigido a las diferentes agremiaciones y/o asociaciones del departamento, cuyo objetivo es brindar espacios de recreación a los trabajadores, colaboradores, asociados y/o representantes legales vinculados, por medio de torneos de futbol tenis, voleibol por duplas, mini tejo 1 vs 1 y tenis de mesa. Se han beneficiado a 240 personas de los municipios de Guasca, Tocaima, Topaipí y Villapinzón.NUESTRAS RAICES PREVALECEN: Torneo de cucunuba dirigido al resguardado indígena del municipio de Sesquile.JUEGOS DE AGREMIACIONES CAMPESINAS: Juegos dirigidos a la agremiación campesina del municipio de Bituima.JUNTAS DE ACCION COMUNAL: Torneo de Agremiaciones dirigido a las Juntas de Acción Comunal del Municipio de Quetame.ENCUENTRO DEPORTIVO: Encuentro deportivo de Heruriba, dirigido a el resguardo indígena de Medina.JUEGOS COMUNALES: Juegos deportivos dirigidos al municipio de Guataqui.</t>
  </si>
  <si>
    <t>GR5:1-01-02-024</t>
  </si>
  <si>
    <t>024</t>
  </si>
  <si>
    <t>Realizar 150 campamentos departamentales, municipales y regionales en el departamento.</t>
  </si>
  <si>
    <t>Campamentos realizados</t>
  </si>
  <si>
    <t>Se desarrollaron 6 campamentos municipales virtuales en ocasión a la emergencia sanitaria por el COVID - 19. Se han realizado en los municipios de Vergara, Cajicá, La Vega, Tenjo, Facatativá y Tabio. Se beneficiaron 730 personas adolescentes.</t>
  </si>
  <si>
    <t>Apoyo a campamentos Municipales virtuales Vergara, Cajicá, Tabio y la Vega. Capacitación a Líderes y Coordinadores de recreación. Elaboración de Proyecto Primer Campamento Infantil ambiental “Descubre la magia de Cundinamarca y Cuida de ella. Se desarrollan los campamentos juveniles zonales de las provincias de Tequendama Oriente y Guavio de manera virtual con actividades capacitaciones y retos así como programas y en vivos durante los tres días utilizando las redes sociales y las salas interactivas de las Tic dela gobernación todo orientado por guías técnicas desde la coordinación. Se desarrollaron 8 campamentos Regionales, sé suscribió un convenio con el municipio de Carmen de Carupa para desarrollar 4 campamentos regionales, un campamento departamental y un campamento nacional.</t>
  </si>
  <si>
    <t>GR5:1-01-02-025</t>
  </si>
  <si>
    <t>025</t>
  </si>
  <si>
    <t>Implementar en 60 municipios priorizados estrategias orientadas a la prevención de conductas suicidas y los diferentes tipos de violencia.</t>
  </si>
  <si>
    <t>La implementacion de la estrategia  "Desarrollo de habilidades de afrontamiento" , se realizo en 7 municipios: Agua de Dios, Anolaima, Anapoima; Arbelaez, Cajica, Cáqueza y Guataqui; del mismo modo  se realizaron jornadas de  Desarrollo de Capacidades a los equipos psicosociales   al 100% del departamento,  brindando  herramientas para el abordaje de los eventos de la dimensión  (conducta suicida, violencia, consumo de SPA  y trastonos mentales ),  procurando una  atención integran en salud mental para los  usuarios y la  comunidad Cundinamarquesa ; Dentro de la principales tematicas  se desarrolladas  están:  *Tele orientación, Proceso de formación virtual para el personal de líneas amigas ; * Triage en salud Mental; *Primeros Auxilios Psicológicos en atención telefónica y autocuidado;*Depresión duelo y ansiedad; *Inteligencia emocional en tiempos de cuarentena y post cuarentena; *Alcohol en el entorno familiar; *Autocuidado en casa; *Salud mental de los trabajadores de la salud; *Orientación Familiar en violencia de genero e intrafamiliar *Curso delegados ESE , IPS, EAPB, secretarias de salud  para brindar apoyo emocional al personal de la salud de la primera línea atención COVID-19;* Resoluci´pn de conflictos; *Resiliencia, con aceptación y compromiso  más acción * Resiliencia y afrontamiento en la empresa * Logoterapia y Resiliencia, El sentido de la vida</t>
  </si>
  <si>
    <t>Estrategias de prevención de conducta suicida  y / o violencia intrafamiliar en el marco de la Política Departamental de Salud Mental</t>
  </si>
  <si>
    <t>falta de compromiso por parte de algunas entidades que hacen parte de la red para articular las estrategias</t>
  </si>
  <si>
    <t>1108</t>
  </si>
  <si>
    <t>SECRETARIA DE EDUCACION</t>
  </si>
  <si>
    <t>ENTORNOS PARA LA FELICIDAD</t>
  </si>
  <si>
    <t>GR5:1-01-03-026</t>
  </si>
  <si>
    <t>026</t>
  </si>
  <si>
    <t>Beneficiar al 100% de las IED de los municipios no certificados en salubridad, seguridad y servicios públicos.</t>
  </si>
  <si>
    <t>IED beneficiadas en salubridad, seguridad y servicios públicos</t>
  </si>
  <si>
    <t>MT</t>
  </si>
  <si>
    <t>Se ha logrado beneficiar a las 275 IED con las  prestación del servicio de aseo, Vigilancia y servicios públicos,  manteniendo  los espacios de su infraestructura con los protocolos de bioseguridad, instalaciones limpias de las cuales se están beneficiando 261 IED Con la empresa Serviespeciales que prestan el servicio de aseo, igualmente se ha  salvaguardando los bienes muebles de cada IED de las cuales se benefician 202 IED  con la  prestación de servicio de vigilancia con la UT. CMS. Igualmente se benefician el 100% de las IED que han requerido el pago de servicios públicos domiciliarios, a través de la transferencia de recursos por parte de la Secretaría de Educación para este fin.</t>
  </si>
  <si>
    <t>Prestación de Servicio de Aseo, Vigilancia y pago de  Servicios Públicos  a las IED de los municipios no certificados del Departamento.</t>
  </si>
  <si>
    <t>Se ha logrado beneficiar a las 275 IED con las  prestación del servicio de aseo, Vigilancia y servicios públicos,  manteniendo  los espacios de su infraestructura con los protocolos de bioseguridad e instalaciones limpias, de  las cuales en  261 IED se presta el servicio  de aseo con  la empresa Serviespeciales, así mismo con transferencia de recursos para compra de implementos de aseo se ha logrado cubrir el  100% de IED con  este servicio,   En cuanto al servicio de vigilancia  se ha  salvaguardando los bienes muebles de cada IED con la  prestación de servicio de vigilancia con la UT. CMS en 202 IED  y el resto de IED  con vigilancia prestada  por parte de los administrativos de las IED. En la prestación de servicios públicos domiciliarios  se  beneficia el 100% de las IED que han requerido el pago de estos, a través de la transferencia de recursos por parte de la Secretaría de Educación.</t>
  </si>
  <si>
    <t>GR5:1-01-03-027</t>
  </si>
  <si>
    <t>027</t>
  </si>
  <si>
    <t>Implementar al 100% la red departamental de urgencias acorde a los nodos regionales.</t>
  </si>
  <si>
    <t>Implementación de la red departamental</t>
  </si>
  <si>
    <t>Formulación del proyecto "Fortalecimiento , reorganización y establecimiento del Sistema de Atención de Urgencias enEmergencias y Desastres del departamento de Cundinamarca".Se realizó la contratación de recurso humano (médicos) para la regulación de urgencias y emergencias en el Departamento y de profesionales de apoyo en los procesos administrativos del CRUE. Coordinación de 74 emergencias con afectaciones en salud de las cuales el 83,8% corresponden a accidentes de tránsito. Cobertura de la atención en urgencias de 23,339 pacientes, de los cuales 18,598 (79,7%) corresponde a población venezolana.En el primer trimestre meses de enero y febrero se realizó el comité de referencia y contrarreferencia según cronograma para con los hospitales de segundo y tercer nivel de atención, suspendido por la Pandemia;  en el mes de agosto se retomo esta actividad.Se realizó visita de seguimiento al proceso de referencia y contrreferencia del municipio de Choconta, Sopo y Girardot de conformidad a lo planeado.Se realizó el comité mensual del convenio del Sistema de Emergencias Medicas entre el Dpto de Cundinamarca y los Municipios primera categoría una vez declarada la cuarentena y alerta del COVID 19 este se esta se ha realizado de manera virtual.</t>
  </si>
  <si>
    <t>Red departamental de urgencias acorde a los nodos regionales.</t>
  </si>
  <si>
    <t>En la atención de urgencias la población extranjera principalmente venezolana es la que marca el mayor porcentaje en la prestación.  Dificultad en la  remisión y traslado de pacientes por limitación de la oferta de servicios de salud. Declaratoria de cuarentena en el País y alerta por el  COVID-19.</t>
  </si>
  <si>
    <t>GR5:1-01-03-028</t>
  </si>
  <si>
    <t>028</t>
  </si>
  <si>
    <t>Implementar las 14 regiones de salud de la red pública departamental.</t>
  </si>
  <si>
    <t>Regiones de salud implementadas</t>
  </si>
  <si>
    <t>Socialización de la Reorganización, modernización y Rediseño de la Red pública Departamental en las 14 Regiones de Salud, socialización de la hoja de ruta para la implementación de la Red, inicio de las actividades estipuladas en la hoja de ruta para la implementación de la Red. Inicio a seguimiento de compromisos de la hoja de ruta, realimentación de los productos entregados según hoja de ruta. Se han realizado 9 mesas de trabajo presenciales y 5 virtuales con alcaldes, concejales, comunidad y gerentes de hospitales.</t>
  </si>
  <si>
    <t>Demora en el concepto de viabilidad técnica de la Reorganización de la Red por parte del Ministerio.  Desinformación  de la comunidad y de algunas autoridades locales que genera incertidumbre y múltiples requerimientos relacionados con el tema por parte de la comunidad</t>
  </si>
  <si>
    <t>GR5:1-01-03-029</t>
  </si>
  <si>
    <t>029</t>
  </si>
  <si>
    <t>Ejecutar 5.078 visitas de Inspección, Vigilancia y Control a los actores vigilados en el marco del SGSSS.</t>
  </si>
  <si>
    <t>Vistas de IVC realizadas</t>
  </si>
  <si>
    <t>Se realizó la implementación de los procedimientos virtuales con ocasión de la pandemia COVID-19 lo que Se realizó la implementación de los procedimientos virtuales con ocasión de la pandemia COVID-19 lo que permitió la realización de vistas virtuales de los diferentes programas, tales como  farmacovigilancia, (32) visitas IPS), Articulación Externa Por Medio De Mesas De Trabajo Con Las Diferentes Direcciones Y Entes De Control Para Priorizar Estrategias De Intervención Como Nodo Territorial por medio de  video conferencia con UPPSALA MONITORING CENTRE – INVIMA. Para el Fondo rotatorio de estupefacientes Se adelantaron dos reuniones de forma articulada con salud pública para la divulgación de políticas públicas y homologación de requisitos normativos y Se realizaron visitas de inspección vigilancia y control para el manejo de MCE a los prestadores de servicios de Salud en el Departamento. Se da continuidad a la verificación virtual de los programas de Reactivovigilancia y Tecnovigilancia. En cuanto al programa de Tecnovigilancia se ha realizado (1758) verificaciones de eventos adversos asociados a dispositivos médicos, de igual forma se realizó el encuentro de Tecnovigilancia, simposio de Farmacovigilancia y apoyo del programa de Reactivovigilancia de forma virtual, con una participación de (1119) asistentes, En cuanto a Reactivovigilancia se han realizado (35) visitas virtuales,  Así mismo para el fondo local de salud Se realizaron vistas a secretarias de salud municipal con el fin de realizar seguimiento a la ejecución de los recursos asignados terminando el proceso de verificación para certificación vigencia 2019  logrado certificar 116 secretarias municipales. Para establecimientos farmacéuticos Se realizaron (348) visitas, se realizó apoyo en implementación normativa a establecimientos farmacéuticos. En cuanto a habilitación Se realizaron (429) visitas a prestadores de servicios de salud, Se logra certificar a (6) prestadores de servicio de salud Privados (3) Públicos (3)  Unificación de conceptos e implementación de lineamientos normativos por parte de los entes Nacionales para ejercer acciones de IVC frente a prestadores de servicios de salud en Pandemia COVID-19, inclusión de personal de salud para el seguimiento de casos COVID- 19.</t>
  </si>
  <si>
    <t>Visitas a prestadores de servicios de salud y establecimientos farmacéuticos</t>
  </si>
  <si>
    <t>Con ocasión de la emergencia sanitaria declarada por el Gobierno Nacional por la pandemia COVID-19 se ha requerido ajustar la planeación de cada actividad, sin embargo la declaración se ha extendido por tiempo prolongado. Así mismo se recibió orden del Ministerio de Salud y protección Social donde se suspenden la realización de  vistas de verificación de condiciones de habilitación relacionado con resolución 856 del 2020.</t>
  </si>
  <si>
    <t>GR5:1-01-03-030</t>
  </si>
  <si>
    <t>030</t>
  </si>
  <si>
    <t>Implementar el Fondo Rotatorio de Estupefacientes de Cundinamarca.</t>
  </si>
  <si>
    <t>FRECUN implementado</t>
  </si>
  <si>
    <t>Creación e implementación de Fondo Rotatorio de Estupefacientes de Cundinamarca.Respecto a las visitas de Inspección, Vigilancia y Control para el manejo de Los Medicamentos de Control Especial a los prestadores de Servicios de salud y establecimientos farmacéuticos en el Departamento se realizaron (99) visitas,  se Realizaron (23)  mesas  de articulación interadministrativa (Salud  Publica - SPA)correspondientes a : Concejo Seccional de  Estupefacientes, Comité Sustancias Psicoactivas , Mesa de Trabajo No3 - No4 .Mesas  articulación Intersectorial: Mesa  Sabana Norte con el Fondo Nacional de Estupefacientes y Sociedades Médicas y Científicas , de igual forma se diseñó e implemento Procedimiento de Visitas virtuales para la autorización de manejo de  Medicamentos de Control.</t>
  </si>
  <si>
    <t>Fondo Rotatorio de Estupefacientes de Cundinamarca.</t>
  </si>
  <si>
    <t>1.Declaración de la Pandemia por COVID 192.La realización de visitas virtuales no permiten evidenciar la gestión general de la Gestión de los Servcios Farmaceuticos</t>
  </si>
  <si>
    <t>GR5:1-01-03-031</t>
  </si>
  <si>
    <t>031</t>
  </si>
  <si>
    <t>Implementar el 95% de los lineamientos nacionales de vigilancia en salud pública de los eventos de interés y reglamento sanitario internacional.</t>
  </si>
  <si>
    <t>Lineamientos de vigilancia en eventos de interés en salud pública implementados</t>
  </si>
  <si>
    <t>Durante la actual vigencia se continua con la implementación de los lineamientos nacionales de vigilancia en salud publica de los eventos de interés y reglamento sanitario internacional</t>
  </si>
  <si>
    <t>lineamientos de vigilancia en salud publica</t>
  </si>
  <si>
    <t>GR5:1-01-03-032</t>
  </si>
  <si>
    <t>032</t>
  </si>
  <si>
    <t>Dotar 1.200 escuelas de formación del departamento con implementación deportiva y recreativa.</t>
  </si>
  <si>
    <t>Escuelas de formación deportiva con dotación</t>
  </si>
  <si>
    <t>Esta meta se encuentra en ejecución y se han realizado las siguientes actividades: COFINANCIACIÓN CONVENIO PARA EL DESARROLLO DEL PROYECTO DE DEPORTE ESCOLAR -ESCUELAS DEPORTIVAS- , CON EL MINISTERIO DEL DEPORTE.GERENCIA INTEGRAL DE PROYECTOS PARA LA PLANEACIÓN, ADMINISTRACIÓN Y EJECUCIÓN DE ACCIONES TENDIENTES A MEJORAR LA CALIDAD, LA COMPETITIVIDAD Y LA PROMOCIÓN DEL DEPORTE EN CUNDINAMARCA, DE ACUERDO CON LOS LINEAMIENTOS DEL PLAN DE DESARROLLO “CUNDINAMARCA REGIÓN QUE PROGRESA.En el marco del convenio No. 257 de 2020 se adelanta la entrega de kits deportivos para 4 escuelas de cada uno de los 116 municipios que contiene, entre otras cosas, colchonetas, balones, bandas elásticas, balones medicinales, conos reflectivos, aros, lazos, etc.</t>
  </si>
  <si>
    <t>Se suscribieron 5 convenios para la dotación de las escuelas de formación con implementación deportiva y recreativa con los municipios de Tenjo, Fosca, San Antonio, Ubaté y Zipaquirá.</t>
  </si>
  <si>
    <t>GR5:1-01-03-033</t>
  </si>
  <si>
    <t>033</t>
  </si>
  <si>
    <t>Dotar 300 parques saludables en el departamento.</t>
  </si>
  <si>
    <t>Parques saludables dotados</t>
  </si>
  <si>
    <t>La meta se encuentra en ejecución: Se han recibido solicitudes de 18 municipios, que contemplan un total de 38 parques saludables, de las cuales 7 adjuntan documentos completos para el proceso. Se realizó el estudio del sector y del mercado para llevar a cabo la etapa pre contractual de la adquisición de parques saludables. Se inicia el proceso de contratación para la dotación de 15 parques saludables para los municipios del departamento.</t>
  </si>
  <si>
    <t>En lo que respecta a la dotación de parques saludables, el Instituto Departamental para la Recreación y el Deporte de Cundinamarca, ha adelantado los estudios previos y del sector, con el fin de llevar a cabo la contratación de la adquisición y dotación de los 15 parques programados.Se suscribieron 13 convenios para la dotación de parques saludables con los municipios de Nocaima, La Vega, Funza, Chía, Gutiérrez, Tocancipa, Ubaté, Ubala, Nilo, Carmen de Carupa, La Palma, La Mesa y Viota.</t>
  </si>
  <si>
    <t>GR5:1-01-03-034</t>
  </si>
  <si>
    <t>034</t>
  </si>
  <si>
    <t>Cofinanciar la construcción o adecuación de 65 escenarios deportivos en el departamento.</t>
  </si>
  <si>
    <t>Escenarios construidos o adecuados</t>
  </si>
  <si>
    <t>Se realizaron capacitaciones sobre la formulación y estructuración de proyectos de inversión pública a todas las provincias y municipios del departamento, con el fin de acompañar el proceso de presentación de proyectos al instituto. Se está adelantando la revisión de los proyectos radicado en la plataforma BIZAGI. A la fecha tenemos radicados 103 proyectos, de los cuales se han devuelto 18 porque corresponden a escenarios dentro de las instituciones educativas (Secretaría de Educación), revisado 51 y 2 de ellos ya están viabilizados.</t>
  </si>
  <si>
    <t>Con corte a 18 de noviembre de 2020, se han radicado 281 proyectos de infraestructura deportiva de los diferentes municipios, de los cuales se han revisado 233 (incluyendo proyectos de infraestructura de instituciones educativas que no son competencia de Indeportes sino de la Secretaría de Educación del departamento, los cuales se devuelven con la aclaración de que el proyecto no corresponde a la entidad y; proyectos eliminados, los cuales se refieren a aquellos proyectos que son creados y cargados en la plataforma Bizagi con nuevo número de caso, por lo cual, los proyectos anteriores son eliminados). De este total, 27 proyectos han sido avalados (proyectos que cumplen tanto técnica como metodológicamente). Los municipios con proyectos avalados son: Junín, Sasaima, Guasca, La Peña, Gachalá, Nemocón, Fusagasugá, Fúquene, Vianí, Sopó, Zipaquirá, Bituima, Gachetá, Paime, Útica, Mosquera, Gama, Tocancipá y Guayabal de Síquima.</t>
  </si>
  <si>
    <t>GR5:1-01-03-035</t>
  </si>
  <si>
    <t>035</t>
  </si>
  <si>
    <t>Cofinanciar la construcción o adecuación de 1 Centro de alto rendimiento.</t>
  </si>
  <si>
    <t>Centros de alto rendimiento cofinanciados</t>
  </si>
  <si>
    <t>GR5:1-01-03-036</t>
  </si>
  <si>
    <t>036</t>
  </si>
  <si>
    <t>Mantener la prestación del servicio de educación superior de la entidad educativa pública estatal del nivel territorial.</t>
  </si>
  <si>
    <t>Entidad educativa con servicio</t>
  </si>
  <si>
    <t>Se realizó el giro de apoyo financiero a la Universidad de Cundinamarca de los meses de Agosto, septiembre, octubre y noviembre, con el fin de mantener la prestación del servicio de educación superior en la entidad educativa pública  estatal del nivel territorial brindando  apoyo financiero que permitirá  garantizar que la calidad en la prestación del servicio educativo de la Institución, día a día mejore.Se logró brindar apoyo financiero a la Universidad de Cundinamarca, garantizando la continuidad y la calidad de la prestación del servicio educativo de la Institución, impactando de manera positiva alrededor de 13.065  estudiantes  provenientes  de los 116  municipios del Departamento, a través del giro de recursos mediante resolución 3100 de octubre de 2020 realizado por la Secretaría de Educación.</t>
  </si>
  <si>
    <t>Apoyo Financiero para la Prestación del Servicio Educativo en la Universidad de Cundinamarca</t>
  </si>
  <si>
    <t>GR5:1-01-03-037</t>
  </si>
  <si>
    <t>037</t>
  </si>
  <si>
    <t>Actualizar a 6.000 directivos docentes y docentes de las IED en conocimientos disciplinares, prácticas pedagógicas, competencias socio emocionales y de gestión.</t>
  </si>
  <si>
    <t>Directivos docentes y docentes actualizados</t>
  </si>
  <si>
    <t>Capacitación a Docentes y Directivos docentes</t>
  </si>
  <si>
    <t>Durante la vigencia 2020, se logró la capacitación de 443 (244 directivos docentes, 199 docentes)  docentes y directivos docentes de las 275 IED de los municipios no certificados de Cundinamarca a través de alianzas estratégicas con entidades privadas, públicas y sin ánimo de lucro como, la Fundación Alquería Cavelier, Universidad de la Sabana, Ministerio de Educación, Universidad Tecnológica de Pereira, la DIAN y el SENA, con las cuales se fortalecieron competencias en liderazgo directivo y educación remota, gobernabilidad sin presencialidad, educación remota en EE rurales y urbanas,  Cultura de la Contribución en la Escuela y Ciencia, Tecnología, Ingeniería y Matemáticas.De los 433 docentes y directivos formados  244  fueron formados en el marco del convenio con la fundación Cavelier y la Universidad de la Sabana, que permitió formar a en liderazgo desde la educación remota,  con el convenio con la DIAN y SENA, se formaron a 32 docentes en la cultura de la contribución en la escuela y con el programa STEM (Ciencia, Tecnología, Ingeniería y Matemáticas, por sus siglas en inglés) desarrollado con el MEN, la UTP y MINTIC se  permitió formar a 167 docentes.Igualmente se formuló el plan de formación docente como parte del primer componente del proyecto MIMI «Mi Casa. Mi Escuela», el cual se denomina «Uso de Nuevas Tecnologías para la Innovación Educativa», que se ejecutará durante el primer semestre de 2021 y tendrá como finalidad entregar herramientas para el desarrollo pedagógico en el marco de la pandemia.</t>
  </si>
  <si>
    <t>Problemas de conectividad</t>
  </si>
  <si>
    <t>GR5:1-01-03-038</t>
  </si>
  <si>
    <t>038</t>
  </si>
  <si>
    <t>Implementar la “Escuela de Rectores”.</t>
  </si>
  <si>
    <t>Escuela de rectores implementada</t>
  </si>
  <si>
    <t>Capacitación y Formación a directivos  docente mediante la Escuela de Rectores</t>
  </si>
  <si>
    <t>La Escuela de Rectores (Directivos docentes) de Cundinamarca,  se desarrolló durante toda la vigencia 2020  a través de la alianza entre la Fundación Alquería Cavelier, Universidad de la Sabana y Secretaría de Educación de Cundinamarca en la cual se capacitaron a 244 directivos docentes entre rectores y coordinadores de las 275 instituciones educativas de los municipios no certificados del Departamento, en temas como liderazgo directivo y educación remota, gobernabilidad sin presencialidad, educación remota en EE rurales y urbanas,  liderazgo directivo: un factor de calidad, autoliderazgo, autoconocimiento, y auto gestión emocional del directivo, liderazgo directivo: hacia un liderazgo autentico, liderazgo distribuido en la dirección de instituciones educativas, introducción a la educación comparada: posibilidades para el rector, marco legal y normativo para el rector, rol del rector y las funciones del rector. Así las cosas se logro la implementación de la escuela de rectores con un total de 299 rectores inscritos en el curso, y con un número de aprobados de 244 rectores que cumplieron con todas las especificaciones y asistencias del curso, esta formación de los rectores permitirá tener un mejor desempeño administrativo pedagógico y de liderazgo que busca brindar una educación de calidad.</t>
  </si>
  <si>
    <t>GR5:1-01-03-039</t>
  </si>
  <si>
    <t>039</t>
  </si>
  <si>
    <t>Beneficiar al 100% de los docentes, directivos docentes y administrativos de las IED, con el plan de bienestar laboral y de incentivos de acuerdo a su reglamentación.</t>
  </si>
  <si>
    <t>Docentes, directivos docentes y administrativos beneficiados</t>
  </si>
  <si>
    <t>Plan de Bienestar y de Incentivos  implementado para docentes, directivos docentes y administrativos.</t>
  </si>
  <si>
    <t>Se benefició al 100% de los docentes, directivos docentes y personal administrativo de las instituciones educativas que corresponde a un total de 12152 funcionarios  con las actividades desarrolladas incluidas en el programa de bienestar laboral 2020,  con  el  desarrollo de   estrategias que permiten mejorar  la calidad de vida,  el desempeño laboral, el desarrollo humano y profesional de los directivos docentes, docentes y el personal administrativo de las instituciones educativas de los municipios no certificados de cundinamarca. Tal como se planteó en el programa de bienestar laboral y de incentivos ,  las actividades desarrolladas,  atendieron  las esferas personal, socio afectiva familias y ocupacional de los funcionarios de las instituciones educativas oficiales  de los municipios no certificados, igualmente el programa de bienestar laboral y de incentivos implementado, favoreció   el desarrollo integral de los docentes, directivos docentes y personal administrativo,  así mismo lograron motivar a  directivos docentes, docentes y personal administrativo de las instituciones educativas de los municipios no certificados de cundinamarca para prestar un mejor servicio educativo, se  estructuraron  y realizaron actividades que atendieron  las necesidades de protección, ocio, identidad y aprendizaje del servidor y su familia, todas las actividades se realizaron mediante la  gestión y el  el apoyo con  entidades aliadas  para el cumplimiento de las actividades incluidas en las áreas de calidad de vida laboral y de protección y servicios sociales.</t>
  </si>
  <si>
    <t>1123</t>
  </si>
  <si>
    <t>SRIA DE TRANSPORTE Y MOVILIDAD</t>
  </si>
  <si>
    <t>GR5:1-01-03-040</t>
  </si>
  <si>
    <t>040</t>
  </si>
  <si>
    <t>Implementar la estrategia "Por la Vía de la Vida" para la intervención, prevención y monitoreo de la seguridad vial en Cundinamarca.</t>
  </si>
  <si>
    <t>Se creó el esquema funcional del Centro de Estudios (Ceis)  que es El centro de estudios e investigaciones de seguridad vial, desarrolló y organizó los informes provinciales y especiales de manera mensuales Envío a 36  municipios  ( Alcaldes) :*       Informes estadísticos especiales 10 productos*.Investigaciones especiales y boletines 102 productos*.Mapas de calor y tableros gráficos *.Monitoreo de Medios- Diario•       Plataforma en línea abierta con tablero de control, y descarga de datos para el consultante  para un total de 1044 informes especiales cualitativos de publicación online en el link https://www.ceiscundinamarca.com/Los resultados a la fecha son:a.-53,4% en fatalidades en Accidentes de tránsitob.-57,8% en lesiones en accidentes de tránsitoc.-29,9% hurto a Automotoresd.-39,1% hurto a Motocicletase.-168% en abigeatof.-47,4% en Piratería* COMPONENTE JORNADAS PEDAGÓGICAS EN SEGURIDAD VIAL LUDOEDUCADORES  11 Provincias atendidas24 Municipios beneficiados con Jornadas pedagógicas en seguridad vial.75 Instituciones atendidas en las cuales están: Instituciones Educativas, fundaciones, grupos de adulto mayor, instituciones educativas privadas, docentes, Juntas de Acción comunal, Servidores públicos,transportadores , peatones,bici usuarios,motociclistas .Apoyo a los operativos que realizan los municipios en seguridad vial, administraciones municipales de 24 municipios, según relación adjunta.55 bici-usuarios beneficiados con kit de protección5.170 personas sensibilizadas del  2 de junio  al 30 de septiembre  de 2020.</t>
  </si>
  <si>
    <t>Se creó el esquema funcional del Centro de Estudios (Ceis) https://www.ceiscundinamarca.com/(15) Provincias capacitadas en manejo de cifras, Planes de seguridad, Visión Cero y Bicicultura con actores viales y con Autoridades Municipales, Apoyo y acompañamiento técnico a (80) municipios ,El 90% del municipio de categoría entre (4,5 y 6) nunca habían elaborado el plan de seguridad, (19) Municipios con comité de seguridad vial establecido, (18) Planes locales de seguridad vial en formulación para implementación en el primer trimestre del 2021, ( 13)  municipios con plan de seguridad vial elaborado y ejecutado al presente año, (528) Autoridades de tránsito involucradas en los procesos de formación.(19) Ciclo vias llevadas acabo por el departamento, (16.015) asistentes a las diferentes ciclo rutas ejecutadas por la secretaria de movilidad  , (1311) bicicletas marcadas , (10.900) Bici usuarios capacitados en el uso adecuado de la bicicleta de acuerdo a la normatividad vigente, (212) Capacitaciones  en Cultura Bici  asistentes</t>
  </si>
  <si>
    <t>Se creó el esquema funcional del Centro de Estudios (Ceis)  que es El centro de estudios e investigaciones de seguridad vialA la fecha cuenta con un portal web (http://www.ceiscundinamarca.com) y datos descargables para cada municipio con cifras e investigaciones que han sido cuidadosamente obtenidas en lo corrido de 2020.PRODUCTOSINFORME MENSUAL INDIVIDUAL DE CADA UNO DE LOS 116 MUNICIPIOS CON ENVÍO PERSONALIZADO A CADA ALCALDÍA CONa.Cifras oficiales para:b.Fatalidadesc.Lesionadosd.Hurto automotorese.Hurto motocicletasf.Pirateríag.Abigeato*72 MAPASa.Interactivos que recopilaron y reconstruyeron los datos de los siniestros viales para los 116 municipios de los últimos 10 años* INFORMES DEPARTAMENTALES CON DETALLES DE TENDENCIAS DE LOS SINIESTROS VIALES CON:a.Hora, Fecha, Actores viales, Móvil del agresor, Municipio, Edad afectados, Sexo*(15) Provincias capacitadas en manejo de cifras, Planes de seguridad, Visión Cero y Bicicultura con actores viales y con Autoridades Municipales*Apoyo y acompañamiento técnico a (80) municipios  *El 90% del municipio de categoría entre (4,5 y 6) nunca habían elaborado el plan de seguridad. *(19) Municipios con comité de seguridad vial establecido.*(18) Planes locales de seguridad vial en formulación para implementación en el primer trimestre del 2021*( 13)  municipios con plan de seguridad vial elaborado y ejecutado al presente año.*(528) Autoridades de tránsito involucradas en los procesos de formación.BENEFICIARIOSa. (268) Personas de empresas de transporte capacitadas en temas de prevención y previsión vialb. Capacitación en Visión Cero (231 asistentes)c. Encuentro Nacional Académico de seguridad vial (567 participantes)d. Encuentro Internacional de autoridades – Manejo de la movilidad en COVDI19 (567 participantes)c. Capacitación en manejo de información (87 asistentes)se ha logrado Jornadas Pedagógicas en Seguridad Vial1 Provincias atendidas24 Municipios beneficiados con Jornadas pedagógicas en seguridad vial.75 Instituciones atendidas en las cuales están: Instituciones Educativas, fundaciones, grupos de adulto mayor, instituciones educativas privadas, docentes, Juntas de Acción comunal, etc.Apoyo a los operativos que realizan los municipios en seguridad vial, administraciones municipales de 24 municipios, según relación adjunta.55 bici-usuarios beneficiados con kit de protección3.179 personas sensibilizadas del  26 de abril al 30 de agosto de 2020.</t>
  </si>
  <si>
    <t>GR5:1-01-03-041</t>
  </si>
  <si>
    <t>041</t>
  </si>
  <si>
    <t>Intervenir 30 bienes culturales.</t>
  </si>
  <si>
    <t>Bienes culturales intervenidos</t>
  </si>
  <si>
    <t>GR5:1-01-03-042</t>
  </si>
  <si>
    <t>042</t>
  </si>
  <si>
    <t>Implementar un modelo de gestión pública de cultura.</t>
  </si>
  <si>
    <t>Modelo de gestión pública de cultura implementado</t>
  </si>
  <si>
    <t>Asistencia técnica territorial.</t>
  </si>
  <si>
    <t>-Implementación de la primera fase del modelo de gestión cultural en el departamento, a  través de estrategias que potencializaron las capacidades de participación cultural de las 116 administraciones municipales, donde a partir de la asistencia técnica t</t>
  </si>
  <si>
    <t>GR5:1-01-03-043</t>
  </si>
  <si>
    <t>043</t>
  </si>
  <si>
    <t>Acompañar los servicios básicos bibliotecarios en el 100% de las bibliotecas públicas municipales.</t>
  </si>
  <si>
    <t>Bibliotecas públicas con acompañamiento</t>
  </si>
  <si>
    <t>Realizar la asesoría técnica territorial a través de la virtualidad, ya que la conectividad presenta inconvenientes en algunas zonas del departamento. A cada una de las 158 bibliotecas que conforman la red departamental se le asignó un tutor. Adicionalmente, dentro de la convocatoria de estímulos "Corazonarte Cultura para Cuidarte" fueron adjudicados 30 para temas relacionados con bibliotecas públicas entre los cuales se encuentran: creación en conformación de club de lectura, fotografía y memoria en bibliotecas públicas y creación en laboratorios bibliotecarios. A la fecha se ha girado el 70% del valor de cada estímulo a cada beneficiario.</t>
  </si>
  <si>
    <t>GR5:1-01-03-044</t>
  </si>
  <si>
    <t>044</t>
  </si>
  <si>
    <t>Lograr el reconocimiento de un patrimonio inmaterial en el departamento.</t>
  </si>
  <si>
    <t>Patrimonio inmaterial reconocido</t>
  </si>
  <si>
    <t>GR5:1-01-03-045</t>
  </si>
  <si>
    <t>045</t>
  </si>
  <si>
    <t>Cofinanciar 8 proyectos que permitan la socialización y acceso al patrimonio cultural inmaterial.</t>
  </si>
  <si>
    <t>Proyectos cofinanciados</t>
  </si>
  <si>
    <t>GR5:1-01-03-046</t>
  </si>
  <si>
    <t>046</t>
  </si>
  <si>
    <t>Intervenir 8 inmuebles de patrimonio material.</t>
  </si>
  <si>
    <t>Inmuebles intervenidos</t>
  </si>
  <si>
    <t>1223</t>
  </si>
  <si>
    <t>INSTITUTO DE INFRAESTRUCTURA .I.C.C.U</t>
  </si>
  <si>
    <t>GR5:1-01-03-047</t>
  </si>
  <si>
    <t>047</t>
  </si>
  <si>
    <t>Ejecutar el 100% de la segunda fase de la reubicación del municipio de Utica (Obras complementarias).</t>
  </si>
  <si>
    <t>Segunda fase implementada</t>
  </si>
  <si>
    <t>GR5:1-01-03-048</t>
  </si>
  <si>
    <t>048</t>
  </si>
  <si>
    <t>Intervenir 85.000 m2 de espacio público.</t>
  </si>
  <si>
    <t>M2 de espacio público intervenidos</t>
  </si>
  <si>
    <t>15.276,48 m2 de espacio público intervenido</t>
  </si>
  <si>
    <t>Durante la vigencia 2020 se  han ejecutado 15.276,48 m2 de espacio público beneficiando a los municipios de: La Peña, Guayabal de Síquima, Nemocón, Funza, La Mesa, Bituima, Sibaté, Pacho, Tocaima, Simijaca y Beltrán. Adicionalmente, se encuentran en ejecución diferentes proyectos de espacio público y parques, en los municipios del Departamento.</t>
  </si>
  <si>
    <t>1131</t>
  </si>
  <si>
    <t>SECRETARIA DE  HABITAT Y VIVIENDA</t>
  </si>
  <si>
    <t>GR5:1-01-03-049</t>
  </si>
  <si>
    <t>049</t>
  </si>
  <si>
    <t>Mejorar 6.000 viviendas urbanas y rurales con enfoque diferencial y territorial.</t>
  </si>
  <si>
    <t>Viviendas mejoradas</t>
  </si>
  <si>
    <t>608 Mejoramientos de vivienda rural61 Mejoramientos de vivienda urbana</t>
  </si>
  <si>
    <t>Suscripción de tres (3) Convenios Interadministrativos de Cooperación entre Fonvivienda – Findeter, El Departamento y los municipios de Chía, Fusagasugá y Cajicá, con una gestión de recursos del orden nacional por la suma de $5.100.000.000 y de los municipios por la suma de $4.500.000.000, para la ejecución de 900 mejoramientos de vivienda urbana en el marco del Programa “Casa digna, Vida Digna”.Inversión de recursos departamentales por la suma de $2.830 millones de pesos, mediante la suscripción de 34 convenios interadministrativos con igual número de municipios, para la ejecución de proyectos de mejoramiento de vivienda rural - construcción de pisos, que serán financiados en su totalidad por la Secretaría de Hábitat y Vivienda y beneficiarán a 608 hogares de las zonas rurales del Departamento.Inversión de $200 millones de pesos para 61 mejoramientos de vivienda en el Municipio de Funza con un aporte del municipio de $200 millones de pesos.</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</si>
  <si>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rural.La deficiente capacidad técnica y administrativa de los municipios del Departamento para el diseño y expedición de documentos técnicos, sociales y económicos en el marco de la adecuada formulación de los proyectos habitacionales, genera demoras en los procesos precontractuales.La carencia de información sobre la situación habitacional de los municipios del Departamento de Cundinamarca es una de las principales dificultades para ejecutar acciones orientadas a la disminución del déficit habitacional.</t>
  </si>
  <si>
    <t>GR5:1-01-03-050</t>
  </si>
  <si>
    <t>050</t>
  </si>
  <si>
    <t>Mejorar integralmente 10 barrios y entornos rurales en los municipios del departamento.</t>
  </si>
  <si>
    <t>Barrios y entornos beneficiados con obras de mejoramiento</t>
  </si>
  <si>
    <t>20 Barrios Mejorados 842 beneficiadas con viviendas mejoradas con fachadas y mejoramiento de andenes.</t>
  </si>
  <si>
    <t>En esta meta se destaca el hecho que 842 hogares localizados en diferentes sectores de 20 municipios, embellecieron sus fachadas y mejoraron sus andenes con una inversión de una inversión departamental por la suma de $1.000 millones de pesos y una gestión de recursos municipales por la suma de $210 millones de pesos.</t>
  </si>
  <si>
    <t>Se dificulta la selección de sectores de intervención con obras de mejoramiento integral de barrios, debidos a que estos se encuentran dispersos en todo el casco urbano, lo que dificulta el proceso de formulación de los proyectos.</t>
  </si>
  <si>
    <t>GR5:1-01-03-051</t>
  </si>
  <si>
    <t>051</t>
  </si>
  <si>
    <t>Ejecutar 10 procesos de acompañamiento social en las intervenciones de mejoramiento de las condiciones de habitabilidad de viviendas, barrios y entornos.</t>
  </si>
  <si>
    <t>Procesos acompañados</t>
  </si>
  <si>
    <t>GR5:1-01-03-052</t>
  </si>
  <si>
    <t>052</t>
  </si>
  <si>
    <t>Apoyar la construcción y adquisición de 300 viviendas urbanas y rurales para Población Víctima del Conflicto Armado en el Departamento de Cundinamarca</t>
  </si>
  <si>
    <t>Viviendas construidas o adquiridas para población VCA</t>
  </si>
  <si>
    <t>13 viviendas rurales para población Víctima del Conflicto Armado</t>
  </si>
  <si>
    <t>Se destinaron recursos departamentales por la suma de $300 millones de pesos para la suscripción de convenios interadministrativos, y cofinanciar proyectos de construcción de vivienda rural en los municipios de Arbeláez, La Mesa, Caparrapí, Junín, Jerusalén, Pandi y Guayabetal, los cuales beneficiarán a 13 hogares Víctima del Conflicto Armado del sector rural.</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</si>
  <si>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t>
  </si>
  <si>
    <t>GR5:1-01-03-053</t>
  </si>
  <si>
    <t>053</t>
  </si>
  <si>
    <t>Ejecutar 10 procesos de acompañamiento social para la integralidad de las intervenciones de construcción de vivienda.</t>
  </si>
  <si>
    <t>Procesos de acompañamiento social</t>
  </si>
  <si>
    <t>GR5:1-01-03-054</t>
  </si>
  <si>
    <t>054</t>
  </si>
  <si>
    <t>Apoyar la adquisición de 4.700 viviendas rurales y urbanas VIS y VIP.</t>
  </si>
  <si>
    <t>Viviendas adquiridas VIS y VIP</t>
  </si>
  <si>
    <t>48 hogares con construcción de vivienda rural2.679 hogares beneficiados con exención de impuesto de registro396 hogares beneficiados con subsidios de Semillero de Propietarios</t>
  </si>
  <si>
    <t>En la Vigencia 2020, 2.679 hogares cundinamarqueses que adquirieron viviendas de interés social y prioritario con subsidios familiares de vivienda, obtuvieron el beneficio de exención del pago del impuesto de registro establecido mediante la Ordenanza No. 003 de 2020 la cual fue gestionada por la Secretaría de Hábitat y Vivienda para aliviar la carga financiera de las familias a la hora de comprar vivienda.Como resultado de la estrategia Plan Semillero de Propietarios implementada por la Secretaría d Hábitat y Vivienda, durante la Vigencia 2020, 11.185 hogares se encuentran habilitados y se han asignado 396 subsidios de arriendo para hogares cundinamarqueses de ingresos entre 1 y 2 smlmv.En el marco de ejecución del programa “Podemos Casa” se entregaron 32 viviendas del proyecto Villa Daniela del municipio de Mosquera y 21 Viviendas del proyecto Villa Catalina del municipio de Guasca. Los proyectos de La Mesa, Villeta, Villapinzón y Guasca tienen un avance promedio del 80% y se tiene prevista su entrega  de las viviendas a 1.047 familias en el primer semestre de la vigencia 2021.Los proyectos de La Mesa, Nilo, Tocaima y Ricaurte, para la construcción de 1.100 unidades de vivienda, presentan un avance del 15% correspondiente a la etapa de alistamiento de procesos antes de iniciar su construcción.Se destinaron recursos departamentales por la suma de $1.473.542.705 para cofinanciar la construcción de vivienda rural en los municipios de La Calera, Cáqueza, Junín, Puerto Salgar, Sasaima, Arbeláez, La Mesa, Zipacón, Pandi, Villeta, Granada y Jerusalén, para beneficiar a 48 hogares del sector rural en condición de vulnerabilidad y pobreza.</t>
  </si>
  <si>
    <t>La deficiente capacidad técnica y administrativa de los municipios del Departamento para el diseño y expedición de documentos técnicos, sociales y económicos en el marco de la adecuada formulación de los proyectos habitacionales, genera demoras en los procesos precontractuales.La carencia de información sobre la situación habitacional de los municipios del Departamento de Cundinamarca es una de las principales dificultades para ejecutar acciones orientadas a la disminución del déficit habitacional.Disponibilidad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t>
  </si>
  <si>
    <t>GR5:1-01-03-055</t>
  </si>
  <si>
    <t>055</t>
  </si>
  <si>
    <t>Apoyar la adquisición de 300 viviendas urbanas y rurales en sitio propio en el departamento.</t>
  </si>
  <si>
    <t>Viviendas adquiridas</t>
  </si>
  <si>
    <t>64 viviendas rurales en sitio propio</t>
  </si>
  <si>
    <t>Se destinaron recursos departamentales por la suma de $1.533.287.073 para cofinanciar proyectos de construcción de vivienda rural en sitio propio en los municipios de Caparrapí, Sasaima, Jerusalén, Chipaque, Pandi, Vergara, Guayabetal y Nimaima, los cuales beneficiarán a 64 hogares en situación de pobreza y condiciones de vulnerabilidad del sector rural.</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</si>
  <si>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rural.La formalización y el saneamiento de la propiedad en el sector rural impide la focalización y asignación de subsidios familiares de vivienda rural por parte de las  Cajas de Compensación Familiar.</t>
  </si>
  <si>
    <t>GR5:1-01-03-056</t>
  </si>
  <si>
    <t>056</t>
  </si>
  <si>
    <t>Apoyar técnicamente 10 procesos de titulación y legalización de predios poseídos de manera informal con vivienda de interés social y prioritario.</t>
  </si>
  <si>
    <t>Procesos de titulación apoyados</t>
  </si>
  <si>
    <t>15 convenios tripartita gestionados con el Ministerio de Vivienda, Ciudad y Territorio</t>
  </si>
  <si>
    <t>Durante la vigencia 2020 se adelantaron gestiones de coordinación interinstitucional con el Gobierno Nacional, para suscribir convenios tripartita con 15 municipios y adelantar procesos de saneamiento y cesión a título gratuito de predios fiscales ocupados con viviendas de interés social y prioritario. Los procesos contractuales fueron revisados por la Unidad de Contratos de la Secretaría de Jurídica y se encuentran en aprobación por el Ministerio de Vivienda, Ciudad y territorio para proceder a su celebración.</t>
  </si>
  <si>
    <t>GR5:1-01-03-057</t>
  </si>
  <si>
    <t>057</t>
  </si>
  <si>
    <t>Apoyar la reubicación de 300 familias de las zonas de alto riesgo no mitigable.</t>
  </si>
  <si>
    <t>Familias reubicadas</t>
  </si>
  <si>
    <t>16 vivienda rurales para reubicar a familias en zona de alto riesgo</t>
  </si>
  <si>
    <t>Se destinaron recursos departamentales por la suma de $497.309.346 para cofinanciar proyectos de construcción de vivienda rural en los municipios de Tibirita, Caparrapí, Guayabetal y Puerto Salgar, los cuales beneficiarán a 16 hogares localizados en zonas de alto riesgo del sector rural y en condiciones de vulnerabilidad y pobreza.</t>
  </si>
  <si>
    <t>GR5:1-01-03-058</t>
  </si>
  <si>
    <t>058</t>
  </si>
  <si>
    <t>Apoyar técnicamente 5 proyectos de vivienda inconclusos de iniciativa comunitaria en el departamento.</t>
  </si>
  <si>
    <t>Procesos apoyados técnicamente</t>
  </si>
  <si>
    <t>GR5:1-01-03-059</t>
  </si>
  <si>
    <t>059</t>
  </si>
  <si>
    <t>Implementar al 50% la Política de Hábitat y Vivienda del departamento.</t>
  </si>
  <si>
    <t>Avance en la implementación de política</t>
  </si>
  <si>
    <t>10% de Avance en Formulación de la Política Pública de Hábitat y Vivienda</t>
  </si>
  <si>
    <t>Se llevó a cabo la justificación de la Política Pública de Hábitat y Vivienda, la cual fue aprobada ante el CODEPS, se suscribió el Decreto de creación de la Mesa Departamental de Hábitat y Vivienda, Socialización de la Política Pública de Hábitat y Vivienda a las Administraciones Municipales, se definió el cronograma de aplicación de los instrumentos de recolección de información en el territorio, Planeación y coordinación logística para recolección de información, se identificaron los Ejes y Líneas de Acción, y se diseñaron los Indicadores para el cierre de brechas.</t>
  </si>
  <si>
    <t>TODA UNA VIDA CONTIGO</t>
  </si>
  <si>
    <t>CONSTRUYENDO FUTURO</t>
  </si>
  <si>
    <t>GR5:1-02-01-060</t>
  </si>
  <si>
    <t>060</t>
  </si>
  <si>
    <t>Realizar 4 vacaciones recreo deportivas.</t>
  </si>
  <si>
    <t>Vacaciones recreo deportivas realizadas</t>
  </si>
  <si>
    <t>E</t>
  </si>
  <si>
    <t>A través del convenio No. 257 celebrado con FONDECUN,se contrató la realización de este evento para el mes de diciembre.</t>
  </si>
  <si>
    <t>Se suscribió convenio interadministrativo con los municipios de Mosquera, Bojaca, Madrid, Tenjo, Gachancipa, Cogua, Tiribita y Gama donde se va impactar más 4800 niños y niñas del departamento de Cundinamarca.</t>
  </si>
  <si>
    <t>GR5:1-02-01-061</t>
  </si>
  <si>
    <t>061</t>
  </si>
  <si>
    <t>Construir 200 parques infantiles para niños y niñas de 0 a 5 años.</t>
  </si>
  <si>
    <t>Parques construidos para niños y niñas de 0 a 5 años en los 4 años</t>
  </si>
  <si>
    <t>La meta se encuentra en ejecución: Se han recibido solicitudes de 12 municipios, que contemplan un total de 34 parques saludables, de las cuales 6 adjuntan documentos completos para el proceso. Se realizó el estudio del sector y del mercado para llevar a cabo la etapa pre contractual de la adquisición de parques saludables. Se inicia el proceso de contratación para la dotación de 10 parques saludables para los municipios del departamento.</t>
  </si>
  <si>
    <t>GR5:1-02-01-062</t>
  </si>
  <si>
    <t>062</t>
  </si>
  <si>
    <t>Construir 160 parques infantiles para niños y niñas de 6 a 11 años.</t>
  </si>
  <si>
    <t>Parques construidos para niños y niñas de 6 a 11 años en los 4 años</t>
  </si>
  <si>
    <t>GR5:1-02-01-063</t>
  </si>
  <si>
    <t>063</t>
  </si>
  <si>
    <t>Beneficiar a 12.000 niños y niñas menores de 5 años con riesgo de desnutrición con complementos nutricionales.</t>
  </si>
  <si>
    <t>Niños y niñas de la primera infancia beneficiados</t>
  </si>
  <si>
    <t>GR5:1-02-01-064</t>
  </si>
  <si>
    <t>064</t>
  </si>
  <si>
    <t>Acreditar 14 ESEs como Instituciones Amigas de la Mujer y la Infancia Integral (IAMII).</t>
  </si>
  <si>
    <t>ESEs acreditadas como IAMII</t>
  </si>
  <si>
    <t>Se socializa a los municipios los lineamientos técnicos armonizados al Plan de Desarrollo Cundinamarca Región que Progresa, correspondientes a la Dimensión SAN, a fin de dar cumplimiento a las metas del Plan de Desarrollo.Se celebró el mes de la lactancia materna  mediante ejecución del primer simposio virtual de lactancia materna, con una participación de más de 6.000 profesionales del área de la salud, 19 ponencias a lo largo de 5 días, contando con participantes nacionales e internacionales. Este simposio se realizó articuladamente con la Secretaria Distrital de Salud y el Instituto nacional de Salud.Se realizó concurso fotográfico de lactancia materna a nivel municipal y Departamental.En articulación con la primera dama y la Secretaria de Cooperación y Enlace Institucional el Departamento participo en un evento Nacional de movilización social, en donde logramos un reconocimiento por parte de la Primera Dama Presidencial como uno de los 5 Departamentos con mayor participación, al igual que 3 de nuestros municipios recibieron el reconocimiento como los mejores 5 municipios a nivel nacional con mayor participación. Identificación de ESEs con avances importantes en la implementación de la Estrategia IAMII y acompañamiento técnico por parte de una evaluadora externa a fin de realizar procesos de preevaluación externa en IAMII de pares con las ESES seleccionadas. Ejecución de un convenio de asociación que generó: plataforma virtual de curso IAMII, sistema de información alimenticio para las estrategias IAMII, Programa Madre Canguro, Banco de Leche Humana, Fortalecimiento de capacidades en profesionales de la salud de los Hospitales San Rafael de Fusagasuga, San Rafael de Facatatitova, Universitario La Samaritana, Mario Gaitan Yanguas y ESE Municipal de Soacha en temas de programa madre canguro, manejo neonatal, manejo de la desnutrición aguda, huertas caseras, red comunitaria e institucional para la vigilancia de la malnutrición materno infantil.</t>
  </si>
  <si>
    <t>Contratación tardia del convenio de asociación</t>
  </si>
  <si>
    <t>GR5:1-02-01-065</t>
  </si>
  <si>
    <t>065</t>
  </si>
  <si>
    <t>Implementar en 60 IED la estrategia de tiendas saludables escolares.</t>
  </si>
  <si>
    <t>IED con estrategia implementada</t>
  </si>
  <si>
    <t>Se da inicio a la elaboración de lineamientos Departamentales para la implementación de la estrategia Tiendas Escolares Saludables. Se contacta a los rectores de las Instituciones Educativas en donde se proyecta la implementación de la estrategia en el año 2021. Participación en el Comité PAE. Se inicia proceso de asistencia técnica dirigido a rectores y alcaldias municipales priorizados</t>
  </si>
  <si>
    <t>Con ocasión de la Emergencia Sanitaria Nacional debido al COVID 19 las Instituciones Educativas Departamentales se encuentran cerradas y la implementación de la Estrategia no se ha podido realizar</t>
  </si>
  <si>
    <t>GR5:1-02-01-066</t>
  </si>
  <si>
    <t>066</t>
  </si>
  <si>
    <t>Implementar en 80 instituciones educativas planes de acción intersectoriales para la gestión de la salud pública.</t>
  </si>
  <si>
    <t>Instituciones educativas con planes de acción implementados</t>
  </si>
  <si>
    <t>Se realizaron 11 planes de acción intersectorial con las Instituciones Educativas de la Calera (Mundo Nuevo, La Calera, La Aurora, El Salitre), Gacheta (Piloto y Audon Espinoza), San Juan de Rioseco ( Departamental), Albán(Rural Chimbe), Villeta (Instituto de Promoción Social, CUNE),Gutavita (José Gregorio Salas)</t>
  </si>
  <si>
    <t>Las políticas educativas adoptadas durante el 2020 por la pandemia por COVID 19 afectaron el ingreso de los estudiantes a las IED circular 22 de mayo</t>
  </si>
  <si>
    <t>GR5:1-02-01-067</t>
  </si>
  <si>
    <t>067</t>
  </si>
  <si>
    <t>Garantizar al 100% de las gestantes identificadas con malnutrición, la valoración nutricional a cargo del asegurador.</t>
  </si>
  <si>
    <t>Gestantes identificadas con malnutrición con garantía de valoración nutricional.</t>
  </si>
  <si>
    <t>Conformación de la mesa departamental de vigilancia nutricional en gestantes y menores de 5 años. Asistencia técnica a los municipios en RIAS materno perinatal. Reunión con la EAPB CONVIDA a fin de articular acciones</t>
  </si>
  <si>
    <t>identificación de gestantes con malnutrición y la prestación de servicios (valoración nutricional) según Resolución 3280/18</t>
  </si>
  <si>
    <t>La Emergencia Sanitaria Nacional debido al COVID 19 a ocasionado miedo en las gestantes y algunas no acuden a los servicios ni aceptan que las atiendan domiciliariamente.</t>
  </si>
  <si>
    <t>GR5:1-02-01-068</t>
  </si>
  <si>
    <t>068</t>
  </si>
  <si>
    <t>Implementar el 100% del plan de acción de morbilidad materna extrema.</t>
  </si>
  <si>
    <t>Avance en implementación del plan</t>
  </si>
  <si>
    <t>se socializo propuesta para construcción y aprobación del plan de acción para la reducción de la morbilidad materna extrema en el departamento de Cundinamarca, una vez se consoliden las acciones propuestas por las diferentes direcciones se procederá a la aprobación y socialización del plan. La implementación se hará  por fases, nos encontramos en el alistamiento identificando barreras y facilitadores, como respaldo a la propuesta realizada por el Departamento.La implementación se hará  por fases, nos encontramos en el alistamiento identificando barreras y facilitadores, como respaldo a la propuesta realizada por el Departamento, con apoyo del desarrollo de mesas de trabajo con Ministerio de salud y proteccion social, municipios y EAPBSLa implementación se hará  por fases, nos encontramos en el alistamiento identificando barreras y facilitadores, como respaldo a la propuesta realizada por el Departamento, con apoyo del desarrollo de mesas de trabajo con Ministerio de salud y protección social, municipios y EAPBS</t>
  </si>
  <si>
    <t>implementación plan de acción de morbilidad materna extrema.</t>
  </si>
  <si>
    <t>Se cuenta con un Plan de acción aprobado para el seguimiento de los casos de morbilidad materna extrema establecido en el departamento de acuerdo con los lineamientos nacionales del Instituto Nacional de Salud. Se estableció una metodología de trabajo con el grupo funcional para la realización del seguimiento al Plan de acción establecido.</t>
  </si>
  <si>
    <t>•Falta de búsqueda activa y canalización al programa por parte de las EAPB a la población objeto. •Las EAPB no están contratando a las IPS de acuerdo con la ruta de atención establecida por la resolución 3280 de 2018.</t>
  </si>
  <si>
    <t>GR5:1-02-01-069</t>
  </si>
  <si>
    <t>069</t>
  </si>
  <si>
    <t>Realizar al 92% de gestantes 4 o más controles prenatales.</t>
  </si>
  <si>
    <t>Gestantes con 4 o más controles prenatales.</t>
  </si>
  <si>
    <t>Se han realizado jornada de asistencia técnica para las IPS, EAPBS y entidades territoriales en la implementacion de la RUTA MATERNO PERINATAL con el fin de garantizar la captación temprana de la gestante para así lograr la garantía a los controles prenatales completos durante el proceso de gestaciónSe realizan procesos de asistencias tecnicas para IPS Publicas y privadas, EAPBS y direcciones territoriales de salud en la implementacion de la RIA MATERNO PERINATAL, GESTION DEL RIESGO OBSTETRICO</t>
  </si>
  <si>
    <t>asistencia técnica para realizar el logro de gestantes con 4 o más controles prenatales.</t>
  </si>
  <si>
    <t>se socializo propuesta para construcción y aprobación del plan de acción para la reducción de la morbilidad materna extrema en el departamento de Cundinamarca, una vez se consoliden las acciones propuestas por las diferentes direcciones se procederá a la aprobación y socialización del plan. La implementación se hará  por fases, nos encontramos en el alistamiento identificando barreras y facilitadores, como respaldo a la propuesta realizada por el Departamento.La implementación se hará  por fases, nos encontramos en el alistamiento identificando barreras y facilitadores, como respaldo a la propuesta realizada por el Departamento, con apoyo del desarrollo de mesas de trabajo con Ministerio de salud y protección social, municipios y EAPBS</t>
  </si>
  <si>
    <t>GR5:1-02-01-070</t>
  </si>
  <si>
    <t>070</t>
  </si>
  <si>
    <t>Beneficiar a 8.000 madres gestantes y lactantes con bajo peso con complementos nutricionales.</t>
  </si>
  <si>
    <t>Madres gestantes y lactantes beneficiadas</t>
  </si>
  <si>
    <t>GR5:1-02-01-071</t>
  </si>
  <si>
    <t>071</t>
  </si>
  <si>
    <t>Mantener el 95% de la cobertura útil de vacunación, en los biológicos contemplados en el Plan Ampliado de Inmunización.</t>
  </si>
  <si>
    <t>Cobertura de vacunación</t>
  </si>
  <si>
    <t>Los trazadores del programa se van cumpliendo  un  en 93% de las coberturas meta ajustada  a partir del 20 de noviembre del 2020;  al realizar el comparativo con el mismo periodo del 2019 tenemos un déficit  de menos del 2% siendo ocasionado por la  situación de pánico y miedo que presenta los padre y cuidadores  ante la pandemia covid – 19..</t>
  </si>
  <si>
    <t>Cobertuiras de vacunación en los biológicos contemplados en el Plan Ampliado de Inmunización</t>
  </si>
  <si>
    <t>Para Los trazadores del programa menor de un año terceras de pentavalente   el 93,4%; en triple viral del año  en 93% y en triple viral de 5 años 93,6% se van cumpliendo  un  en 93% de las coberturas meta ajustada  a partir del 20 de noviembre del 2020;  al realizar el comparativo con el mismo periodo del 2019 tenemos un déficit  de menos del 2% de la población.</t>
  </si>
  <si>
    <t>•La  situación de miedo que presenta el padre y cuidadores  ante la pandemia covid – 19.•Falta  de contratación  por parte de las EAPBS con sus IPS la vacunación extramural.</t>
  </si>
  <si>
    <t>GR5:1-02-01-072</t>
  </si>
  <si>
    <t>072</t>
  </si>
  <si>
    <t>Mantener en los 116 municipios la estrategia AIEPI "Atención Integral de las enfermedades Prevalentes de la infancia".</t>
  </si>
  <si>
    <t>Municipios con la estrategia AIEPI implementada</t>
  </si>
  <si>
    <t>Mantenimiento de la estrategia AIEPI Atención de las Enfermedades Prevalentes de la Infancia en el departamento con seguimiento a los sistemas de información para orientar y fortalecer las acciones dirigidas a la primera infancia; igualmente se han realizado asistencias técnicas en los temas puntuales de AIEPI e IRA generando aportes para  garantizar la atención integral y asi lograr el desarrollo integral de la población de primera infancia en los municipios de: Agua de Dios, Alban, Anapoima, Anolaima, Apulo, Arbeláez, Beltrán, Bituima, Bojaca, Cabrera, Cachipay, Cajicá, Caparrapi, Caqueza,  Chaguaní, Chía, Chipaque, Choachi, Chocontá, Cogua, Cota, Cucunuba, El Colegio, El Peñón, El Rosal, Facatativá, Fomeque, Fosca, Funza, Fuquene, Fusagasugá, Gachala, Gachancipa, Gacheta, Gama, Girardot, Granada, Guacheta, Guaduas, Guasca, Guataqui, Guatavita, Guayabal De Siquima, Guayabetal, Gutiérrez, Jerusalén, Junín, La Calera, La Mesa, La Palma, La Peña, La Vega, Lenguazaque, Macheta, Madrid, Manta, Medina, Mosquera, Nariño, Nemocón, Nilo, Nimaima, Nocaima, Pacho, Paime, Pandi, Paratebueno, Pasca, Puerto Salgar, Pulí, Quebradanegra, Quetame, Quipile, Ricaurte, San Antonio de Tequendama, San Bernardo, San Cayetano A, San Francisco, San Juan de Rioseco, Sasaima, Sesquile, Sibate, Silvania, Simijaca, Soacha, Sopo, Subachoque, Suesca, Supatá, Susa, Sutatausa, Tabio, Tausa, Tena, Tenjo, Tibacuy, Tibirita, Tocaima, Tocancipá, Topaipi, Ubala, Ubaque, Une, Utica, Venecia, Vergara, Viani, Villa de San Diego Ubaté, Villagómez, Villapinzon, Villeta, Viota, Yacopi, Zipacón, Zipaquirá.</t>
  </si>
  <si>
    <t>GR5:1-02-01-073</t>
  </si>
  <si>
    <t>073</t>
  </si>
  <si>
    <t>Implementar 4 ESEs como Centros Regionales de atención integral a la desnutrición aguda en menores de 5 años.</t>
  </si>
  <si>
    <t>ESEs implementadas como Centros Regionales de atención integral a la Desnutrición aguda en menores de 5 años</t>
  </si>
  <si>
    <t>Se socializa a los municipios los lineamientos técnicos armonizados al Plan de Desarrollo Cundinamarca Región que Progresa, correspondientes a la Dimensión SAN, a fin de dar cumplimiento a las metas del Plan de Desarrollo.Se celebró el mes de la lactancia materna  mediante ejecución del primer simposio virtual de lactancia materna, con una participación de más de 6.000 profesionales del área de la salud, 19 ponencias a lo largo de 5 días, contando con participantes nacionales e internacionales. Este simposio se realizó articuladamente con la Secretaria Distrital de Salud y el Instituto nacional de Salud.Se realizó concurso fotografico de lactancia materna a nivel municipal y Departamental.En articulación con la primera dama y la Secretaria de Cooperación y Enlace Institucional el Departamento participo en un evento Nacional de movilización social, en donde logramos un reconocimiento por parte de la Primera Dama Presidencial como uno de los 5 Departamentos con mayor participación, al igual que 3 de nuestros municipios recibieron el reconocimiento como los mejores 5 municipios a nivel nacional con mayor participación. Aumento de profesionales contratados  para la dimensión SAN, incluyendo un pediatra.</t>
  </si>
  <si>
    <t>Se socializa a los municipios los lineamientos técnicos armonizados al Plan de Desarrollo Cundinamarca Región que Progresa, correspondientes a la Dimensión SAN, a fin de dar cumplimiento a las metas del Plan de Desarrollo.Se celebró el mes de la lactancia materna  mediante ejecución del primer simposio virtual de lactancia materna, con una participación de más de 6.000 profesionales del área de la salud, 19 ponencias a lo largo de 5 días, contando con participantes nacionales e internacionales. Este simposio se realizó articuladamente con la Secretaria Distrital de Salud y el Instituto nacional de Salud.Se realizó concurso fotografico de lactancia materna a nivel municipal y Departamental.En articulación con la primera dama y la Secretaria de Cooperación y Enlace Institucional el Departamento participo en un evento Nacional de movilización social, en donde logramos un reconocimiento por parte de la Primera Dama Presidencial como uno de los 5 Departamentos con mayor participación, al igual que 3 de nuestros municipios recibieron el reconocimiento como los mejores 5 municipios a nivel nacional con mayor participación. Aumento de profesionales contratados  para la dimensión SAN. Ejecución de un convenio de asociación que generó: plataforma virtual de curso IAMII, sistema de información alimentio para las estrategias IAMII, Programa Madre Canguro, Banco de Leche Humana, Fortalecimiento de capacidades en profesionales de la salud de los Hospitales San Rafael de Fusagasuga, San Rafael de Facatatitova, Universitario La Samaritana, Mario Gaitan Yanguas y ESE Municipal de Soacha en temas de programa madre canguro, manejo neonatal, manejo de la desnutrición aguda, huertas caseras, red comunitaria e institucional para la vigilancia de la malnutrición materno infantil.</t>
  </si>
  <si>
    <t>La Emergencia Sanitaria Nacional debido al COVID 19 a ocasionado el cierre de algunos servicios de salud dirigidos a la población materno infantil. La población no ha permitido las visitas domiciliarias por miedo. Muchas lactantes tienen miedo a lactar a sus bebes.</t>
  </si>
  <si>
    <t>GR5:1-02-01-074</t>
  </si>
  <si>
    <t>074</t>
  </si>
  <si>
    <t>Renovar el 100% de los PEI de las IED de los municipios no certificados de Cundinamarca.</t>
  </si>
  <si>
    <t>PEI de las IED renovados</t>
  </si>
  <si>
    <t>PEI renovados en 13 IED</t>
  </si>
  <si>
    <t>En la vigencia 2020 a través del proyecto MIMI "Mi Casa, Mi Escuela" y el desarrollo del componente de acompañamiento pedagógico al Proyecto Educativo Institucional se cumplió  la meta propuesta del 5%.El equipo Learning one to one de Julio Fontan S.A.S,  ha trabajado en el fortalecimiento de la autonomía e implementación de líneas para el fortalecimiento Institucional de las IED en el marco de la pandemia, logró que 13 IED, que corresponde al 5% del total dieran continuidad al  proceso de implementación del Sistema de Educación Relacional, mediante el cual se desarrollaron acciones en torno a la renovación del PEI, lo cual se  logro con el  establecimiento de   rutas desde el PEI,  que garantizaron  la articulación del  Sistema de Educación Relacional de Cundinamarca,  con los principios del horizonte institucional  en  las prácticas. Se construyó una visión institucional, correspondiente al horizonte Institucional del PEI, con el concepto de habilidades donde se tiene en cuenta las  habilidades condicionadas y el potencial, como bases para el desarrollo de los estudiantes.El horizonte institucional se orienta desde el principio de SERC, el respeto, desde concebir a la persona como autor de su vida, actor social y único, diverso y en permanente cambio.   igualmente se realizó el reconocimiento del diagnóstico institucional, como elemento fundamental para el proceso de personalización, planes de aprendizaje con horizontes de aplicación que permiten la construcción de sentido y plantean rutas para el desarrollo de habilidades,  Planes de estudio vinculando el enfoque de habilidades, promoviendo la evaluación por procesos, sin desconocer los estándares y lineamientos establecidos y propuesta de herramientas que permitan vincular la evaluación por procesos.</t>
  </si>
  <si>
    <t>GR5:1-02-01-075</t>
  </si>
  <si>
    <t>075</t>
  </si>
  <si>
    <t>Beneficiar al 100% de las IED de los municipios no certificados con estrategias para consolidar los proyectos pedagógicos en PEGR y PRAES.</t>
  </si>
  <si>
    <t>IED beneficiadas con estrategias</t>
  </si>
  <si>
    <t>GR5:1-02-01-076</t>
  </si>
  <si>
    <t>076</t>
  </si>
  <si>
    <t>Beneficiar a 40.000 estudiantes con estrategias de carácter pedagógico, deportivo y cultural.</t>
  </si>
  <si>
    <t>Estudiantes beneficiados.</t>
  </si>
  <si>
    <t>GR5:1-02-01-077</t>
  </si>
  <si>
    <t>077</t>
  </si>
  <si>
    <t>Implementar el plan de educación rural.</t>
  </si>
  <si>
    <t>Plan de educación rural implementado</t>
  </si>
  <si>
    <t>GR5:1-02-01-078</t>
  </si>
  <si>
    <t>078</t>
  </si>
  <si>
    <t>Actualizar en el 100% de IED de los municipios no certificados del departamento los manuales y comités de convivencia escolar.</t>
  </si>
  <si>
    <t>Instituciones educativas con manual de convivencia actualizado y con seguimiento</t>
  </si>
  <si>
    <t>GR5:1-02-01-079</t>
  </si>
  <si>
    <t>079</t>
  </si>
  <si>
    <t>Potencializar las 9 Instituciones Educativas Normales Superiores con acompañamiento financiero, académico, directivo y administrativo.</t>
  </si>
  <si>
    <t>Escuelas Normales atendidas</t>
  </si>
  <si>
    <t>Para la vigencia  2020 se logró la potencialización de las 9  Escuelas Normales Superiores en las cuatro gestiones con los siguientes avances:Elaboración de un diagnóstico de necesidades.Apoyo en la aplicación del Decreto 1236 de 2020.Estudio de los casos para el apoyo financiero para los estudiantes de la complementaria.Análisis de las necesidades de fortalecimiento de la infraestructura.Análisis para abrir preescolar completo en las escuelas normales para prácticas docentes.Estas acciones partieron del contexto o diagnóstico y fueron identificadas en un trabajo importante entre los 9 Rectores de las normales superiores, y la Secretaría de Educación  lo cual  permite  consolidar durante el 2020 la estrategia de potencialización en las cuatro gestiones. Beneficiando de esta manera a un total de 10.621 Estudiantes de las Escuelas Normales.</t>
  </si>
  <si>
    <t>GR5:1-02-01-080</t>
  </si>
  <si>
    <t>080</t>
  </si>
  <si>
    <t>Implementar en 161 Instituciones Educativas del departamento la estrategia “Escuela de Familia”.</t>
  </si>
  <si>
    <t>Instituciones educativas con escuelas de familia implementadas</t>
  </si>
  <si>
    <t>GR5:1-02-01-081</t>
  </si>
  <si>
    <t>081</t>
  </si>
  <si>
    <t>Formular un plan decenal de educación 2023-2032 "Cundinamarca progresa transformando vidas".</t>
  </si>
  <si>
    <t>Plan Decenal de Educación 2023-2032 Formulado</t>
  </si>
  <si>
    <t>GR5:1-02-01-082</t>
  </si>
  <si>
    <t>082</t>
  </si>
  <si>
    <t>Dotar con infraestructura tecnológica y de comunicaciones a 411 sedes priorizando las IED rurales de los municipios no certificados.</t>
  </si>
  <si>
    <t>Sedes Dotadas</t>
  </si>
  <si>
    <t>Se realizó la entrega de 2.168 equipos a 19 sedes  con los cuales se beneficiaran  estudiantes y profesores permitiendo un mejor manejo  y apropiación de de las Tics, estos  equipos fueron entregados por  parte de computadores para educar del Ministerio de Educación Nacional. Por otra parte se realizó la  comprá de  licencias  Office 365 para 275 IED  mediante el  contrato  SE-SA-170-2020, lo cual permite tener equipos con software actualizado en cada una de las 275 IED de los municipios no certificados del Departamento.</t>
  </si>
  <si>
    <t>GR5:1-02-01-083</t>
  </si>
  <si>
    <t>083</t>
  </si>
  <si>
    <t>Garantizar anualmente el servicio de internet a 1.400 sedes educativas priorizando las sedes rurales.</t>
  </si>
  <si>
    <t>Sedes beneficiadas con servicio de internet</t>
  </si>
  <si>
    <t>Servicio de Internet</t>
  </si>
  <si>
    <t>Se logró mantener el servicio de  conectividad a internet de 412 sedes educativas, a través de la Autopista Digital de Cundinamarca, permitiendo mejor conectividad y apropiación de las Tic  estas sedes han podido cumplir con procesos administrativos y académicos exigidos  por la secretarìa de Educaciòn, por el MEN y otro procesos educativos en los que están vinculados.</t>
  </si>
  <si>
    <t>GR5:1-02-01-084</t>
  </si>
  <si>
    <t>084</t>
  </si>
  <si>
    <t>Dotar con emisoras a 120 instituciones educativas.</t>
  </si>
  <si>
    <t>IED dotadas con emisoras escolares</t>
  </si>
  <si>
    <t>GR5:1-02-01-085</t>
  </si>
  <si>
    <t>085</t>
  </si>
  <si>
    <t>Mantener en las 230 IED la jornada única.</t>
  </si>
  <si>
    <t>Instituciones educativas con jornada única mantenida</t>
  </si>
  <si>
    <t>Apoyo a la jornada única</t>
  </si>
  <si>
    <t>Se ha realizado apoyo y acompañamiento a la implementación del programa de Jornada Única en 224 IE que cuentan con acto administrativo para tal fin, lo cual ha permitido la permanencia en el sistema educativo de los niños, niñas y adolescentes  buscando mejorar la calidad educativa de los mismos. A pesar de la no presencialidad se han seguido las directrices emitidas por parte del Ministerio de Educación Nacional y la Secretaría de Educación de Cundinamarca respecto al trabajo académico en casa.Se ha logrado el mantenimiento de la implementación de la Jornada Única garantizando las condiciones como talento humano (pago de horas extras a docentes en Jornada única), matrícula en las IE (65.165 a corte del 24 de noviembre de 2020), focalización PAE, y haciendo seguimiento a cada uno de los componentes del programa a través de la recolección y análisis de la información de cada una de las IE en JU. Lo anterior,  a fin de tener un diagnóstico más acorde con la realidad de los establecimientos educativos focalizados y asimismo diseñar estrategias que apunten al fortalecimiento de los componentes de la Jornada Única: Infraestructura, Talento humano,   formación docente de acuerdo a los énfasis de la JU en las IE.De igual forma se han realizado acompañamientos al programa  través de las siguientes estrategias y aliados:* Estrategia "Tejiendo entornos de calidad": Estrategia que pone en el centro de la gestión escolar a las niñas, niños y adolescentes, reflexionando sobre el quehacer pedagógico para acompañarlos de manera sensible y provocar experiencias que aporten a su desarrollo y aprendizaje a lo largo de la trayectoria educativa. (21 IE)* Estrategia "Ruta de acompañamiento 2020 MEN - OEI": La ruta de acompañamiento tiene el objetivo de fortalecer la gestión escolar y pedagógica, desde la comprensión y análisis del contexto de cada establecimiento educativo, a partir de ahí la intención es concertar con los directivos docentes y docentes un plan de acompañamiento que vaya en la línea de los procesos que han venido adelantando en clave de las trayectorias educativas completas y el desarrollo integral de todos lo niños, niñas, adolescentes y jóvenes. (17 IE).* Estrategia "Boom, activa tu vida":  Permite actividad física de estudiantes a partir del juego, la risa y la diversión, sin orientar sus acciones a un deporte específico y promoviendo el movimiento corporal con recreación y sano esparcimiento. Es una apuesta incluyente donde niños y jóvenes no requieren competencias específicas, solo la motivación para mover su cuerpo y disfrutar. ¡Boom! Activa tu vida es un programa que fomenta la actividad física de estudiantes. Es un programa que brinda consciencia y motivación sobre: Los beneficios de la actividad física . El desarrollo de capacidades técnicas y conocimientos en los docentes - El uso adecuado del tiempo libre en espacios y momentos constructivos. (5 IE)Los estudiantes beneficiados con esta estrategia de acuerdo a la matrícula atendida  para la vigencia  2020 es de 65.165 estudiantes.</t>
  </si>
  <si>
    <t>GR5:1-02-01-086</t>
  </si>
  <si>
    <t>086</t>
  </si>
  <si>
    <t>Entrenar al 100% de los estudiantes de los grados once de las IED, priorizados según los resultados de las pruebas SABER.</t>
  </si>
  <si>
    <t>Estudiantes entrenados</t>
  </si>
  <si>
    <t>Se realizó el entrenamiento del 100% de estudiantes de grado 11 para las pruebas saber que  corresponde a  2.729 estudiantes  con las estrategias propias de las IED y el pre icfes gratis enviado por el Icfes, esto  el cual ayudó a preparar a los estudiantes por cada una de las áreas a evaluar en la prueba saber 11° 2020, y con la ayuda de las instituciones educativas que con sus estrategias lograron facilitar y aclarar dudas frente a las debilidades presentadas por cada uno de los estudiantes que fueron preparándose  y de este modo resolviendo dudas e inquietudes que frente al tema se suscitaron esto contribuyó a que  los estudiantes  se familiarizaron con el tipo de preguntas para la presentación de las pruebas.</t>
  </si>
  <si>
    <t>GR5:1-02-01-087</t>
  </si>
  <si>
    <t>087</t>
  </si>
  <si>
    <t>Implementar estrategias de bilingüismo en el 100% de las IED de los municipios no certificados del departamento.</t>
  </si>
  <si>
    <t>Instituciones con la estrategia implementada</t>
  </si>
  <si>
    <t>Estrategias de Bilingüismo Implementadas</t>
  </si>
  <si>
    <t>Se ha realizado la  implementación de  las estrategias de bilingüismo en 70 IED, correspondiente al 25%  de las IED avanzando  en actividades como  Clubes de Conversación en los cuales participaron 55 docentes del área de inglés,  talleres para docentes conceptos y Recursos Didácticos Virtuales Para La Enseñanza De Inglés en Preescolar y Primaria", especialmente direccionado para docentes de preescolar y primaria que acompañan el proceso de enseñanza del idioma inglés como lengua extranjera, con estas acciones se beneficiaron 37.495 Estudiantes,  se  fortalecieron las competencias de docentes y estudiantes en el manejo de  una segunda lengua «Bilingüismo», igualmente se realizó la  caracterización poblacional de 449 docentes del área de inglés de 275 Instituciones Educativas de los municipios no certificados del departamento, focalización y acompañamiento de  las 70 Instituciones Educativas de los municipios no certificados del departamento con el fin de mejorar los resultados de las pruebas saber de los estudiantes de grado 11 en el 2020, desarrollo de talleres, simulacros de pruebas saber y asistencias técnicas a un total de 546 docentes.</t>
  </si>
  <si>
    <t>GR5:1-02-01-088</t>
  </si>
  <si>
    <t>088</t>
  </si>
  <si>
    <t>Implementar en 8 municipios la atención integral psicosocial del habitante de calle y en calle con prevalencia de niños, niñas y adolescentes.</t>
  </si>
  <si>
    <t>Municipios con atención psicosocial del habitante de calle y en calle</t>
  </si>
  <si>
    <t>alianza entre el Municipito de Soacha y la Secretaria de desarrollo e inclusión Social para la atención integral de habitante en calle y de calle presente en el Municipio</t>
  </si>
  <si>
    <t>Alimentaciónservicio de Vacunacióngestión de documentos de identidad</t>
  </si>
  <si>
    <t>Alianza entre el Municipito de Soacha y la Secretaria de desarrollo e inclusión Social para la atención integral de habitante en calle y de calle presente en el Municipio</t>
  </si>
  <si>
    <t>La movilización de los Habitantes de call</t>
  </si>
  <si>
    <t>GR5:1-02-01-089</t>
  </si>
  <si>
    <t>089</t>
  </si>
  <si>
    <t>Implementar en los 116 municipios, estrategias de seguimiento y evaluación del plan departamental de erradicación de trabajo infantil.</t>
  </si>
  <si>
    <t>Municipios con estrategias implementadas</t>
  </si>
  <si>
    <t>Articulación con el ministerio de trabajo para capacitación y sensibilización institucional  para la compresión de la problemática trabajo infantil.conmoración del día internacional contra la explotación sexual y trafico de mujeres niños niñas y adolescentesactivación del comité CIETI departamentalEl personal contratado para el desarrollo de las actividades de esta meta con vigencia del plan de desarrollo 2016-2020</t>
  </si>
  <si>
    <t>Proceso formativo a los Municipios</t>
  </si>
  <si>
    <t>Articulación con el ministerio de trabajo para capacitación y sensibilización institucional  para la compresión de la problemática trabajo infantil.conmoración del día internacional contra la explotación sexual y trafico de mujeres niños niñas y adolescentesactivación del comité CIETI (Comité Interinstitucional de Erradicación del Trabajo Infantil y protección al joven Trabajador) departamentalEl personal contratado para el desarrollo de las actividades de esta meta con vigencia del plan de desarrollo 2016-2020Participación en la estrategia "en Cundinamarca Por mi Familia cuido Mi vida" liderada por la agencia nacional minera y la secretaria de minas y energía</t>
  </si>
  <si>
    <t>Falta de compromiso de los funcionarios</t>
  </si>
  <si>
    <t>GR5:1-02-01-090</t>
  </si>
  <si>
    <t>090</t>
  </si>
  <si>
    <t>Realizar 15 intercambios de roles culturales de niños, niñas y adolescentes entre las diferentes etnias.</t>
  </si>
  <si>
    <t>Intercambios realizados</t>
  </si>
  <si>
    <t>Intercambios culturales</t>
  </si>
  <si>
    <t>En el marco de intercambios culturales "Con amor y cultura nuestra niñez progresa" se realizaron los tres intercambios culturales con la etnia Muisca del Municipio de Cota,y sesquile y Qibchua</t>
  </si>
  <si>
    <t>la pandemia</t>
  </si>
  <si>
    <t>GR5:1-02-01-091</t>
  </si>
  <si>
    <t>091</t>
  </si>
  <si>
    <t>Garantizar 70 espacios lúdico pedagógicos en los municipios priorizados.</t>
  </si>
  <si>
    <t>CDI y Ludotecas dotadas</t>
  </si>
  <si>
    <t>Dotaciones de material lúdico pedagógico</t>
  </si>
  <si>
    <t>Primer encuentro virtual departamental de ludotecarios, pedagogos y promotores del Juego "Cundinamarca juega y progresa"Dotación de 9 ludotecas</t>
  </si>
  <si>
    <t>Los espacios lúdico pedagógicos no estan Abiertos</t>
  </si>
  <si>
    <t>GR5:1-02-01-092</t>
  </si>
  <si>
    <t>092</t>
  </si>
  <si>
    <t>Implementar en los 116 municipios, la estrategia "Cundinamarca al tamaño de los Niños y Niñas" con énfasis en las zonas rurales.</t>
  </si>
  <si>
    <t>activación y coordinación de la submesa de infancia y adolescenciaAsistencia técnica  a los municipios que no cuentan con política publica de de Niños niñas y adolescentesTrabajo coordinado con la fundación Juego y Niñez El personal contratado para el desarrollo de las actividades de esta meta con vigencia del plan de desarrollo 2016-2020</t>
  </si>
  <si>
    <t>Asistencia técnica y procesos de formación en la Política publica y promoción de derechosCelebración día del Niño</t>
  </si>
  <si>
    <t>activación y coordinación de la submesa de infancia y adolescenciaAsistencia técnica  a los municipios que no cuentan con política publica de de Niños niñas y adolescentesTrabajo coordinado con la fundación Juego y Niñez El personal contratado para el desarrollo de las actividades de esta meta con vigencia del plan de desarrollo 2016-2020Foro Política Publica para la primeria infancia, Infancia y Adolescencia "Cundinamarca al tamaño de los Niños, Niñas y adolescentes, -Universo de derechosAlianza Nacional contra toda forma de Violencia Hacia niños niñas Adolescentes en el Departamento en Articulación con el ICBF</t>
  </si>
  <si>
    <t>Bajo nivel de compromiso de los funcionarios Municipales</t>
  </si>
  <si>
    <t>GR5:1-02-01-093</t>
  </si>
  <si>
    <t>093</t>
  </si>
  <si>
    <t>Brindar atención integral en educación inicial a 5.000 niños de las IED de los municipios no certificados.</t>
  </si>
  <si>
    <t>Niños de educación inicial beneficiados con atención integral</t>
  </si>
  <si>
    <t>GR5:1-02-01-094</t>
  </si>
  <si>
    <t>094</t>
  </si>
  <si>
    <t>Brindar atención integral en educación inicial a 4.000 menores de 5 años en zonas urbanas, rurales y rurales dispersas de los municipios no certificados.</t>
  </si>
  <si>
    <t>Menores de 5 años con atención integral</t>
  </si>
  <si>
    <t>Atención Integral en educación inicial.</t>
  </si>
  <si>
    <t>El proceso de atención integral en educación inicial a  menores de 5 años, se  continuó desarrollando para una cobertura total de 871 niños y niñas. Con la ejecución del proyecto se desarrollaron las siguientes actividades:    1. Acompañamiento pedagógico a los niños y niñas  mediado por las familias: el ejercicio es liderado por las maestras y acompañado por el equipo pedagógico del proyecto . 2. Diseño y desarrollo de material impreso para familias con dificultades en la conexión virtual. 3. Entrega de pieza de literatura infantil cada martes.  4.Reestructuración  y aplicación del formato de caracterización definiendo la pertinencia de la información de las familias pertenecientes a cada Unidad de Atención. 5. Socialización  del pacto de corresponsabilidad, canales de comunicación y directorio institucional de servicios. 6. Avance de la estrategia.  “De la mano con san, mi cuerpo vamos a cuidar” 7. Entrega de apoyos nutricionales, kits pedagógicos, de aseo y detalle día dulce 8. Proceso de formación de manera virtual a las docentes de primera infancia. Los temas abordados fueron: Planeación Diseño de ambientes e interacciones en el hogar. Premisas de la modalidad y la virtualidad.</t>
  </si>
  <si>
    <t>Falla en los medios de comunicación utilizados, sin afectar el resultado finalPese a realizar diversas actividades de convocatoria y ampliar los rangos e cobertura a menos a niños y niñas menores de 2 años, se evidencia la continuidad de los temores en algunos padres al contagio de COVID o falta de tiempo para ejecutar las actividades propuestas.</t>
  </si>
  <si>
    <t>GR5:1-02-01-095</t>
  </si>
  <si>
    <t>095</t>
  </si>
  <si>
    <t>Apoyar la realización de 3 juegos escolares para niños de 6 a 11 años.</t>
  </si>
  <si>
    <t>Juegos escolares apoyados</t>
  </si>
  <si>
    <t>La meta se encuentra en ejecución, sin embargo, se han realizado las siguientes actividades y contrataciones: COFINANCIACIÓN CONVENIO PARA EL DESARROLLO DEL PROYECTO DE DEPORTE ESCOLAR -ESCUELAS DEPORTIVAS- , CON EL MINISTERIO DEL DEPORTE.GERENCIA INTEGRAL DE PROYECTOS PARA LA PLANEACIÓN, ADMINISTRACIÓN Y EJECUCIÓN DE ACCIONES TENDIENTES A MEJORAR LA CALIDAD, LA COMPETITIVIDAD Y LA PROMOCIÓN DEL DEPORTE EN CUNDINAMARCA, DE ACUERDO CON LOS LINEAMIENTOS DEL PLAN DE DESARROLLO “CUNDINAMARCA REGIÓN QUE PROGRESA.Adicionalmente, a través del convenio No. 257 celebrado con FONDECUN se contrató la realización de este evento que se llevará a cabo del 5 al 30 de octubre de 2020.</t>
  </si>
  <si>
    <t>Se desarrolló el Festival Regional Escolar con habilidadades virtuales en los diferentes municipios del departamento. -Se logró gestionar Convenio COID-916-2020 para la ejecución del Programa de Juegos Intercolegiados en Cundinamarca, por un valor total de $656.715.448, con Aporte de Ministerio $505.165.728 y Aporte de Indeportes $151.549.720. Con la contratación de recurso humano) Articulador Departamental., Promotores Municipales y Tutores), Juzgamiento e Implementación Deportiva. -Se logró ampliar el recurso humano, para brindar más apoyo a los distintos municipios del departamento, con la contratación de 57 Promotores Municipales y 1 Articulador Departamental, llegando a 75 Municipios, con el Programa Juegos Intercolegiados: Caqueza, Chipaque, Carmen de Carupa, Cucunuba, Cajica, Chia, Choconta, Villapinzòn, Cota, Tabio, La Vega, San Francisco, Tausa, Sutatausa, Tocancipa, Zipaquirá, Pacho, El Peñón, Guaduas, Caparrapi, Fusagasugá Venecia, Simijaca, Fuquene, Gama, Ubala, Nilo, Viota, Apulo, El Colegio, Bojaca, San Antonio, Bituima, Alban, La Mesa, Tena, Arbeláez, Chaguani, El Rosal, Gachala, Gachancipa, Granada, Guayabal de Siquima, La Calera, Macheta, Pasca, Puerto Salgar, Puli, San Juan de Rioseco, Sasaima, Sibate, Subachoque, Tenjo, Tibacuy, Tocaima, Agua de Dios, Funza, Girardot, Madrid, Manta, Nemocon, Nocaima, Sopo, Guataqui, Supata, Viani, Choachi, Jerusalén, Topaipi, Ubaté, San Bernardo, Anoliama, Junin, Gacheta y Silvania.-Se presentó informe (revisión y aprobación de supervisión) y pago de los Contratistas de Juegos Intercolegiados por SECOP II, del periodo del 23 al 30 de Octubre de 53 Promotores y 1 Articulador Departamental. Faltando 4 Promotores: CPS. 626 ANDERSON FERNANDO FARFAN, CPS. 617 JOSE ALEJANDRO CANO, CPS. 610 OSCAR HUMBERTO CASTILLO Y CPS. 668 DIEGO FERNANDO SARMIENTO. -Para el año 2020 de acuerdo a las condiciones actuales de evolución de la pandemia del coronavirus COVID-19 en el país exigieron la declaratoria de emergencia sanitaria por parte del Gobierno Nacional y el Ministerio de Salud, así como la medida de aislamiento preventivo obligatorio como mecanismo para prevenir el aumento de los contagios, lo cual ha implicado que, en el marco de la emergencia sanitaria, el desarrollo del programa Juegos Intercolegiados se adapte a estas condiciones y contemple actividades en el marco de la virtualidad como de la practica individual de nuestros niños, niñas, adolescentes, jóvenes, docentes y entrenadores siempre buscando la seguridad y salud de todos los participantes así como el cumplimento de las medidas de bioseguridad.</t>
  </si>
  <si>
    <t>GR5:1-02-01-096</t>
  </si>
  <si>
    <t>096</t>
  </si>
  <si>
    <t>Brindar a 200.000 niños, niñas y adolescentes matriculados en las IED la alimentación escolar anualmente.</t>
  </si>
  <si>
    <t>Niños, niñas y adolescentes beneficiados con alimentación escolar</t>
  </si>
  <si>
    <t>Entrega de complemento alimentario a niños niñas y adolescentes de los municipios no certificados del Departamento.</t>
  </si>
  <si>
    <t>Se ha ejecutado el programa de alimentación escolar atendiendo 202.940 niños, niñas y adolescentes del departamento de cundinamarca suministrando Ración Para preparar en Casa, que se define como: “Una canasta básica de alimentos equivalentes a un tiempo de comida al día por un mes; en este se incluyen alimentos de los grupos de cereales y harinas fortificadas, leche y productos lácteos, alimento proteico, grasas y azúcares, para que se lleven a cabo la preparación y consumo en el hogar.” Esta modalidad es implementada por la ETC con ocasión de la Emergencia Sanitaria declarada por el Ministerio de Salud y Protección Social generado por la pandemia derivada del coronavirus COVID 19. Esto respaldado en las Resoluciones 006 del 25 de marzo de 2020 y 007 del 16 de abril del 2020, expedidas por la Unidad Administrativa del Ministerio de Educación Nacional – MEN que definen el lineamiento para atender el Programa de Alimentación Escolar con ocasión de la Emergencia Sanitaria declarada por el Ministerio de Salud y Protección Social generado por la pandemia derivada del coronavirus COVID 19.</t>
  </si>
  <si>
    <t>GR5:1-02-01-097</t>
  </si>
  <si>
    <t>097</t>
  </si>
  <si>
    <t>Beneficiar a 52.000 estudiantes con subsidio de transporte escolar o alojamiento anualmente.</t>
  </si>
  <si>
    <t>Estudiantes beneficiados con transporte escolar o alojamiento</t>
  </si>
  <si>
    <t>GR5:1-02-01-098</t>
  </si>
  <si>
    <t>098</t>
  </si>
  <si>
    <t>Beneficiar a 1.097 sedes educativas con elementos para ambientes de aprendizaje, priorizando las sedes rurales.</t>
  </si>
  <si>
    <t>Sedes educativas con elementos para ambientes de aprendizaje</t>
  </si>
  <si>
    <t xml:space="preserve"> Dotación para  IED a través de giro  de recursos</t>
  </si>
  <si>
    <t>GR5:1-02-01-099</t>
  </si>
  <si>
    <t>099</t>
  </si>
  <si>
    <t>Construir 14 colegios en el departamento.</t>
  </si>
  <si>
    <t>Colegios construidos</t>
  </si>
  <si>
    <t>Una IED Construida</t>
  </si>
  <si>
    <t>Se logró la construcción  del colegio IED NORMAL SUPERIOR - sede PRINCIPAL, municipio de  UBATÉ conformada por 62 ambientes educativos (4.409 m²), dentro de los cuales se encuentran 28 aulas, 1 biblioteca,1 aula de Bilingüismo,  1 aula de tecnología, 1 aula polivalente, 1 aula múltiple,  restaurante escolar (1comedor, 1cocina), 1 zona administrativa, 1 zona recreativa, y 25 baterías sanitarias nuevas, con lo cual, se mejoran las condiciones para la prestación del servicio educativo a 1.469 estudiantes de grado 0 al grado 11. Igualmente se continua con la ejecución de obra de tres sedes nuevas para entregar en su orden en el 2021  (Tena, Silvania y Útica) y la revisión para construcción del 1 proyecto (Bojacá) para entrega en el 2022.</t>
  </si>
  <si>
    <t>GR5:1-02-01-100</t>
  </si>
  <si>
    <t>100</t>
  </si>
  <si>
    <t>Intervenir 400 ambientes de instalaciones escolares priorizando la infraestructura rural y las instituciones de jornada única.</t>
  </si>
  <si>
    <t>Ambientes intervenidos</t>
  </si>
  <si>
    <t>Ambientes Intervenidos</t>
  </si>
  <si>
    <t>Se ha logrado la intervención y entrega a la comunidad de   42 ambientes educativos  priorizando la infraestructura rural y las instituciones de jornada única, a través del mejoramiento de  aulas,  comedores, cocinas y baterías sanitarias con lo cual, se mejoran las condiciones de  infraestructura de las IED.</t>
  </si>
  <si>
    <t>GR5:1-02-01-101</t>
  </si>
  <si>
    <t>101</t>
  </si>
  <si>
    <t>Mejorar 176 comedores escolares y cocinas para la ampliación de jornada única en zonas rurales.</t>
  </si>
  <si>
    <t>Comedores y cocinas escolares mejorados</t>
  </si>
  <si>
    <t>Cocinas y Comedores mejorados</t>
  </si>
  <si>
    <t>Se terminó    el mejoramiento de 4 cocinas y comedores de la línea de convocatoria comedor / cocina,  en conjunto con el  MEN mediante gestión no incorporada,   se realizó la entrega a la comunidad educativa, con lo cual, se mejoran las condiciones  de saneamiento y preparación de alimentos para la prestación del servicio educativo a los estudiantes de grado 0 al grado 11 de 4  sedes educativas.</t>
  </si>
  <si>
    <t>GR5:1-02-01-102</t>
  </si>
  <si>
    <t>102</t>
  </si>
  <si>
    <t>Embellecer 900 sedes educativas de los municipios no certificados.</t>
  </si>
  <si>
    <t>Sedes educativas embellecidas</t>
  </si>
  <si>
    <t>GR5:1-02-01-103</t>
  </si>
  <si>
    <t>103</t>
  </si>
  <si>
    <t>Actualizar el Plan de Infraestructura Educativa Departamental.</t>
  </si>
  <si>
    <t>Plan de infraestructura actualizado</t>
  </si>
  <si>
    <t>GR5:1-02-01-104</t>
  </si>
  <si>
    <t>104</t>
  </si>
  <si>
    <t>Garantizar en el 100% de las IED de los municipios no certificados la atención de la prestación del servicio educativo.</t>
  </si>
  <si>
    <t>IED con servicio educativo garantizado</t>
  </si>
  <si>
    <t>Pago de Nómina</t>
  </si>
  <si>
    <t>Se ha garantizado en el 100% de las IED de los municipios no certificados la atención de la prestación del servicio educativo, a través del pago de la nómina y  pago de arriendos.</t>
  </si>
  <si>
    <t>GR5:1-02-01-105</t>
  </si>
  <si>
    <t>105</t>
  </si>
  <si>
    <t>Implementar en 116 municipios la Estrategia de Prevención del Embarazo adolescente y promoción de los derechos sexuales y reproductivos, con énfasis en las zonas rurales.</t>
  </si>
  <si>
    <t>Socialización de la estrategia de Pienso pienso en progreso todo tiene su tiempo en los municipioCelebración semana andina (semana de prevención del embarazo en adolescentes) activación y coordinación de la submesa de infancia y adolescenciaAsistencia  técnica en promoción de los derechos sexualesEl personal contratado para el desarrollo de las actividades de esta meta con vigencia del plan de desarrollo 2016-2020</t>
  </si>
  <si>
    <t>Estrategia  Pienso en mi, pienso en progreso, todo tiene su tiempo" implementada</t>
  </si>
  <si>
    <t>Socialización de la estrategia de "Pienso en mi, pienso en progreso, todo tiene su tiempo" en los municipiosCelebración semana andina (semana de prevención del embarazo en adolescentes)Activación y coordinación de la submesa de infancia y adolescenciaAsistencia  técnica en promoción de los derechos sexualesEl personal contratado para el desarrollo de las actividades de esta meta con vigencia del plan de desarrollo 2016-2020Vinculacion a la estrategia Pienso en mi, pienso en progreso, todo tiene su tiempo" con la fundación de niños sordos ICAL de chía</t>
  </si>
  <si>
    <t>GR5:1-02-01-106</t>
  </si>
  <si>
    <t>106</t>
  </si>
  <si>
    <t>Realizar 4 estrategias de prevención de explotación sexual comercial de niños, niñas y adolescentes - ESCNNA, trata de personas y tráfico ilícito.</t>
  </si>
  <si>
    <t>Estrategias de prevención realizadas</t>
  </si>
  <si>
    <t>JÓVENES, FUERZA DEL PROGRESO</t>
  </si>
  <si>
    <t>GR5:1-02-02-107</t>
  </si>
  <si>
    <t>107</t>
  </si>
  <si>
    <t>Realizar 4 capacitaciones con ponentes nacionales e internacionales del deporte, la recreación y la actividad física.</t>
  </si>
  <si>
    <t>Capacitaciones realizadas</t>
  </si>
  <si>
    <t>Se han realizado 6 capacitaciones con ponentes nacionales e internacionales a través de las redes sociales de Indeportes, en diferentes temas de interés para las ligas y clubes del departamento.</t>
  </si>
  <si>
    <t>GR5:1-02-02-108</t>
  </si>
  <si>
    <t>108</t>
  </si>
  <si>
    <t>Apoyar 105 eventos de las ligas deportivas existentes en el departamento.</t>
  </si>
  <si>
    <t>Apoyos realizados</t>
  </si>
  <si>
    <t>Se apoyó a un deportista de la Liga de Squash de Cundinamarca para participar en Barcelona, para ello se realizó un apoyo económico: COOPERAR CON LA LIGA DE SQUASH DE CUNDINAMARCA PARA LA PARTICIPACION DEL ATLETA EDGAR ALEXANDER RAMIREZ BAUTISTA, EN EL ENTRENAMIENTO CONVOCADO POR LA ACADEMIA GLOBAL SQUASH DE BARCELONA.En el marco del convenio No. 257 celebrado con FONDECUN se realizó la contratación de indumentaria deportiva para las ligas existentes en el departamento. Se incluye camisetas de presentación, sudaderas, tanto para deportistas como entrenadores y metodólogos.</t>
  </si>
  <si>
    <t>•Registro de libros (actas y afiliados):   solicitados: 0 – atendidos: 0. •Personería jurídica (otorgar e inscribir):  11Clubes: 4 - ligas: 7.•Expedición de certificaciones de existencia y representación legal:  18Clubes: 4    -   ligas: 14.•Aval escuelas deportivas (otorgar- renovar):  1Solicitadas:  2 - atendidas: 1 -  en trámite: 1.•Acompañamiento y/o asesoría asambleas de ligas: 9Físicos, disco volador, ecuestre, squash, tenis de mesa, fútbol de salón, hapkido, ciclismo, tenis.•Acompañamiento juntas directivas entes municipales: 4Soacha, Madrid, Funza, Sibaté.•Consultas y asesorías para diferentes temas relacionados con el área: 30</t>
  </si>
  <si>
    <t>GR5:1-02-02-109</t>
  </si>
  <si>
    <t>109</t>
  </si>
  <si>
    <t>Beneficiar 650 deportistas a través del "Plan Estrellas" y el "Plan Incentivos", con miras a participar en los eventos del ciclo olímpico y paralímpico.</t>
  </si>
  <si>
    <t>Deportistas beneficiados</t>
  </si>
  <si>
    <t>Pago  del estímulo o beneficio económico para los atletas, entrenadores, atletas guía y asistentes incluidos en el plan estrellas de Cundinamarca 2020, durante los meses de agosto y septiembre. Se han beneficiado 242 deportistas del alto rendimiento del departamento.</t>
  </si>
  <si>
    <t>Apoyo económico mensual a deportistas de Alto Rendimiento del sistema convencional y Paralímpico del departamento.Pago  del estímulo o beneficio económico para los atletas, entrenadores, atletas guía y asistentes incluidos en el plan estrellas de Cundinamarca 2020, durante los meses de agosto a diciembre. Se han beneficiado 250 deportistas del alto rendimiento del departamento.107 atletas convencionales y 143 atletas paralímpicos.</t>
  </si>
  <si>
    <t>GR5:1-02-02-110</t>
  </si>
  <si>
    <t>110</t>
  </si>
  <si>
    <t>Realizar 3 juegos Intercolegiados en el departamento</t>
  </si>
  <si>
    <t>Juegos Intercolegiados realizados</t>
  </si>
  <si>
    <t>La meta está en ejecución y se ha realizado la COFINANCIACIÓN CONVENIO PARA EL DESARROLLO DEL PROYECTO DE JUEGOS INTERCOLEGIADOS CON EL MINISTERIO DEL DEPORTE.</t>
  </si>
  <si>
    <t>Se realizó la COFINANCIACIÓN CONVENIO PARA EL DESARROLLO DEL PROYECTO DE JUEGOS INTERCOLEGIADOS CON EL MINISTERIO DEL DEPORTE. Se solicitó al Ministerio realizar las Fases Departamentales de LOS JUEGOS INTERCOLEGIADOS HABILIDADES FISICAS Y TECNICAS VIRTUALES para la vigencia 2021. INSCRIPCIÓN EN PLATAFORMA NACIONALHASTA EL 19 DE NOVIEMBREA FECHA 16 NOVIEMBRE 102 MUNICIPIOS INSCRITOSA FECHA 16 NOVIEMBRE 2635 INSCRITOS$540.642.436 TOTALCONTRACION RECURSO HUMANO$241.436.988JUZGAMIENTO $191.712.772IMPLEMENTACIÒN $107.492.6767REALIZACIÓN FASES MUNICIPALESENTRE EL 20 AL 30 NOVIEMBRE DEENDE NUMERO DE INSCRITOS Y DEPORTESREALIZACIÓN FASES ZONALES Y DEPARTAMENTALESENTRE EL 3 AL 15 DICIEMBREDEPENDE NUMERO DE INSCRITOS Y DEPORTES PARTICIPAR</t>
  </si>
  <si>
    <t>GR5:1-02-02-111</t>
  </si>
  <si>
    <t>111</t>
  </si>
  <si>
    <t>Soportar con 600 personas el deporte, la recreación y el aprovechamiento del tiempo libre.</t>
  </si>
  <si>
    <t>Personas de soporte</t>
  </si>
  <si>
    <t>Se han contratado 93 personas para el apoyo técnico, administrativo y deportivo del Instituto, que permitan fortalecer el desarrollo de todas las actividades contempladas en el plan de desarrollo. Estas personas apoyan las áreas administrativa y financiera y área técnica.</t>
  </si>
  <si>
    <t>Se han contratado 151 personas para el apoyo técnico, administrativo y deportivo del Instituto, que permitan fortalecer el desarrollo de todas las actividades contempladas en el plan de desarrollo. Estas personas apoyan las áreas administrativa y financiera y área técnica.El instituto contrató el personal tecnico y profesional de apoyo a la gestión en diferentes áreas: comunicaciones, coordinación de programas, personal de apoyo a los diferentes programas, personal de infraestructura, personal de planeación, calidad, provinciales, preparadores físicos, entrenadores, metodólogos, personal médico y administrador de la casa del deportista, con el fin de garantizar la preparación, participación, acompañamiento a los deportistas.</t>
  </si>
  <si>
    <t>GR5:1-02-02-112</t>
  </si>
  <si>
    <t>112</t>
  </si>
  <si>
    <t>Articular 200 instituciones educativas con el SENA para ofrecer programas pertinentes con el contexto.</t>
  </si>
  <si>
    <t>IED articuladas</t>
  </si>
  <si>
    <t>Se logró la articulación con el SENA de 161 Instituciones Educativas  beneficiando a los   grados de  10 y 11, llegando a 18.873 estudiantes de 102 Municipios no certificados del departamento. igualmente se logró realizar la transferencia de recursos para el pago de ARL de los estudiantes de estas instituciones   para los estudiantes de grado 11.</t>
  </si>
  <si>
    <t>GR5:1-02-02-113</t>
  </si>
  <si>
    <t>113</t>
  </si>
  <si>
    <t>Articular 40 IEC con instituciones de educación superior para el fortalecimiento a las competencias básicas y certificación de saberes.</t>
  </si>
  <si>
    <t>GR5:1-02-02-114</t>
  </si>
  <si>
    <t>114</t>
  </si>
  <si>
    <t>Otorgar 20.000 beneficios de acceso y permanencia para la educación superior.</t>
  </si>
  <si>
    <t>Beneficios otorgados</t>
  </si>
  <si>
    <t>Beneficios para el Acceso de Educación Superior</t>
  </si>
  <si>
    <t>Con la ejecución de los programas de Acceso y Permanencia a educación superior con los que cuenta la Secretaría de Educación, se  logró la asignación de 11.442 beneficios, con  la alianza  4x1 opción de Vida de subsidios para el pago de matrículas y del  Fondo Transformando Vidas se asignaron 602 beneficios de acceso y permanencia a educación superior,  además se logró  garantizar la continuidad de la Educación de 10840 jóvenes de estratos 1 y 2 de la Universidad de Cundinamarca mediante el  convenio número 020 de 2020 cuyo objeto es " Aunar esfuerzos entre el Departamento de Cundinamarca y la Universidad de Cundinamarca UDEC, para garantizar la permanencia y gratuidad de los estudiantes de la UDEC a la educación superior nivel pregrado por una única vez en el marco de la pandemia COVID-19 para el segundo semestre 2020 " cuyas familias fueron muy impactadas económicamente a causa de la pandemia del Covid-19 minimizando así el riesgo de  deserción.</t>
  </si>
  <si>
    <t>GR5:1-02-02-115</t>
  </si>
  <si>
    <t>115</t>
  </si>
  <si>
    <t>Brindar orientación vocacional a 4.000 estudiantes de las IED de los municipios no certificados y con más baja tasa de transición a educación superior.</t>
  </si>
  <si>
    <t>Estudiantes con orientación vocacional</t>
  </si>
  <si>
    <t>GR5:1-02-02-116</t>
  </si>
  <si>
    <t>116</t>
  </si>
  <si>
    <t>Implementar en las 53 IPS públicas los Servicios Amigables para jóvenes (SSAAJ).</t>
  </si>
  <si>
    <t>IPS de la red Publica con SSAAJ implementados</t>
  </si>
  <si>
    <t>Se realizo proceso de construcción de actividades, estudios previos para contratación de concurrencia para implementacion de los servicios amigables con ajustes teniendo en cuenta el proceso de PANDEMIASe realiza la implementación de servicios amigables en el municipio de La Palma  y se realiza seguimiento a  25 ESE Departamentales en SSAAJ.</t>
  </si>
  <si>
    <t>IPS de la red Publica con Servicios Amigables para jóvenes SSAAJ implementados</t>
  </si>
  <si>
    <t>Se realizo la implementación de un servicio amigable para adolescentes y jóvenes en el hospital San José del municipio de la Palma para la atención integral en salud sexual y reproductiva a adolescentes y jóvenes. Se realizaron 4 jornadas de asistencias técnicas en derechos sexuales y reproductivos con 788 participantes, adolescentes, jóvenes y adultos que integran las rutas intersectoriales.  Conformación de 26 Grupos comunitarios en los municipios de Fusagasugá, Madrid, Facatativá, La Mesa, Mosquera, Ubaté, Soacha, Zipaquirá, Arbeláez, Chía, Guaduas, Medina, Cáqueza, Girardot, Tocaima, Chocontá, Villeta, Pacho, Puerto Salgar, Caparrapí, Silvania, Sasaima, La Palma, Gacheta, Sesquilé, Viani, para el fortalecimiento de los Derechos Sexuales y Derechos Reproductivos. Asistencia técnica al profesionales de la salud de las 53 ESE, a las direcciones territoriales de los 116 municipios y los profesionales de las Empresas Administradoras de Planes de Beneficio, para el  abordaje intersectorial e integral de los casos de las gestantes en menores de 15 años y  las acciones para el inmediato restablecimiento de sus derechos, en el marco de cero tolerancias, Implementación de los Servicios Amigables para Adolescentes y Jóvenes para la atención integral de los servicios de Salud Sexual y Reproductiva en el marco de la Ruta de Promoción y Mantenimiento de la Salud y Ruta Materno Perinatal (Resolución 3280 de 2018),  implementación de la resolución 1904 de 2017, sobre garantía de derechos sexuales y reproductivos en personas con discapacidad,   actualización de Métodos de Planificación familiar, Criterios de Elegibilidad OMS, Planificación Adolescentes, Anticoncepción de Emergencia, consulta preconcepcional y reconocimiento de los derechos sexuales y derechos reproductivos.</t>
  </si>
  <si>
    <t>•Falta de búsqueda activa y canalización a los programas por parte de las EAPB a la población objeto. •Las EAPB no están contratando a las IPS de acuerdo con la ruta de atención establecida por la resolución 3280 de 2018.</t>
  </si>
  <si>
    <t>GR5:1-02-02-117</t>
  </si>
  <si>
    <t>117</t>
  </si>
  <si>
    <t>Realizar el acompañamiento a 20 procesos bandisticos municipales con la banda Sinfónica Juvenil de Cundinamarca.</t>
  </si>
  <si>
    <t>Procesos bandisticos beneficiados a través de la banda sinfónica juvenil</t>
  </si>
  <si>
    <t>Acompañamiento técnico.</t>
  </si>
  <si>
    <t>Se brindó acompañamiento técnico a 7 procesos bandísticos ( 1.Sección o familia de las maderas agudas: bandas infantiles y juveniles 2. sección o familia de las maderas graves: bandas infantiles y juveniles 3. sección o familia de bronces agudos: bandas infantiles y juveniles 4. sección o familia de bronces graves: bandas infantiles y juveniles 5. sección o familia de percusión latina y folclórica: bandas infantiles y juveniles. 6. sección o familia de percusion sinfónica: bandas infantiles y juveniles 7. sección o familia de cuerdas frotadas) en  60 municipios, beneficiando a 1.000 integrantes de las agrupaciones bandísticas y sus 60 maestros formadores, a través de la conformación de la banda sinfónica juvenil de Cundinamarca, la cual se dio mediante Resoluciones 155 de 28 de julio 2020 y 190 del 11 de septiembre de 2020  y se dio la contratación de cuarenta (40) músicos instrumentistas, siete (7) músicos profesionales, un (1) director y demás equipo de apoyo para su funcionamiento. Igualmente, la banda acompañó algunos eventos culturales desarrollados en el departamento y en entidades donde fue invitada.</t>
  </si>
  <si>
    <t>La emergencia sanitaria afectó la programación inicial para la conformación de la banda sinfónica, ya que generó retrasos en procesos administrativos y financieros.</t>
  </si>
  <si>
    <t>GR5:1-02-02-118</t>
  </si>
  <si>
    <t>118</t>
  </si>
  <si>
    <t>Mantener 300 instructores anualmente para el desarrollo de los espacios de deporte formativo en sus áreas rurales y urbanas.</t>
  </si>
  <si>
    <t>Instructores anuales</t>
  </si>
  <si>
    <t>Se organizaron 3 grupos de contratación de formadores y de esta manera poder adelantar todo el proceso administrativo y jurídico según el cronograma establecido por el grupo del deporte formativo y escolar cumpliendo con los plazos establecidos por cada grupo. Ya se va a cumplir el primer mes de trabajo en las Escuelas de Formación Deportiva y Recreativa.</t>
  </si>
  <si>
    <t>GR5:1-02-02-119</t>
  </si>
  <si>
    <t>119</t>
  </si>
  <si>
    <t>Realizar 3 festivales deportivos departamentales de las escuelas de formación.</t>
  </si>
  <si>
    <t>Festivales deportivos realizados</t>
  </si>
  <si>
    <t>Esta meta se encuentra en ejecución y se realizó el proceso de COFINANCIACIÓN CONVENIO PARA EL DESARROLLO DEL PROYECTO DE DEPORTE ESCOLAR -ESCUELAS DEPORTIVAS- , CON EL MINISTERIO DEL DEPORTE.</t>
  </si>
  <si>
    <t>GR5:1-02-02-120</t>
  </si>
  <si>
    <t>120</t>
  </si>
  <si>
    <t>Impulsar en 15 provincias del departamento espacios de arte y cultura urbana para el aprovechamiento de los espacios de ocio de los jóvenes.</t>
  </si>
  <si>
    <t>Provincias con espacios de arte y cultura urbana</t>
  </si>
  <si>
    <t>encuentros de arte y cultura urbano se impacto municipios de 14 provinciasarticulación con entidades del sector privado para ampliar la oferta institucionalCaracterización de la población beneficiada.El personal profesional contratado para las actividades de esta meta se realizo con recursos del plan de desarrollo unidos podemos mas</t>
  </si>
  <si>
    <t>procesos de formación en Arte y Cultura</t>
  </si>
  <si>
    <t>Encuentros de arte y cultura urbano se impacto 82 municipios  de 15 provinciasCaracterización de la población beneficiada.Articulación con el sector privado para ampliar la oferta interinstitucionalEl personal profesional contratado para las actividades de esta meta se realizo con recursos del plan de desarrollo unidos podemos mas</t>
  </si>
  <si>
    <t>Poco interés por de los enlaces municipales en la replica las convocatorias</t>
  </si>
  <si>
    <t>GR5:1-02-02-121</t>
  </si>
  <si>
    <t>121</t>
  </si>
  <si>
    <t>Crear 5 casas de integración Juvenil.</t>
  </si>
  <si>
    <t>Casas de integración juvenil creadas</t>
  </si>
  <si>
    <t>identificación de municipios que están interesados en el proyectopreparación de proyectos tipo de casas de integración juvenilEl personal profesional contratado para las actividades de esta meta se realizo con recursos del plan de desarrollo unidos podemos mas</t>
  </si>
  <si>
    <t>identificación de municipios que están interesados en el proyectopreparación de proyectos tipo de casas de integración juvenilSe formulo el proyecto a presentar en Planeacion NacionalEl personal profesional contratado para las actividades de esta meta se realizo con recursos del plan de desarrollo unidos podemos mas</t>
  </si>
  <si>
    <t>La no asignación de recursos .</t>
  </si>
  <si>
    <t>GR5:1-02-02-122</t>
  </si>
  <si>
    <t>122</t>
  </si>
  <si>
    <t>Conformar 4 redes departamentales en comunicación popular juvenil, jóvenes rurales y jóvenes ambientales.</t>
  </si>
  <si>
    <t>Redes departamentales conformadas</t>
  </si>
  <si>
    <t>3 Redes departamentales activadas y funcionadoEl personal profesional contratado para las actividades de esta meta se realizo con recursos del plan de desarrollo unidos podemos mas</t>
  </si>
  <si>
    <t>3 Redes departamentales activadas y funcionadoVinculación al proyecto de la secretaria de agricultura y la Oficina de Bienestar y protección animalEl personal profesional contratado para las actividades de esta meta se realizo con recursos del plan de desarrollo unidos podemos mas</t>
  </si>
  <si>
    <t>Falta de acceso a internet y dificultad de conectividad</t>
  </si>
  <si>
    <t>GR5:1-02-02-123</t>
  </si>
  <si>
    <t>123</t>
  </si>
  <si>
    <t>Vincular a 10.000 adolescentes o jóvenes de las provincias del departamento a la estrategia "Juntos hacemos combo- recargado" para el intercambio de vivencias y experiencias.</t>
  </si>
  <si>
    <t>Jóvenes vinculados al programa</t>
  </si>
  <si>
    <t>452 jóvenes vinculados a la estrategia juntos hacemos combo recargadoIntercambios de vivencias y experiencias juveniles en los eventosEl personal profesional contratado para las actividades de esta meta se realizo con recursos del plan de desarrollo unidos podemos mas</t>
  </si>
  <si>
    <t>Intercambios de vivencias y experiencias juveniles en los eventos</t>
  </si>
  <si>
    <t>XXX jóvenes vinculados a la estrategia juntos hacemos combo recargadoIntercambios de vivencias y experiencias juveniles en los eventosReconocimiento a los jóvenes victimas del conflicto y privados de la libertadmotivación a los jóvenes para que exploren sus talentos y así orientar su proyecto de vidaEl personal profesional contratado para las actividades de esta meta se realizo con recursos del plan de desarrollo unidos podemos mas</t>
  </si>
  <si>
    <t>Limitado acceso a la conectividad</t>
  </si>
  <si>
    <t>GR5:1-02-02-124</t>
  </si>
  <si>
    <t>124</t>
  </si>
  <si>
    <t>Beneficiar 100 proyectos juveniles a través del banco de iniciativas.</t>
  </si>
  <si>
    <t>Proyectos juveniles beneficiados</t>
  </si>
  <si>
    <t>Seguimiento a las iniciativas del año 2019Socialización en los municipios del decreto que reglamenta el banco de iniciativas juvenilesEl personal profesional contratado para las actividades de esta meta se realizo con recursos del plan de desarrollo unidos podemos mas</t>
  </si>
  <si>
    <t>Seguimiento a las iniciativas del año 2019Socialización en los municipios del decreto que reglamenta el banco de iniciativas juvenilesEntra de beneficios a 15 iniciativas juvenilesEl personal profesional contratado para las actividades de esta meta se realizo con recursos del plan de desarrollo unidos podemos mas</t>
  </si>
  <si>
    <t>1263</t>
  </si>
  <si>
    <t>UNIDAD ADM.ESPECIAL DE PENSIONES DEL DEP</t>
  </si>
  <si>
    <t>EXPERIENCIA Y SABIDURÍA</t>
  </si>
  <si>
    <t>GR5:1-02-03-125</t>
  </si>
  <si>
    <t>125</t>
  </si>
  <si>
    <t>Asesorar a los 116 municipios del departamento en materia pensional.</t>
  </si>
  <si>
    <t>Municipios asesorados en materia pensional</t>
  </si>
  <si>
    <t>Asesoría en materia pensional</t>
  </si>
  <si>
    <t>En coordinación con el fondo de prestaciones sociales del magisterio( FOMAG –FIDUPREVISORA-  entre el 28 de mayo y 2 de junio – se efectuó acompañamiento  en el proceso de conciliación y empalme para las entidades territoriales , donde se socializo  el informe referente a la aplicación de aportes FONPET , para establecer de manera clara los saldos a favor o en contra de la entidad territorial según el resultado del cálculo actuarial vigencia 2018 a las 116 alcaldías del Departamento de Cundinamarca.Adicionalmente en el marco de la Ruta del Pensionado se asesoró a 17 hospitales municipales en lo concerniente al estado actual de su pasivo pensional y calculo actuarial de conformidad con el proyecto pasivocol del Ministerio de Hacienda y Crédito Público.Se realizaron visitas presenciales con la estrategia Ruta del Pensionado  a 12 de los 15 municipios previstos, los tres municipios restantes están programados para ser visitados en las dos primeras semanas del mes de diciembre.Municipio de Fomeque: 40 asesorías, 15 vinculaciones a BEPS 31/10/2020Municipio de San Antonio: 40 asesorías, 10 vinculaciones a BEPS 05/11/2020Municipio de Mosquera: 40 asesorías, 10 vinculaciones a BEPS 07/11/2020Municipio de El Colegio: 74 asesorías, 50 vinculaciones a BEPS 13/11/2020Municipio de La Mesa: 30 asesorías, 15 vinculaciones a BEPS 18/11/2020Municipio de Guasca: 30 asesorías, 10 vinculaciones a BEPS 19/11/2020Municipio de Quipile: 25 asesorías, 7 vinculaciones a BEPS 19/11/2020Municipio de Guayabetal: 45 asesorías, 6 vinculaciones a BEPS 20/11/2020Municipio de Pacho: 40 asesorías, 10 vinculaciones a BEPS 25/11/2020Municipio de Ubaté: 50 asesorías, 11 vinculaciones a BEPS 27/11/2020Municipio de Chocontá: 11 asesorías, 50 vinculaciones a BEPS 02/12/2020Municipio de Gachalá: 24 asesorías, 50 vinculaciones a BEPS 04/12/2020Municipio de Gachetá: 35 asesorías, 9 vinculaciones a BEPS 9/12/2020Municipio de Carmen de Carupa: 55 asesorías, 19 vinculaciones 10/12/2020Municipio de La Palma: 70 asesorías, 31 Vinculaciones a BEPS 21/12/2020</t>
  </si>
  <si>
    <t>Adaptación del servicio de asesoría a la virtualidad durante el periodo de cuarentena estricta.</t>
  </si>
  <si>
    <t>GR5:1-02-03-126</t>
  </si>
  <si>
    <t>126</t>
  </si>
  <si>
    <t>Realizar 20 eventos de capacitación de seguridad social en el club del pensionado.</t>
  </si>
  <si>
    <t>Eventos realizados</t>
  </si>
  <si>
    <t>GR5:1-02-03-127</t>
  </si>
  <si>
    <t>127</t>
  </si>
  <si>
    <t>Beneficiar al 100% de los afiliados al Club del Pensionado con actividades de bienestar.</t>
  </si>
  <si>
    <t>Afiliados al Club del Pensionado beneficiados</t>
  </si>
  <si>
    <t>Bienestar y acompañamiento a los pensionados del Departamento de Cundinamarca</t>
  </si>
  <si>
    <t>Nuestros usuarios y pensionados son adultos mayores, población vulnerable al Covid 19 y la prestación del servicio de la Entidad es esencial para garantizar su mínimo vital. Desde el 20/03/2020 la entidad no suspendió términos y siguió trabajando de manera virtual también para proteger a sus colaboradores, logrando la continuidad en la prestación del servicio al ciudadano, realizando el pago anticipado de mesadas a los 7018 pensionados en marzo  para provisión de alimentos y elementos esenciales para la cuarentena.El CLUB DEL PENSIONADO siguió prestando su servicios a través de llamadas telefónicas y WhatsApp; se hacen actividades de bienestar(clases de yoga, psicología) a través de las redes sociales y educativas (utilización de la tecnología);se hace acompañamiento psicosocial y llegamos al territorio, de manera virtual, asesorando en materia pensional a la comunidad y entidades. El día 14 de diciembre se realizara el evento del día del pensionado, al cual han sido invitados todos los pensionados del fondo de pensiones de Cundinamarca, en este evento se realizaran diversas actividades de bienestar como se indica en el Contrato 87 de 2020 con el cual se realizó la ejecución financiera del 100% del presupuesto de inversión destinado a la meta.Resultados en cifras:•Atención de 4.666  llamadas recibidas.•Acompañamiento psicosocial a 4.067 pensionados. •4675 llamadas realizadas, 2849 saludos de cumpleaños. •2.535 comunicaciones vía whatsapp•Emisión de 1.023 certificados. •200 adultos mayores que no contaban con pensión de vejez, ahora son beneficiados con un auxilio vitalicio dentro del programa BEPS para gestores culturales•Radicación y trámite de más de 2.000 solicitudes. •Asesoría a las 116 alcaldías en materia pensional y seguridad social para la comunidad.•Los adultos mayores, pensionados y usuarios no han tenido que  desplazarse a la entidad, para poder realizar trámite alguno, ni incurrir en gastos. •Gracias a las capacitaciones impartidas a adultos mayores y discapacitados  tenemos contacto permanente con nuestros usuarios, de manera rápida e inmediata, pudiendo llegar a miles de ellos, sin importar el lugar en donde se encuentren, fuera o dentro del país.•Se ha acompañado psicosocialmente a nuestros usuarios, adultos mayores, altamente vulnerables, algunos de ellos en condiciones de soledad, depresión, y confinamiento total, que no contaban con el conocimiento y las habilidades para poder realizar trámites virtuales.•Hemos afianzado nuestra red de comunicaciones con los usuarios internos y externos.•A pesar de la grave crisis económica, logramos que los rendimientos del patrimonio autónomo que administra los recursos del Fondo de Pensiones de Cundinamarca, tuvieran un incremento del 6.02% gracias a las estrategias de inversión adoptadas.•Hemos logrado que más de 7000 pensionados, de los cuales 6693 son mayores de 60 años, no tuvieran que salir de sus hogares para tramitar una solicitud. • Hemos realizado 64  campañas pedagógicas acerca de la prevención del COVID 19 a adultos mayores y discapacitados, logrando prevenir de manera eficaz el contagio.</t>
  </si>
  <si>
    <t>El mayor reto fue acompañar durante ese cambio tan drástico de migración a lo virtual a nuestros pensionados, enseñándoles a utilizar herramientas como el whatsapp y el correo electrónico para poder adelantar sus trámites sin salir de casa, a su vez que se les brindaban tips de seguridad en el manejo de estas aplicaciones y se les acompañaba psicosocialmente para hacer más llevaderos los periodos de cuarentena estricta.</t>
  </si>
  <si>
    <t>GR5:1-02-03-128</t>
  </si>
  <si>
    <t>128</t>
  </si>
  <si>
    <t>Realizar la detección temprana de hipertensión en un 14% de población entre los 20 y 69 años.</t>
  </si>
  <si>
    <t>Población con detección temprana de hipertensión</t>
  </si>
  <si>
    <t>De un total de 841  hombres y mujeres en edades de 20 años en adelante programados para  el año 2020,  se detecto Riesgo Cardio Vascular en 548</t>
  </si>
  <si>
    <t>sistema de información con la Población con detección temprana de hipertensión</t>
  </si>
  <si>
    <t>Total de poblacion Tamizada (caracterizada) para detección del riesgo cardio vascular y metabolico (hipertesnicón) 9,528   Total de población  con Riesgo  clasificado  1.079</t>
  </si>
  <si>
    <t>Inoportunidad en el envío de la  información por parte de los entes territoriales ya que no se cuenta con un Sistema de Información en la Dirección de Salud Pública</t>
  </si>
  <si>
    <t>GR5:1-02-03-129</t>
  </si>
  <si>
    <t>129</t>
  </si>
  <si>
    <t>Realizar la detección temprana de diabetes en un 12,4% de la población entre los 20 y 69 años.</t>
  </si>
  <si>
    <t>Población con detección temprana de diabetes</t>
  </si>
  <si>
    <t>Como Fase de Alistamiento para  el Cumplimento de esta meta se adapto la Estrategia "Conoce tu riesgo peso saludable" al Departamento para tamización, clasificación y atención del Riesgo Metabólico,  la cual fué presentada y avalada satisfactoriamente por el Ministerio de Salud</t>
  </si>
  <si>
    <t>sistema de información sobre la Población con detección temprana de diabetes</t>
  </si>
  <si>
    <t>Falta la actualización del  sistema de información y  monitoreo a los indicadores de Detección Temprana de la  Diabetes</t>
  </si>
  <si>
    <t>1207</t>
  </si>
  <si>
    <t>BENEFICENCIA DE CUND. (702-Ordz30-2006)</t>
  </si>
  <si>
    <t>GR5:1-02-03-130</t>
  </si>
  <si>
    <t>130</t>
  </si>
  <si>
    <t>Brindar protección social integral a 790 personas adultas mayores cada año en los centros de protección de la Beneficencia de Cundinamarca.</t>
  </si>
  <si>
    <t>Personas adultas mayores protegidas</t>
  </si>
  <si>
    <t>Las personas mayores protegidas por la Beneficencia reciben alojamiento, vestido, dotación personal de elementos de aseo, atención especializada en trabajo social, psicología, terapias física y ocupacional, nutrición, gerontología, enfermería, talleres productivos, recreación y ocupación del tiempo libre, servicio funerario a personas sin familia</t>
  </si>
  <si>
    <t>Protección y restablecimiento de derechos en modalidad institucionalizada a 300 mujeres y 394 hombres mayores de 60 años, víctimas de una o más violencias entre ellas, económica, física, sexual, psicológica, conflicto armado, negligencia, abandono social y familiar, desastres naturales. La meta 130 en el nuevo Plan Departamental de Desarrollo es continuación de la meta 282 del Plan de Desarrollo Unidos Podemos Más. Los recursos ejecutados para dar cumplimiento a esta meta se han comprometido desde febrero de 2020 hasta enero de 2021, a través de contratos con operadores privados que administran los centros de protección de la Beneficencia.</t>
  </si>
  <si>
    <t>insuficientes recursos financieros de la Beneficencia para cumplir con su misión institucional</t>
  </si>
  <si>
    <t>GR5:1-02-03-131</t>
  </si>
  <si>
    <t>131</t>
  </si>
  <si>
    <t>Vincular a 12.000 personas mayores de 65 años a la estrategia "Adultos en Acción", a través de la recreación y la actividad física.</t>
  </si>
  <si>
    <t>Personas mayores de 65 años vinculadas</t>
  </si>
  <si>
    <t>La buena voluntad de la población a beneficiar, siempre van a estar dispuestos a participar de las actividades. Se desarrolló el día del adulto mayor de manera virtual, donde participaron 135 personas de los diferentes municipios del departamento.</t>
  </si>
  <si>
    <t>Se desarrolló el reinado del adulto mayor “Programa un nuevo comienzo” donde participaron 67 municipios de Cundinamarca que contaban con grupo de 15 personas involucradas directamente en las diferentes expresiones artísticas.Mediante un Facebook live se conmemora el Día del Adulto Mayor con una recopilación de videos de algunos adultos mayores del departamento, los municipios que participaron fueron: La Vega, Gachancipá, El Peñón, Mosquera, Guachetá, Pandi, Villeta, Madrid y Ricaurte, resaltando el trabajo, liderazgo y participación en el programa nuevo comienzo, así como también participaron los referentes de adulto mayor del Ministerio del Deporte y la coordinadora departamental del adulto mayor.  Alcances: Facebook live Indeportes: 2.7 mil reproducciones  86 comentarios</t>
  </si>
  <si>
    <t>GR5:1-02-03-132</t>
  </si>
  <si>
    <t>132</t>
  </si>
  <si>
    <t>Beneficiar 2.500 adultos mayores con subsidio económico.</t>
  </si>
  <si>
    <t>Personas adultas beneficiados con subsidio económico</t>
  </si>
  <si>
    <t>El pago de subsidios pendientes del periodo mayo y junio  del programa de gobierno Unidos Podemos masSe elaboro el proyecto de Ordenanza para la continuidad de los subsidios de Adulto Mayor y persona con discapacidad</t>
  </si>
  <si>
    <t>El pago de subsidios pendientes del periodo mayo y junio  del programa de gobierno Unidos Podemos masSe elaboro el proyecto de Ordenanza para la continuidad de los subsidios de Adulto Mayor y persona con discapacidad que fue aprobada el 28 de noviembre de 2020</t>
  </si>
  <si>
    <t>GR5:1-02-03-133</t>
  </si>
  <si>
    <t>133</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</si>
  <si>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</si>
  <si>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</si>
  <si>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Se estableció la exposición de motivos y el articulado del proyecto de ordenanza para ser aprobada por la oficina jurídica de la Gobernación, y ser presentado dentro de los primeros meses del año 2020 a la Asamblea Departamentalse definió la mitología para la asignación del subsidio para el año 2021</t>
  </si>
  <si>
    <t>Dentro del presupuesto del año 2020 nos e asignaron recursos en su debido tiempo para dar inicio a esta meta</t>
  </si>
  <si>
    <t>GR5:1-02-03-134</t>
  </si>
  <si>
    <t>134</t>
  </si>
  <si>
    <t>Beneficiar a 250 cuidadores o adultos mayores vulnerables con proyectos productivos.</t>
  </si>
  <si>
    <t>Personas adultos mayores o cuidadores beneficiarios de proyectos productivos</t>
  </si>
  <si>
    <t>Capacitación dirigida a los MunicipiosReglamento  de convocatoria para proyectos productivosCircular de convocatoriaCronograma de ejecución de la meta para 2020</t>
  </si>
  <si>
    <t>Capacitación dirigida a los MunicipiosReglamento  de convocatoria para proyectos productivosSe realizó convocatoria, preselección y selección de los proyectos productos para adultos mayores y/o cuidadores para entrega en el año 2020Identificación y Caracterización de iniciativas de proyectos productivos en los municipios del Departamento</t>
  </si>
  <si>
    <t>El aislamiento obligatorio de las personas mayores en todo el departamento debido a la Pandemia del COVID-19Los potenciales beneficiarios no tienen claridad de sus necesidades</t>
  </si>
  <si>
    <t>GR5:1-02-03-135</t>
  </si>
  <si>
    <t>135</t>
  </si>
  <si>
    <t>Cofinanciar en los 116 municipios acciones sociales de adulto mayor.</t>
  </si>
  <si>
    <t>Municipios beneficiados con estampilla adulto mayor</t>
  </si>
  <si>
    <t>Liquidación convenios de estampilla 2019 (51 de 116)Proyección de los 116 convenios del año 2020Elaboración de resolución de asignación de recursos</t>
  </si>
  <si>
    <t>$4.500.000..000 entregados a los 116 municipios del Departamento</t>
  </si>
  <si>
    <t>Liquidación convenios de estampilla 2019 (73 de 116)116 convenios firmados del año 2020 ejecutando $4.500.000.000</t>
  </si>
  <si>
    <t>La disminución del recaudo por parte de la Gobernación de CundinamarcaEn los municipios de sexta categoría el difícil acceso a los medios virtuales y la no entrega de los documentos soporte segun lo establecido en el cronograma</t>
  </si>
  <si>
    <t>GR5:1-02-03-136</t>
  </si>
  <si>
    <t>136</t>
  </si>
  <si>
    <t>Dotar los Centros Vida de las 15 provincias del departamento.</t>
  </si>
  <si>
    <t>Provincias con centro de vida dotados</t>
  </si>
  <si>
    <t>Identificación de los centros vida día y la población beneficiaria Diagnostico del estado actual y las necesidades de dotación de los centros vida día</t>
  </si>
  <si>
    <t>equipos entregados</t>
  </si>
  <si>
    <t>Identificación de los centros vida día y la población beneficiaria Diagnostico del estado actual y las necesidades de dotación de los centros vida díaEntrega de implementos necesarios para los centro de vida requeridos en época de pandemia</t>
  </si>
  <si>
    <t>GR5:1-02-03-137</t>
  </si>
  <si>
    <t>137</t>
  </si>
  <si>
    <t>Brindar asistencia emocional y psicológica a 4.000 adultos mayores.</t>
  </si>
  <si>
    <t>Adultos mayores asistidos</t>
  </si>
  <si>
    <t>Conmemoración de la semana del adulto mayor: Actividades recreativas, deportivas, culturales, experiencias de vida, musicales y conferencias.Capacitaciones en temas de covid dirigidas a los centros de protección y centros vida díaTrabajo interdisciplinario con secretaria de salud en tema de red de apoyoEl personal contratado para el desarrollo de las actividades de esta meta con vigencia del plan de desarrollo 2016-2020</t>
  </si>
  <si>
    <t>Asistencia Psicosocial y emocional a 400 adultos mayores</t>
  </si>
  <si>
    <t>Conmemoración de la semana del adulto mayor: Actividades recreativas, deportivas, culturales, experiencias de vida, musicales y conferencias.Capacitaciones en temas de covid dirigidas a los centros de protección y centros vida díaTrabajo interdisciplinario con secretaria de salud en tema de red de apoyoEl personal contratado para el desarrollo de las actividades de esta meta con vigencia del plan de desarrollo 2016-2020Asistencias técnicas a través de charlas de maltrato en adulto mayorApoyo a adultos Mayores en tips para una vejez saludable</t>
  </si>
  <si>
    <t>La dificultad de los adultos mayores a los medio virtualesEl aislamiento obligatorio de los adultos mayores</t>
  </si>
  <si>
    <t>GR5:1-02-03-138</t>
  </si>
  <si>
    <t>138</t>
  </si>
  <si>
    <t>Mantener la operación de las 200 IED con educación para adultos por ciclos en jornada nocturna y fines de semana.</t>
  </si>
  <si>
    <t>IED en operación</t>
  </si>
  <si>
    <t>Prestación del servicio de Educación para adultos</t>
  </si>
  <si>
    <t>Se logró la atención de la población matriculada en los Ciclos Lectivos Especiales Integrados en las jornadas nocturna y fin de semana, en las 203 Instituciones Educativas Oficiales que tienen autorizado la prestación del servicio educativo de educación formal para jóvenes y adultos, mediante el pago de horas extras a docentes.</t>
  </si>
  <si>
    <t>Por la falta de asignación de recursos no se logró llevar a cabo la compra de material pedagógico, dotación a las IED y formación de docentes.</t>
  </si>
  <si>
    <t>GR5:1-02-03-139</t>
  </si>
  <si>
    <t>139</t>
  </si>
  <si>
    <t>Garantizar anualmente el pago del 100% de la nómina de pensionados y sustitutos del magisterio.</t>
  </si>
  <si>
    <t>Nómina de pensionados y sustitutos del magisterio pagada</t>
  </si>
  <si>
    <t>Se ha logrado durante la vigencia 2020  el pago de la nómina del 100% de pensionados y sustitutos del magisterio, así mismo el pago de auxilio funerario y pago de sentencias.</t>
  </si>
  <si>
    <t>GR5:1-02-03-140</t>
  </si>
  <si>
    <t>140</t>
  </si>
  <si>
    <t>Implementar en los 116 municipios los criterios de atención integral en los centros de bienestar del anciano.</t>
  </si>
  <si>
    <t>Municipios con criterios de atención integral implementados</t>
  </si>
  <si>
    <t>se avanzo en la implementacion de los criterios de atención integral en los centros de bienestar del anciano</t>
  </si>
  <si>
    <t>Elaboración y entrega de los 13 lineamientos para los centros de Bienestar del Anciano en el Departamento de acuerdo con la Ley 1276 del 2009. Asistencia técnica a los coordinadores PIC, Secretarios de Desarrollo Social, Coordinadores de Centro de protección del Anciano de los 116 municipios en la implementación de los criterios de atención para los centros de Bienestar del Anciano a 500 personas.</t>
  </si>
  <si>
    <t>•La pandemia por COVID 19 suspendió los servicios de los centros día por 8 meses.•Aislamiento obligatorio en los centros de larga estancia.•Falta de acceso a internet de la población mayor por desconocimiento en el manejo de la tecnología o por estar solos sin apoyo de cuidadores.•Falta de caracterización de personas mayores que vienen solas.</t>
  </si>
  <si>
    <t>GR5:1-02-03-141</t>
  </si>
  <si>
    <t>141</t>
  </si>
  <si>
    <t>Atender a 500 personas mayores de 18 años consumidoras de sustancias psicoactivas.</t>
  </si>
  <si>
    <t>Personas consumidoras de SPA atendidas</t>
  </si>
  <si>
    <t>GR5:1-02-03-142</t>
  </si>
  <si>
    <t>142</t>
  </si>
  <si>
    <t>Implementar en 116 municipios estrategias de prevención de sustancias psicoactivas.</t>
  </si>
  <si>
    <t>Se hizo el lanzamiento de la estrategia preventiva: " Mi fortaleza mi familia" el 22 de julio del 2020 donde se incluyeron los cinco municipios: Guacheta, Simijaca, Tena, Topaipi y Nocaima, en el marco de ésta estrategia se finalizó el curso de prevención el 11 de septiembre del 2020,  se sacaron los posters de divulgación de la estrategia, que ademas sirven como material educativo para ser utilizado por los otros sectores. Esta estrategia se esta desarrollando articuladamente con Educación, Desarrollo social, Gobierno, Indeportes y Cultura, como actividad del plan de acción del comité departamental de prevención y control de oferta de sustancias psicoactivas. Se ha articulado con las EAPBS las acciones de promoción y prevención del consumo de SPA, se brindó asistencia técnica a los municipios priorizados en la implementación de la estrategia  Premio Nacional a entidad comprometida con la prevención del consumo, abuso y adicción de sustancias psicoactivas otorgado al municipio de Gachancipá por el Ministerio de Salud.</t>
  </si>
  <si>
    <t>Municipios con estrategias de prevención de sustancias psicoactivas implementadas</t>
  </si>
  <si>
    <t>•Por la Asistencia técnica virtual y las fallas en la conectividad se dificulta la comprensión de los procesos en los municipios.</t>
  </si>
  <si>
    <t>GR5:1-02-03-143</t>
  </si>
  <si>
    <t>143</t>
  </si>
  <si>
    <t>Garantizar que el 100% de las aseguradoras implementen una ruta de atención en cáncer para atender la población en riesgo.</t>
  </si>
  <si>
    <t>Aseguradoras en proceso de implementación de la ruta de cáncer</t>
  </si>
  <si>
    <t>Se cuenta con un documento técnico  sobre la ruta de atención en cáncer  para  socializarlo durante los siguientes años</t>
  </si>
  <si>
    <t>1105</t>
  </si>
  <si>
    <t>SECRETARIA DE GOBIERNO</t>
  </si>
  <si>
    <t>CUNDINAMARCA SINESTEREOTIPOS</t>
  </si>
  <si>
    <t>MUJER EMPODERADA Y CON DERECHOS</t>
  </si>
  <si>
    <t>GR5:1-03-01-144</t>
  </si>
  <si>
    <t>144</t>
  </si>
  <si>
    <t>Garantizar el funcionamiento de 2 casas acogida para mujeres víctimas de violencias basadas en género y sus dependientes.</t>
  </si>
  <si>
    <t>Casas de acogida en funcionamiento</t>
  </si>
  <si>
    <t>Se mantiene el funcionamiento de las dos casas de acogida con el convenio de la Cruz Roja el cual se suscribió en el mes del 10 de junio de 6 meses y 20 días por lo cual el funcionamiento se garantiza hasta el 31 de diciembre de la presente vigencia. (convenio 175 de 2020). Se cuenta con un total de 55 cupos, representados en dos casas de acogida,  a la fecha el programa presta atención a 20 usuarios.</t>
  </si>
  <si>
    <t>Casas de acogida en funcionamiento.</t>
  </si>
  <si>
    <t>Se garantiza el funcionamiento de 2 casas de acogida las cuales tienen como propósito garantizar a las mujeres que viven situaciones de violencia o que han vivido hechos victimizante, cuenten con un lugar para salvaguardarse temporalmente en el que les sea posible a ellas y a sus personas dependientes proteger su vida e integridad personal. Hasta la fecha han sido beneficiados 123 personas, entre ellos 40 mujeres y 73 niños, niñas y adolescentes. Adicional a ello, se ha logrado aumentar el número a 25 cupos más con relación al cuatrienio anterior de las casas de acogida, propiciando entornos de bienestar en el territorio en pro de las mujeres y fortalecimiento a la dignidad e integridad personal de las mismas. Adicional a ello, se benefician 73 niños, niñas y adolescentes hijos de estas mamás víctimas de violencia. La casa de acogida, presta servicios de alojamiento, alimentación, kit de aseo, traslado, vestuario de ser necesario, seguridad, orientación psicológica, jurídica y de trabajo social, además de disponibilidad de área de enfermería. El funcionamiento de las casas se realiza mediante el convenio de la Cruz Roja el cual se suscribió en el mes del 10 de junio de 6 meses y 20 días por lo cual el funcionamiento se garantiza hasta el 31 de diciembre de la presente vigencia (convenio 175 de 2020). Adicional a ello se brinda asistencia técnica para la ruta y servicio de la casa de acogida a 33 municipios de 10 provincias asesorando a los mismos a cómo funciona el servicio brindado.</t>
  </si>
  <si>
    <t>Si bien ha venido aumentando los cupos, no se han presentado suficientes mujeres por lo que no se ha utilizado el aumento de cupos.</t>
  </si>
  <si>
    <t>1130</t>
  </si>
  <si>
    <t>SECRETARIA DE LA MUJER Y EQUIDAD DE GENE</t>
  </si>
  <si>
    <t>GR5:1-03-01-145</t>
  </si>
  <si>
    <t>145</t>
  </si>
  <si>
    <t>Intervenir a través de mejoramiento y dotación 13 casas sociales de la mujer de empoderamiento y emprendimiento.</t>
  </si>
  <si>
    <t>Casas intervenidas</t>
  </si>
  <si>
    <t>ELEMENTOS DE APOYO PARA EL FORTALECIMIENTO DE LAS CASAS SOCIALES DE ESTOS MUNICPIOS BENEFICIADOSS</t>
  </si>
  <si>
    <t>CASAS SOCIALES ADECUADAS EN EL DEPARTAMENTO DE LAS CUALES SE BENEFICIARON LOS MUNICIPIOS DE ZIPAQUIRA, SAN FRANCISCO, TOCANCIPA, SIBATE</t>
  </si>
  <si>
    <t>FALTA DE APOYO MUNICIPAL PARA EL MEJORAMIENTO DE CASAS SOCIALES</t>
  </si>
  <si>
    <t>GR5:1-03-01-146</t>
  </si>
  <si>
    <t>146</t>
  </si>
  <si>
    <t>Realizar un evento anual para reconocer a las mujeres líderes en el sector deporte, recreación y actividad física.</t>
  </si>
  <si>
    <t>Eventos realizados anualmente</t>
  </si>
  <si>
    <t>En el marco del convenio No. 257 celebrado con FONDECUN, esta meta se encuentra en ejecución y se pretende realizar el evento de reconocimiento a las mujeres en el mes de diciembre en la noche de los mejores.</t>
  </si>
  <si>
    <t>GR5:1-03-01-147</t>
  </si>
  <si>
    <t>147</t>
  </si>
  <si>
    <t>Cofinanciar 50 carreras atléticas de la mujer para fomentar el deporte, la recreación y la actividad física.</t>
  </si>
  <si>
    <t>Carreras atléticas realizadas</t>
  </si>
  <si>
    <t>GR5:1-03-01-148</t>
  </si>
  <si>
    <t>148</t>
  </si>
  <si>
    <t>Actualizar la Política pública departamental de Mujer y equidad genero e igualdad de oportunidades.</t>
  </si>
  <si>
    <t>Política actualizada</t>
  </si>
  <si>
    <t>Avance de la primera fase cumplimento al 100%, y los 116 municipios recibieron información de los lineamientos de la PPMEGIO.Adicionalmente se ha logrado articulación permanente con la Direccion de Politica Pública del Departamento de Cundinamarca con el fin de tener el primer borrador de la Ordenanza para la presentación a la Señora Secretaria de la Mujer y Equidad de Genero para su aprobación</t>
  </si>
  <si>
    <t>Falta de integralidad con las Direcciones del Goberno Nacional, con el fin de lograr una mayor interacción de las politicas a nivel Nacional.</t>
  </si>
  <si>
    <t>GR5:1-03-01-149</t>
  </si>
  <si>
    <t>149</t>
  </si>
  <si>
    <t>Crear el observatorio de mujer y equidad de género.</t>
  </si>
  <si>
    <t>Observatorio creado</t>
  </si>
  <si>
    <t>Definición de la Lineas e indicadores a Investigar desde el Observatorio de la Mujer. se logrado que las Entidades del Departamento tengan funcionalidad para la creación del Observatorio de la Mujer.</t>
  </si>
  <si>
    <t>ninguna</t>
  </si>
  <si>
    <t>GR5:1-03-01-150</t>
  </si>
  <si>
    <t>150</t>
  </si>
  <si>
    <t>Potencializar 30 organizaciones de mujer y género existentes en el departamento.</t>
  </si>
  <si>
    <t>Organizaciones de mujeres y genero potencializadas</t>
  </si>
  <si>
    <t>TABLETA-CARTILLAS Y CAPACITACIONES</t>
  </si>
  <si>
    <t>PARA DAR CUMPLIMIENTO A LA META 150, ORGANIZACIONES SOCIALES SE HIZO FORTALECIMIENTO Y CAPACITACIÓN CON LA ENTREGARON MATERIAL TECNOLÓGICO Y DIDÁCTICO CON EL FIN DE DAR HERRAMIENTAS PARA LA PROTECCION DE LOS DERECHOS HUMANOS DE LAS MUJERES</t>
  </si>
  <si>
    <t>LA FALTA DE INFORMACION DE ORGANIZACIONES SOCIALES LAS CUALES NO ESTAN DEBIDAMENTE ACTULIAZADA</t>
  </si>
  <si>
    <t>GR5:1-03-01-151</t>
  </si>
  <si>
    <t>151</t>
  </si>
  <si>
    <t>Promover la operación de las 117 instancias de participación de la mujer en el departamento.</t>
  </si>
  <si>
    <t>Instancias de participación de la mujer promovidas</t>
  </si>
  <si>
    <t>SE LLEVA UN ACUMULADO DE 15 CONSEJOS CONSULTIVOS</t>
  </si>
  <si>
    <t>APOYO PROFESIONAL Y TECNICO</t>
  </si>
  <si>
    <t>SE ESTA CUMPLIMIENDO CON LO PROGRAMADO PARA ESTA VIGENCIA, LAS ENTIDADES TERRITORIALES DEL DEPARTAMENTO DE CUNDINAMARCA HAN LOGRADO LA INTERACCIÓN CON LA GERENCIA DE ASISTENCIA TECNICA PARA LOGRAR QUE ESTA META FLUYA SOLA.</t>
  </si>
  <si>
    <t>POCO CONOCIMIENTO DE LAS ENTIDADES TERRITORIALES PARA CONOCER LA FUNCIONALIDAD DE LOS CONCEJOS CONSULTIVOS DE LA MUJER EN DEPARTAMENTO DE CUNDINAMARCA</t>
  </si>
  <si>
    <t>GR5:1-03-01-152</t>
  </si>
  <si>
    <t>152</t>
  </si>
  <si>
    <t>Implementar en los 116 municipios una estrategia de garantía de derechos de la mujer.</t>
  </si>
  <si>
    <t>Municipios con estrategia de garantía de derechos de la mujer implementada</t>
  </si>
  <si>
    <t>ANUAR ESFUERZOS PARA EL BENEFICIO DE LAS DERECHOS DE LAS MUJERES EN CUNDINAMARCA</t>
  </si>
  <si>
    <t>Articulación de una Estrategia de Comunicaciones con el Nivel Central y los 116 Municipios, con el fin del cumplimento de la políticas públicas dentro de los procesos de emprendimiento y empoderamiento de las mujeres dentro del PLAN DE GOBIERNO CUNDINAMARCA REGIÓN QUE PROGRESA, impulsando los nueve derechos de las mujeres en departamento de Cundinamarca.</t>
  </si>
  <si>
    <t>Las dificultades, de este proceso no fueron de grandes procesos ya que ha contado con el apoyo de los consejos consultivos y de las polticas públicas implementadas por la secreraria</t>
  </si>
  <si>
    <t>CUNDINAMARCA DIVERSA</t>
  </si>
  <si>
    <t>GR5:1-03-02-153</t>
  </si>
  <si>
    <t>153</t>
  </si>
  <si>
    <t>Implementar un proyecto de presupuesto participativo para la comunidad LGTBIQ+.</t>
  </si>
  <si>
    <t>Proyecto de presupuesto participativo para la comunidad LDTBIQ+ implementado</t>
  </si>
  <si>
    <t>Creación de mesas en diferentes municipios para construcción del proyecto</t>
  </si>
  <si>
    <t>Creación de mesas en diferentes municipios para construcción del proyectoDefinición del uso de los recursos a invertir durante los próximos tres años</t>
  </si>
  <si>
    <t>Escasa participación de lideres LGBTI</t>
  </si>
  <si>
    <t>GR5:1-03-02-154</t>
  </si>
  <si>
    <t>154</t>
  </si>
  <si>
    <t>Implementar una estrategia para la vinculación laboral de la población LGTBIQ+.</t>
  </si>
  <si>
    <t>Estrategia para la vinculación laboral de la población LGTBIQ+ implementada</t>
  </si>
  <si>
    <t>Vinculación de la Gobernación de Cundinamarca a la estrategia laboral de la comunidad LGBTI del Min Interior.articulación con el SENA para formación y cualificación del Sector SocialArticulación con la agencia de empleo del Sena en temas de LGBTICapacitación en normatividad LGBTI a los 116 Municipios y personerías</t>
  </si>
  <si>
    <t>Vinculación de la Gobernación de Cundinamarca a la estrategia laboral de la comunidad LGBTI del Min Interior; con dos cupos laborales con el sector privadoarticulación con el SENA para formación y cualificación del Sector SocialArticulación con la agencia de empleo del Sena en temas de LGBTICapacitación en normatividad LGBTI a los 116 Municipios y personerías.Documento borrador de la estrategia de vinculación Laboral que implementara la Gobernación de Cundinamarca</t>
  </si>
  <si>
    <t>Poca acogida del sector privado</t>
  </si>
  <si>
    <t>1202</t>
  </si>
  <si>
    <t>AGENCIA DPTAL PARA LA PAZ Y POSTCONFLICT</t>
  </si>
  <si>
    <t>CUNDINAMARQUESES INQUEBRANTABLES</t>
  </si>
  <si>
    <t>RUTA DE PAZ</t>
  </si>
  <si>
    <t>GR5:1-04-01-155</t>
  </si>
  <si>
    <t>155</t>
  </si>
  <si>
    <t>Formular una Política Pública de Paz.</t>
  </si>
  <si>
    <t>Política pública de paz formulada</t>
  </si>
  <si>
    <t>se realizó asistencia técnica para la conformación de los CMPRC en las provincias del DepartamentoSe inicio articulación con la provincia de magdalena centro para la recuperación de la memoria histórica Se avanzó en el diseño metodológico del sistema de monitoreo y análisis de conflictividades.se elaboró justificación de la formulación de la política pública de paz y se sustentó esta ante el CODEPS y se recibió visto bueno de este para realizar formulación. Se diseñó plan de trabajo para la formulación.</t>
  </si>
  <si>
    <t>Se realizó asistencia técnica para la conformación de los CMPRC en las provincias del DepartamentoSe inició articulación con la provincia de magdalena centro para la recuperación de la memoria histórica Se avanzó en el diseño metodológico del sistema de monitoreo y análisis de conflictividades.se elaboró justificación de la formulación de la política pública de paz y se sustentó esta ante el CODEPS y se recibió visto bueno de este para realizar formulación. Se diseñó plan de trabajo para la formulación.</t>
  </si>
  <si>
    <t>GR5:1-04-01-156</t>
  </si>
  <si>
    <t>156</t>
  </si>
  <si>
    <t>Implementar una estrategia intersectorial que articule la oferta pública y de cooperación para la consolidación de la paz en los Municipios más afectados por el conflicto armado.</t>
  </si>
  <si>
    <t>Estrategia intersectorial implementada</t>
  </si>
  <si>
    <t>GR5:1-04-01-157</t>
  </si>
  <si>
    <t>157</t>
  </si>
  <si>
    <t>Implementar en las 15 provincias una estrategia para la promoción de la cultura de paz.</t>
  </si>
  <si>
    <t>Provincias con estrategia implementada</t>
  </si>
  <si>
    <t>Se diseñó proyecto de formación Se estableció articulación con JEP y FARC para la implementación de los TOAR con el acompañamiento de la ARN y misión de observación de la ONU.</t>
  </si>
  <si>
    <t>Para el avance en la ejecución de esta meta, desde al área técnica de la Agencia, se diseñó una estructura de proyecto formativo en Cultura de Paz. Posteriormente se realizó un proceso de identificación de instituciones de educación superior, con quienes establecer una alianza para adelantar procesos formativos. Luego de un sondeo se focalizó a la Universidad de Cundinamarca como el aliado más estratégico para el establecimiento de dicha alianza, a partir de lo cual se adelantaron varias mesas técnicas donde se acordó adelantar un diplomado en “Cultura de Paz, Ciudadanía y derechos Humanos”; el cual, según lo establecido en el indicador de la meta, así como en el plan de acción del presente año, será desarrollado en una provincia del departamento. Para la focalización de la provincia se tuvieron varios criterios como son: Articulación existente entre la ACPP y las Administraciones Municipales, articulación institucional entre municipios de la provincia, y la realización de acciones de construcción de paz en los municipios; a partir de estos criterios fue seleccionada la provincia de Sumapaz, en la cual próximamente se iniciará el proceso de formación virtual con líderes sociales de los municipios, quienes ya se encuentran focalizados y preinscritos al diplomado. Se estableció articulación con JEP y FARC para la implementación de los TOAR con el acompañamiento de la ARN y misión de observación de la ONU.</t>
  </si>
  <si>
    <t>GR5:1-04-01-158</t>
  </si>
  <si>
    <t>158</t>
  </si>
  <si>
    <t>Realizar 40 eventos recreo deportivos con la población víctima del conflicto armado en los diferentes municipios del departamento.</t>
  </si>
  <si>
    <t>Eventos recreo deportivos VCA</t>
  </si>
  <si>
    <t>La meta se encuentra en ejecución. Se han contratado monitores para llevar a cabo el desarrollo de esta meta. PRESTACIÓN DE SERVICIOS PARA DESARROLLAR ACTIVIDADES COMO PROMOTOR MUNICIPAL EN LA ESTRATEGIA “TODOS POR COLOMBIA" SEGUN CONVENIO COID N° 527-2020 MINISTERIO DEL DEPORTE. Se suscribió un convenio con el Ministerio del Deporte: COFINANCIACIÓN CONVENIO PARA EL DESARROLLO DEL PROYECTO DE RECREACIÓN, CON EL MINISTERIO DEL DEPORTE.Se contrató la logística para llevar a cabo esta meta: GERENCIA INTEGRAL DE PROYECTOS PARA LA PLANEACIÓN, ADMINISTRACIÓN Y EJECUCIÓN DE ACCIONES TENDIENTES A MEJORAR LA CALIDAD, LA COMPETITIVIDAD Y LA PROMOCIÓN DEL DEPORTE EN CUNDINAMARCA, DE ACUERDO CON LOS LINEAMIENTOS DEL PLAN DE DESARROLLO “CUNDINAMARCA REGIÓN QUE PROGRESA"</t>
  </si>
  <si>
    <t>Se han realizado 6 eventos para la población Víctima del Conflicto Armado en los municipios de San Francisco, Paratebueno, Chaguani, Caqueza, Gutierrez y Quebrada Negra. En dichos eventos se han realizado torneos de Rana, Mini Tejo y Fútbol Tenis. Se han beneficiado cerca de 500 personas. RECREANDO NUESTRAS VIDAS DEL CONFLICTO ARMADO POR LA PAZ: Convenio Interadministrativo, cuyo objetivo es la realización de un evento recreo deportivo dirigido a las víctimas del conflicto residentes del municipio de Pacho.</t>
  </si>
  <si>
    <t>GR5:1-04-01-159</t>
  </si>
  <si>
    <t>159</t>
  </si>
  <si>
    <t>Implementar en 12 provincias del territorio la estrategia de reconstrucción del tejido social en el marco de posconflicto y memoria histórica.</t>
  </si>
  <si>
    <t>Se ajustó y actualizó la estrategia de reconstrucción del tejido social al marco del posconflicto y la memoria histórica. El logro ha sido la articulación interinstitucional con la Agencia de Cundinamarca para la Paz y el Posconflicto para que la estrategia sea integral así como la presentación ante la mesa departamental de víctimas para aprobar la estrategia.</t>
  </si>
  <si>
    <t>Debido a la pandemia no hubo posibilidad de realizar la estrategia en alguna provincia ya que se requiere presencialidad.</t>
  </si>
  <si>
    <t>GR5:1-04-01-160</t>
  </si>
  <si>
    <t>160</t>
  </si>
  <si>
    <t>Brindar asistencia al 100% de los planes de prevención, protección y de contingencia, así como las alertas tempranas que se generen en el departamento para garantizar la protección de los líderes sociales y personas expuestas.</t>
  </si>
  <si>
    <t>Asistencia brindada</t>
  </si>
  <si>
    <t>Asistencia técnica</t>
  </si>
  <si>
    <t>Se realizó asistencia técnica a 360 funcionarios de los 116 municipios en las plataformas de información de la política pública de víctimas, dando a conocer los lineamientos de la política e impartiendo directrices normativas y el acompañamiento a los planes de prevención y protección de los 116 municipios junto con su caracterización. A través de la capacitación de 116 municipios en temas de sistemas de información, se fortaleció el departamento en herramientas digitales como son RUSICST, tablero PAT Vivanto, PAT, herramienta de caracterización y SIGO. De igual forma, se acompañaron 6 municipios en jornadas de caracterización con todos los protocolos de bioseguridad (Chaguaní, Vianí, Topaipí, Cabrera, Gutiérrez y Soacha). A su vez, se realizó el acompañamiento a los planes de prevención y protección a los 116 municipios.</t>
  </si>
  <si>
    <t>Existen municipios como Soacha que sobrepasan la capacidad técnica y administrativa del municipio y el departamento para cumplir al 100% su caracterización.</t>
  </si>
  <si>
    <t>GR5:1-04-01-161</t>
  </si>
  <si>
    <t>161</t>
  </si>
  <si>
    <t>Atender el 100% de los procesos de asistencia humanitaria de la población víctima del conflicto armado en el territorio.</t>
  </si>
  <si>
    <t>Mercados (ayudas humanitarias)</t>
  </si>
  <si>
    <t>Se han entregado 4400 ayudas humanitarias a población víctima del conflicto armado en articulación con la unidad de gestión de riesgos de desastres, lo anterior benefició a 13.200 víctimas del conflicto armado de 38 municipios. Adicional a ello, se realizó oferta y asistencia por parte de los profesionales a los 3 centros regionales en temas relacionados con asistencia humanitaria.</t>
  </si>
  <si>
    <t>GR5:1-04-01-162</t>
  </si>
  <si>
    <t>162</t>
  </si>
  <si>
    <t>Atender el 100% de solicitudes de generación de ingresos y cumplimiento de disposiciones legales de las familias víctimas del conflicto armado del departamento.</t>
  </si>
  <si>
    <t>Solicitudes articuladas</t>
  </si>
  <si>
    <t>En cumplimiento a la meta producto se ha realizado 21 mesas conjuntas de trabajo en 17 municipios del departamento 1 mesa de trabajo con el Ministerio de Medio ambiente, 1 mesa de trabajo con el juzgado de restitución de tierras y se ha hecho registro, seguimiento, control y asesoría en el cumplimiento de las ordenes emitidas dentro de los 166 procesos de restitución de tierras donde el departamento o sus entidades territoriales tiene ordenes judiciales por cumplir y apoyado a 20 municipios con procesos de restitución de tierras y actualización de rutas de cumplimiento judiciales logrando que las familias víctimas tengan mejorías con la informalidad en la tenencia de la tierra y en la estructura agraria inequitativa.Referente a asesorías, acompañamientos, estudios y análisis técnicos de los proyectos de generación de ingresos se han realizado el acompañamiento a 25 solicitudes.</t>
  </si>
  <si>
    <t>No se han realizados hasta la fecha proyectos de generación de ingreso, y al ser una actividad de cumplimiento de esta meta, no se ha logrado el 100%.</t>
  </si>
  <si>
    <t>GR5:1-04-01-163</t>
  </si>
  <si>
    <t>163</t>
  </si>
  <si>
    <t>Financiar la realización del 100% de las actividades de la mesa departamental de víctimas del conflicto armado.</t>
  </si>
  <si>
    <t>Actividades Mesa Departamental</t>
  </si>
  <si>
    <t>Reconocimiento y garantías VCA</t>
  </si>
  <si>
    <t>Durante la vigencia se ha realizado el reconocimiento y garantía frente a los escenarios de participación a las víctimas enmarcados en las disposiciones legales. Asimismo se realizó la conmemoración del día de la memoria y la solidaridad de las víctimas de conflicto armado, y se ha brindado apoyo, asistencia técnica, asesorías y capacitación a los 25 miembros de la mesa de participación. A su vez, se realizó rendición de cuentas en el marco del diálogo de más bienestar.</t>
  </si>
  <si>
    <t>GR5:1-04-01-164</t>
  </si>
  <si>
    <t>164</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</si>
  <si>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</si>
  <si>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</si>
  <si>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Desarrollo de capacidades en la promoción de  redes integrales de Salud para optimizar la prestación de servicio respecto a las demandas de atención de la PVCA en la Palma</t>
  </si>
  <si>
    <t>Municipios con implementación de protocolo de atención integral en salud con enfoque psicosocial y diferencial</t>
  </si>
  <si>
    <t>•Elaboración del Plan de implementación del protocolo de atención integral en salud con enfoque psicosocial para la población victima del conflicto armado localizada en el municipio de la palma. Desarrollo de las fases de coordinación, divulgación formación y caracterización del plan de implementación, en el municipio de la Palma.  Conformación de la mesa interna departamental de gestión integral en salud de las víctimas de conflicto armado de la secretaria de Salud de Cundinamarca.  Entrega de lineamientos técnicos para el reporte de las acciones en salud publica dirigidas a la población víctima de conflicto armado y de aquellas víctimas reconocidas y en sentencias y órdenes judiciales y administrativas.</t>
  </si>
  <si>
    <t>•Rotación de talento humano en la ESE.•El hacer las asistencias técnicas de manera virtual afecta el interés y el compromiso de los asistentes del municipio.•La mesa municipal de víctimas solicita el pago para la reunión en las mesas de participación ya que la secretaria de Salud no cuenta con el presupuesto para hacerlo.</t>
  </si>
  <si>
    <t>CUNDINAMARCA ACCESIBLE</t>
  </si>
  <si>
    <t>GR5:1-04-02-165</t>
  </si>
  <si>
    <t>165</t>
  </si>
  <si>
    <t>Brindar protección social integral a 1.500 personas mayores de 18 años con discapacidad mental cada año en los centros de protección de la Beneficencia de Cundinamarca.</t>
  </si>
  <si>
    <t>Personas con discapacidad mental protegidas</t>
  </si>
  <si>
    <t>Las personas con discapacidad mental protegidas por la Beneficencia reciben alojamiento, vestido, dotación personal de elementos de aseo, atención especializada en trabajo social, psicología, terapias física y ocupacional, nutrición, gerontología, enfermería, talleres productivos, recreación y ocupación del tiempo libre, servicio funerario a personas sin familia</t>
  </si>
  <si>
    <t>Protección y restablecimiento de derechos a 680 mujeres y 685 hombres mayores de 18 años y con discapacidad mental y cognitiva, víctimas de una o más violencias entre ellas, económica, física, sexual, psicológica, conflicto armado, negligencia, abandono social y familiar, desastres naturales. La meta 165 en el nuevo Plan Departamental de Desarrollo es continuación de la meta 291 del Plan de Desarrollo Unidos Podemos Más. Los recursos comprometidos y ejecutados para dar cumplimiento a esta meta, se han contratado desde febrero de 2020 hasta enero de 2021, a través de convenios de asociación con entes privados que administran los centros de atención a personas con discapacidad de la Beneficencia.</t>
  </si>
  <si>
    <t>La dificultad de la Beneficencia de Cundinamarca para cumplir a cabalidad con las metas del Plan Departamental de Desarrollo es no contar con suficientes recursos financieros para el sostenimiento de sus programas sociales, ya que no cuenta con ingresos fijos y sus ingresos dependen de venta de servicios, arrendamientos y venta de activos.  Estos dos últimos se han visto muy afectados en la presente vigencia, producto de la pandemia del covid 19</t>
  </si>
  <si>
    <t>GR5:1-04-02-166</t>
  </si>
  <si>
    <t>166</t>
  </si>
  <si>
    <t>Apoyar 6 procesos que permitan la participación de la población con discapacidad a las prácticas artísticas y culturales.</t>
  </si>
  <si>
    <t>Procesos con la participación de la población con discapacidad a las prácticas artísticas y culturales</t>
  </si>
  <si>
    <t>Dotación.</t>
  </si>
  <si>
    <t>Se aunó esfuerzos con el municipio de Fusagasugá para el fortalecimiento de los procesos de formación artística dirigida a la población en condición de discapacidad a través de la suscripción de un convenio para la  dotación de elementos acorde con las necesidades de las áreas artísticas, con el cual se benefició a 278 personas en condición de discapacidad física, sensorial auditiva, sensorial visual, sistémica, cognitiva, mental, psicosocial y múltiple.</t>
  </si>
  <si>
    <t>Demoras en los procesos administrativos a causa de la emergencia.</t>
  </si>
  <si>
    <t>GR5:1-04-02-167</t>
  </si>
  <si>
    <t>167</t>
  </si>
  <si>
    <t>Cofinanciar 13 eventos deportivos o recreativos anuales para la población con discapacidad.</t>
  </si>
  <si>
    <t>Eventos deportivos y/o recreativos realizados anualmente</t>
  </si>
  <si>
    <t>ACTIVATE LIVE; PROGRAMA EL CUAL SE TRASMITE POR MEDIO DE LA PAGINA DE FACEBOOK “INDEPORTES CUNDINAMARCA”.VACACIONES RECREATIVAS.MARATÓN DE RUMBA  AERÓBICA. ACERCAMIENTO CON LOS CENTROS DE APOYO PARA DISCAPACIDAD.</t>
  </si>
  <si>
    <t>ACTIVATE LIVE: Actividad dirigida a personas con discapacidad y /o movilidad reducida la cual se transmite los días Lunes y miércoles de 3:00pm a 4:00 pm, esta sesión de entrenamiento se realiza por parte de los profesionales de cada municipio y está dividida en tres partes, parte inicial (calentamiento), parte central (contenido de la sesión) y parte final (elongación-estiramiento).ACTIVATE SIN LÍMITES: esta actividad se realizó en las vacaciones recreativas de nuestros niños, la cual consistió en la realización de diferentes sesiones de entrenamiento como; rumba kids, rumba aeróbica, aeróbicos, entre otras, contando con la participación de los siguientes municipios: Tocancipa, Ubaque, Carmen de Carupa, Sesquile, Madrid, Villeta, Soacha, San Juan de Rioseco y Mosquera.MESAS TECNICAS: Conferencias trasmitidas en vivo por medio de la página del Facebook de Indeportes, en donde se tratan temas de interés acerca del deporte social comunitario y deporte paralímpico, teniendo como invitados, talentos deportivos, profesionales en áreas a fines a la discapacidad y pioneros del futbol para ciegos, donde presentaron la metodología, entrenamientos, competencias, experiencias deportivas y personales.MARATON AEROBICA: Maratón aeróbica realizada el 19 de septiembre de 8:00 am a 4:00 pm, dirigida a personas con discapacidad, cuyo objetivo es brindar espacios recreo deportivos a esta población con diferentes habilidades y capacidades, contando con la participación de los siguientes municipios; El Colegio, Sequile, Caqueza, Topaipi, Carmen de Carupa, Cajica, Tocaima, Albán, Madrid, Fusagasugá, La Calera y La Vega, beneficiando a 900 personas. DIA DEL DEPORTISTA CUNDINAMARQUEZ: Encuentro deportivo con la Liga de futbol para ciegos, el cual se llevó a cabo en el municipio de la Mesa.ACTIVIDAD RECREODEPORTIVA: Actividad dirigida a las personas con discapacidad del municipio de Guayabal de Siquima.</t>
  </si>
  <si>
    <t>GR5:1-04-02-168</t>
  </si>
  <si>
    <t>168</t>
  </si>
  <si>
    <t>Garantizar el funcionamiento de 116 consejos de discapacidad.</t>
  </si>
  <si>
    <t>Consejos de discapacidad con garantía de funcionamiento</t>
  </si>
  <si>
    <t>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t>
  </si>
  <si>
    <t>Funcionamiento de 116 Consejos Municipales de Discapacidad</t>
  </si>
  <si>
    <t>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2016-2020Creados y funcionando los 116 consejos municipales de DiscapacidadSe capacitaron en "Fortalecimiento De la Política Pública nacional de discapacidad e Inclusión Social" a los 116 Municipios</t>
  </si>
  <si>
    <t>GR5:1-04-02-169</t>
  </si>
  <si>
    <t>169</t>
  </si>
  <si>
    <t>Beneficiar a 2.000 cuidadores o personas con discapacidad con el subsidio monetario.</t>
  </si>
  <si>
    <t>Cuidadores o personas con discapacidad con subsidio monetario</t>
  </si>
  <si>
    <t>Se garantizo el giro del periodo de mayo y junio Caracterización de los beneficiariosDiagnostico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t>
  </si>
  <si>
    <t>1970  subsidios entregados por el Valor de</t>
  </si>
  <si>
    <t>Se garantizo el giro del periodo de mayo y junio Caracterización de los beneficiariosDiagnostico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2016-2020se aprobo por parte de la Asamblea Deparatmental la ordenanza 037 que garantiza el subsidio para los años 2021a 2024</t>
  </si>
  <si>
    <t>Falta de recursos para el segundo semestre del año 2020</t>
  </si>
  <si>
    <t>GR5:1-04-02-170</t>
  </si>
  <si>
    <t>170</t>
  </si>
  <si>
    <t>Garantizar el funcionamiento de 15 nuevos Centros provinciales de Vida Sensorial.</t>
  </si>
  <si>
    <t>Centros de vida sensorial en funcionamiento</t>
  </si>
  <si>
    <t>se elaboro proyecto de infraestructuraSe estableció un modelo tipo de acuerdo a la población a atender con el presupuesto estimado para cada unose identificaron los municipios que cuentan con inmueble y están interesados</t>
  </si>
  <si>
    <t>GR5:1-04-02-171</t>
  </si>
  <si>
    <t>171</t>
  </si>
  <si>
    <t>Dotar a los Centros de Vida Sensorial en las 15 provincias.</t>
  </si>
  <si>
    <t>Provincias con centros de vida sensorial dotados.</t>
  </si>
  <si>
    <t>Elaboración del análisis de la población atendida en los centros de vida sensorial en los municipios y georreferenciaciónse caracterizaron 91 centros de vida sensorialEl personal contratado para el desarrollo de las actividades de esta meta con vigencia del plan de desarrollo 2016-2020</t>
  </si>
  <si>
    <t>Los Centros de Vida Sensoriales se  encuentran cerrados  y hasta el momento no se tiene determinado cuando se abren</t>
  </si>
  <si>
    <t>GR5:1-04-02-172</t>
  </si>
  <si>
    <t>172</t>
  </si>
  <si>
    <t>Implementar un sistema de información departamental para la identificación de ofertas laborales promoviendo la responsabilidad social empresarial para la inclusión.</t>
  </si>
  <si>
    <t>Sistema de información departamental implementado</t>
  </si>
  <si>
    <t>mesa de trabajo con la alta consejería para la discapacidad, agencia nacional de empleo y el DAFF para acceder a la oferta laboral que tenia cada entidad</t>
  </si>
  <si>
    <t>GR5:1-04-02-173</t>
  </si>
  <si>
    <t>173</t>
  </si>
  <si>
    <t>Atender el 90% de las solicitudes de personas en condición de discapacidad con la entrega de ayudas técnicas.</t>
  </si>
  <si>
    <t>Solicitudes de personas en condición de discapacidad atendidas</t>
  </si>
  <si>
    <t>Socialización del formato de ayudas técnicaslevantamiento de ayudas técnicas disponibleEl personal contratado para el desarrollo de las actividades de esta meta con vigencia del plan de desarrollo 2016-2020</t>
  </si>
  <si>
    <t>Socialización del formato de ayudas técnicaslevantamiento de ayudas técnicas disponibleEl personal contratado para el desarrollo de las actividades de esta meta con vigencia del plan de desarrollo 2016-2020se entrego el banco de ayudas  a los 35 municipios</t>
  </si>
  <si>
    <t>GR5:1-04-02-174</t>
  </si>
  <si>
    <t>174</t>
  </si>
  <si>
    <t>Desarrollar en las 15 provincias proyectos productivos dirigidos a la población en condición de discapacidad.</t>
  </si>
  <si>
    <t>Provincias con proyectos productivos de PCD.</t>
  </si>
  <si>
    <t>Reglamentación del proceso de selección de los proyectos productivos de personas con discapacidadEl personal contratado para el desarrollo de las actividades de esta meta con vigencia del plan de desarrollo 2016-2020</t>
  </si>
  <si>
    <t>Materiales y equipos</t>
  </si>
  <si>
    <t>Reglamentación del proceso de selección de los proyectos productivos de personas con discapacidadEl personal contratado para el desarrollo de las actividades de esta meta con vigencia del plan de desarrollo 2016-2020Se ejecuto lo establecido en el plan indicativo atendiendo 2 provincias del Departamento  a personas con discapacidad</t>
  </si>
  <si>
    <t>Las personas con discapacidad tuvieron restricciones durante la pandemiael comité de contratación no aprobó el proceso para la entrega de estos aportes</t>
  </si>
  <si>
    <t>GR5:1-04-02-175</t>
  </si>
  <si>
    <t>175</t>
  </si>
  <si>
    <t>Promover en las 15 Provincias del departamento la implementación de los manuales de accesibilidad y planes integrales de accesibilidad.</t>
  </si>
  <si>
    <t>Provincias con promoción de implementación de manuales y planes integrales de accesibilidad</t>
  </si>
  <si>
    <t>socialización del modelo de manual de accesibilidad con que cuenta la SecretariaParticipo en el concurso de Urbanismo Incluyente</t>
  </si>
  <si>
    <t>GR5:1-04-02-176</t>
  </si>
  <si>
    <t>176</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</si>
  <si>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</si>
  <si>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</si>
  <si>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Implementación de estrategias de Educación Inclusiva</t>
  </si>
  <si>
    <t>Se han adelantado capacitaciones y asistencias técnicas frente a decreto 1421 de 2017.   Se realizó el acompañamiento a 270 IED  y 5820 estudiantes con profesionales de apoyo.Con la contratación de los profesionales de apoyo pedagógico se logró la vinculación de 272 IED en procesos de educación inclusiva; capacitación en inclusión educativa  o apoyo para la implementación del decreto 1421 de 2017, igualmente durante la vigencia se logró realizar procesos de valoración y caracterización pedagógica de estudiantes con discapacidad, registrados en el SIMAT, se avanzó en el proceso de formación y acompañamiento a los docentes en realización, seguimiento, conceptos y estrategias para elaboración del PIAR. Teniendo en cuenta la emergencia  generada por el Covid 19, se realizó  la orientación  con diferentes estrategias para  acompañamiento en casa, orientación de tareas, comunicación, pautas de crianza, hábitos de higiene, entre otras,  pese a la emergencia sanitaria por covid 19 se logró  la articulación con los centros de vida sensorial, secretarial de desarrollo social y de educación así como con comisarias de familia y hospitales. Mediante asistencias técnicas se logró orientar a la Institución Educativa en el registro de estudiante en el SIMAT sobre las nuevas  categorías de discapacidad, capacidades o talentos excepcionales y trastornos específicos en el aprendizaje escolar y el comportamiento finalizando con el acompañamiento de  5083  estudiantes con discapacidad y 373 con capacidades o talentos excepcionales, en 260 IED.</t>
  </si>
  <si>
    <t>GR5:1-04-02-177</t>
  </si>
  <si>
    <t>177</t>
  </si>
  <si>
    <t>Garantizar el 100% del cumplimiento del Plan de Implementación de la Política Pública de Discapacidad.</t>
  </si>
  <si>
    <t>Cumplimiento Plan de Implementación</t>
  </si>
  <si>
    <t>Asistencia técnica.</t>
  </si>
  <si>
    <t>Se garantiza el cumplimiento de la política pública de discapacidad Ordenanza No. 0266 de 2015, garantizando el correcto funcionamiento de los comités municipales en pro de los derechos de la población en condición de discapacidad a través de la asistencia técnica. De acuerdo a las actividades del plan de trabajo, se cumplen los instrumentos que acrediten a las personas con discapacidad, mecanismos que prioricen acceso a la justicia de personas con discapacidad, se han facilitado espacios y dotación a personas con discapacidad, se han realizado acciones de rehabilitación integral, garantizando salud y cobertura a dichas personas, y a su vez, desde la secretaría de Gobierno como secretaría técnica de la política, se realizan los comités de discapacidad departamental y se realiza el acompañamiento y asistencia técnica a los consejos municipales de discapacidad. Asimismo, se han realizado jornadas de capacitación inclusión laboral para personas con discapacidad en el sector público.</t>
  </si>
  <si>
    <t>No hay mayor articulación institucional en materia de gestión para la inclusión laboral de personas con discapacidad en el departamento.</t>
  </si>
  <si>
    <t>GR5:1-04-02-178</t>
  </si>
  <si>
    <t>178</t>
  </si>
  <si>
    <t>Implementar en 116 municipios acciones de salud integral para personas con discapacidad.</t>
  </si>
  <si>
    <t>Municipios con acciones de salud integral para personas con discapacidad</t>
  </si>
  <si>
    <t>Realizar asistencia tecnica en la promoción del certificado de discapacidad y el RLCPD como herramientas de información e identificación de la PCD, de acuerdo con los lineamientos expuestos en la resolución 583 y 113 de 2020.</t>
  </si>
  <si>
    <t>El proceso del ingreso presupuestal para poder desarrollar el proceso de certificación con las IPS del Departamento.</t>
  </si>
  <si>
    <t>SOCIOCULTURA, RAZA Y TRADICIÓN</t>
  </si>
  <si>
    <t>CUNDINAMARCA INDÍGENA</t>
  </si>
  <si>
    <t>GR5:1-05-01-179</t>
  </si>
  <si>
    <t>179</t>
  </si>
  <si>
    <t>Impulsar 6 proyectos productivos en la comunidad indígena acorde con los saberes tradicionales.</t>
  </si>
  <si>
    <t>Proyectos productivos impulsados</t>
  </si>
  <si>
    <t>Capacitación a 4 resguardos indígenas para la presentación de proyectos productivos</t>
  </si>
  <si>
    <t>1 telar e insumos</t>
  </si>
  <si>
    <t>Capacitación a 4 resguardos indígenas para la presentación de proyectos productivosproyecto productivo realizado en el resguardo de chía en el área textilparticipación en convocatoria del ministerio de Justicia y el Derecho para la financiación de tres proyectos los cuales fueron aprobados y asignados recursos</t>
  </si>
  <si>
    <t>el corto periodo del gobierno indígena</t>
  </si>
  <si>
    <t>GR5:1-05-01-180</t>
  </si>
  <si>
    <t>180</t>
  </si>
  <si>
    <t>Articular el 100% de los asentamientos indígenas con los mecanismos de gobernabilidad indígena, municipal, departamental y nacional.</t>
  </si>
  <si>
    <t>Asentamientos indígenas con articulación de mecanismos de gobernabilidad indígena, municipal, departamental y nacional</t>
  </si>
  <si>
    <t>Encuentro de intercambio cultural indígenaCapacitación en emprendimiento con los 3 resguardos indígenasCapacitación en política y consejo de juventudesCapacitación a los tres resguardos en sistema general de regalíasAcompañamiento en la formulación de proyectos a los 4 resguardos indígenasEl personal profesional contratado para el desarrollo de actividades se realizo con el plan de desarrollo juntos podemos mas</t>
  </si>
  <si>
    <t>Asistencias, Capacitaciones</t>
  </si>
  <si>
    <t>Encuentro de intercambio cultural indígenaCapacitación en emprendimiento con los 3 resguardos indígenasCapacitación en política y consejo de juventudesCapacitación a los tres resguardos en sistema general de regalíasAcompañamiento en la formulación de proyectos a los 4 resguardos indígenasEl personal profesional contratado para el desarrollo de actividades se realizo con el plan de desarrollo juntos podemos masEncuentro de mujer IndígenaActivación de la mesa Interinstitucional de trabajo en el marco de la protección de los derechos de la comunidad indígena muisca de cota con relación al desalojo de una parte del territorioOferta interinstitucional por parte de la Gobernación de Cundinamarca y entidades de Nivel Nacional en los tres resguardos El acompañamiento en la formulación y presentación ante el ministerio de Justicio de proyectos con enfoque de DDHH prevención de violencia contra la mujer. Por un valor de $169.000.000 en los tres resguardo registrados</t>
  </si>
  <si>
    <t>La conectividad con el gobierno indigena</t>
  </si>
  <si>
    <t>GR5:1-05-01-181</t>
  </si>
  <si>
    <t>181</t>
  </si>
  <si>
    <t>Impulsar la participación de 4 asentamientos indígenas en eventos que resalten la identidad cultural indígena.</t>
  </si>
  <si>
    <t>Asentamientos indígenas que participan en eventos de identidad cultural</t>
  </si>
  <si>
    <t>intercambio cultural de los resguardos indígenas del departamento con muestras ancestralesEl personal profesional contratado para el desarrollo de actividades se realizo con el plan de desarrollo juntos podemos mas</t>
  </si>
  <si>
    <t>Acompañamiento de eventos culturales</t>
  </si>
  <si>
    <t>intercambio cultural de los resguardos indígenas del departamento con muestras ancestralesEl personal profesional contratado para el desarrollo de actividades se realizo con el plan de desarrollo juntos podemos masIntercambio de saberes culturales de mujeres indígenasConmemoración del día internacional de los pueblos indígenas. Conmemoración del día internacional de la mujer  indígena 5 septiembreEncuentro de los saberes ancestrales en el marco del día de la Raza</t>
  </si>
  <si>
    <t>ConectividadDificil desplazamiento de comunidades</t>
  </si>
  <si>
    <t>GR5:1-05-01-182</t>
  </si>
  <si>
    <t>182</t>
  </si>
  <si>
    <t>Adecuar una maloca en el resguardo indígena del municipio de Chía.</t>
  </si>
  <si>
    <t>Malocas adecuadas</t>
  </si>
  <si>
    <t>Visita de reconocimiento Visita Tecnica por Parte del ICCU quien ejecutara los recursos</t>
  </si>
  <si>
    <t>CUNDINAMARCA AFRO</t>
  </si>
  <si>
    <t>GR5:1-05-02-183</t>
  </si>
  <si>
    <t>183</t>
  </si>
  <si>
    <t>Socializar a 8 grupos afrocolombianos del departamento la promoción y protección de sus derechos.</t>
  </si>
  <si>
    <t>Grupos afrocolombianos con socialización de promoción y protección de sus derechos</t>
  </si>
  <si>
    <t>Formación de 100 integrantes dela comunidad NARP pertinentes a 9 municipios.Encuentro de la conmemoración de la mujer NARP</t>
  </si>
  <si>
    <t>capacitación a 46 organizaciones de comunidades NARP</t>
  </si>
  <si>
    <t>Formación de 100 integrantes dela comunidad NARP pertinentes a 9 municipios.Encuentro de la conmemoración de la mujer NARPReactivación de la consultiva departamental (2 Sesiones)Elección de delegados a lo diferentes establecimientos de participación departamentalEncuentro de saberes ancestrales dentro de la conmoración del día de la raza</t>
  </si>
  <si>
    <t>Conectividad</t>
  </si>
  <si>
    <t>GR5:1-05-02-184</t>
  </si>
  <si>
    <t>184</t>
  </si>
  <si>
    <t>Impulsar 8 proyectos productivos en la comunidad afrocolombiana acorde con los saberes tradicionales.</t>
  </si>
  <si>
    <t>Proyectos productivos impulsados de comunidad afrocolombiana</t>
  </si>
  <si>
    <t>Encuentros con las delegaciones afro para delimitar el tipo de proyecto productivo, los beneficiarios y la necesidad de formación</t>
  </si>
  <si>
    <t>Maquinaria, equipo y menaje</t>
  </si>
  <si>
    <t>Encuentros con las delegaciones afro para delimitar el tipo de proyecto productivo, los beneficiarios y la necesidad de formaciónApoyo con un proyecto productivo a la organización "Consejo de organizaciones afro de Soacha" que esta conformada por victimas del conflicto</t>
  </si>
  <si>
    <t>CUNDINAMARCA RROM</t>
  </si>
  <si>
    <t>GR5:1-05-03-185</t>
  </si>
  <si>
    <t>185</t>
  </si>
  <si>
    <t>Impulsar 2 proyectos productivos en la comunidad Rrom o gitana acorde con los saberes tradicionales.</t>
  </si>
  <si>
    <t>Proyectos productivos impulsados de comunidad Rrom.</t>
  </si>
  <si>
    <t>Capacitación en la presentación de proyectos productivos</t>
  </si>
  <si>
    <t>proyecto productivo spoysdo</t>
  </si>
  <si>
    <t>Capacitación en la presentación de proyectos productivos Desarrollo de un proyecto productivo</t>
  </si>
  <si>
    <t>GR5:1-05-03-186</t>
  </si>
  <si>
    <t>186</t>
  </si>
  <si>
    <t>Impulsar la participación de la kumpania Rrom en 4 eventos que resalten la identidad cultural del pueblo Rrom que transita el departamento.</t>
  </si>
  <si>
    <t>Eventos con participación de la kumpania Rrom</t>
  </si>
  <si>
    <t>Capacitación en la articulación de acciones culturales junto con el ministerio del interior</t>
  </si>
  <si>
    <t>MÁS COMPETITIVIDAD</t>
  </si>
  <si>
    <t>PRODUCTIVIDAD, UN CAMINO DE DESARROLLO</t>
  </si>
  <si>
    <t>CUNDINAMARCA PRODUCTIVA, REGIÓN QUE PROGRESA</t>
  </si>
  <si>
    <t>GR5:2-01-01-187</t>
  </si>
  <si>
    <t>187</t>
  </si>
  <si>
    <t>Implementar 3 estrategias para incentivar proyectos productivos de impacto social.</t>
  </si>
  <si>
    <t>Estrategias Implementadas</t>
  </si>
  <si>
    <t>Se implementaron 3 estrategias a saber: 1) Descentralización de la entidad, prestando el servicio en los 116 municipios del departamento: 2) Cofinanciación con otras entidades(sec Competitividad)  para ampliar la línea de crédito para la reactivación económica dirigido a las micro y pequeñas empresas del departamento; 3) Mantenimiento de las líneas de crédito existentes</t>
  </si>
  <si>
    <t>1120</t>
  </si>
  <si>
    <t>SRIA COMPETITIVIDAD Y DES.ECONOMICO</t>
  </si>
  <si>
    <t>GR5:2-01-01-188</t>
  </si>
  <si>
    <t>188</t>
  </si>
  <si>
    <t>Disponer de una transformadora de alimentos hortícola para que preste servicios a la región.</t>
  </si>
  <si>
    <t>Trasformadora de alimentos al servicio</t>
  </si>
  <si>
    <t>1124</t>
  </si>
  <si>
    <t>SECRETARIA DE AGRICULTURA Y DES.RURAL</t>
  </si>
  <si>
    <t>GR5:2-01-01-189</t>
  </si>
  <si>
    <t>189</t>
  </si>
  <si>
    <t>Implementar 700 proyectos productivos agropecuarios sostenibles dirigidos a la población víctima del conflicto armado.</t>
  </si>
  <si>
    <t>Proyectos productivos implementados</t>
  </si>
  <si>
    <t>Equipos y Elementos para desarrollo de proyectos productivos</t>
  </si>
  <si>
    <t>Se estableció el procedimiento para el sistema integrado de gestión y control SIGC.  Así mismo se socializo el procedimiento a los enlaces de víctimas de todos los municipios del departamento. Se preseleccionaron los municipios a beneficiar de acuerdo con los representantes de las víctimas a la mesa departamental.Se seleccionó a la empresa CI WARRIORS SAS, mediante un proceso de subasta inversa donde el proponente realiza un descuento del 44,49% sobre el valor inicial, de $270.000.000, lo cual permitió una optimización del recurso realizando una reinversión de $120.123.000 con la finalidad de beneficiar un mayor número de víctimas, pasando de un número inicial de 130 proyectos productivos a 202 proyectos productivos, quienes son elegidos por la mesa municipal del subcomité de víctimas, ante la secretaría de agricultura se suscribió el contrato de suministros SADR-CT-011-2020 donde se vincula la suma de $269.998.509.•Refuerzo de capacidades de nuestros productores VCA con la entrega  de equipos y elementos que les permiten disminuir sus costos de producción, volviéndolos más competitivos.</t>
  </si>
  <si>
    <t>GR5:2-01-01-190</t>
  </si>
  <si>
    <t>190</t>
  </si>
  <si>
    <t>Promover 3 aglomeraciones económicas de los sectores priorizados en el departamento.</t>
  </si>
  <si>
    <t>Aglomeraciones económicas promovidas</t>
  </si>
  <si>
    <t>GR5:2-01-01-191</t>
  </si>
  <si>
    <t>191</t>
  </si>
  <si>
    <t>Impulsar 1.200 proyectos productivos de mujeres u organizaciones de mujeres, mediante el fortalecimiento técnico, económico y productivo.</t>
  </si>
  <si>
    <t>Proyectos y planes productivos de mujeres impulsados</t>
  </si>
  <si>
    <t>MAQUINARIA E INSUMOS, INSUMOS AGROPECUARIOS Y DEMAS QUE SOLICITARON LAS MUJERES TANTO DEL SECTO RURAL COMO URBANO DEL NUESTRO DEPARTAMENTO.</t>
  </si>
  <si>
    <t>PARA ESTE TRIMESTRES SE LOGRO BENEFICIAR A 124 UNIDADES PRODUCTIVAS DE 77 MUNICIPIOS LOS CUALES SE LE OTORGARON EQUIPOS E INSUMOS PARA SU SEGURIDAD ALIMENTARIA Y ADEMAS SE LOGRO INCREMENTAR SU ACCIONAR EN LOS PROCESOS DE INCLUSION SOCIAL PARA ESTE GRUPO.</t>
  </si>
  <si>
    <t>FALTA DE INTERES DE LOS MUNCIPIOS PARA LOGRAR QUE LA MUJERES TENGAN MEJOR ACCESO A LOS BENEFICIOS QUE OTORGA EL DEPARTAMENTO Y EL SEÑOR GOBERNADOR CON NUESTRO PLAN DE DESARROLLO CUNDINAMARCA REGION QUE PROGRESA.</t>
  </si>
  <si>
    <t>GR5:2-01-01-192</t>
  </si>
  <si>
    <t>192</t>
  </si>
  <si>
    <t>Implementar en los 116 municipios el plan de extensión agropecuaria.</t>
  </si>
  <si>
    <t>Municipios con Implementación del PDEA</t>
  </si>
  <si>
    <t>GR5:2-01-01-193</t>
  </si>
  <si>
    <t>193</t>
  </si>
  <si>
    <t>Intervenir 8 entornos de desarrollo rural agropecuario con enfoque territorial.</t>
  </si>
  <si>
    <t>Entornos de desarrollo rural agropecuario intervenidos</t>
  </si>
  <si>
    <t>GR5:2-01-01-194</t>
  </si>
  <si>
    <t>194</t>
  </si>
  <si>
    <t>Consolidar 116 bancos de maquinaria para el mejoramiento de la productividad agropecuaria.</t>
  </si>
  <si>
    <t>Bancos de maquinaria consolidados</t>
  </si>
  <si>
    <t>Bancos de Maquinaria Agricola</t>
  </si>
  <si>
    <t>Se definió los bancos de maquinaria con base en las necesidades de los municipios y asociaciones a beneficiar, Adicionalmente se realizó el estudio de mercado y estamos en la estructuración de estudios previos para el proceso precontractual.Se adjudicó el contrato de maquinaria, con formalización de contrato por medio de acta de inicio. Estos bancos de maquinaria permiten a los agricultores sentirse respaldados ya que ayudan a optimizar su trabajo, tecnifican el campo y los cultivos, permiten la conservación de suelos, disminuyen sus costos de producción, ayudan a incrementar sus índices productivos, les permite ser más rentables y de paso adquirir mayor competitividad. Así mismo es de suma importancia tener presente el tipo de suelo en el que van a trabajar para de esa manera generar resultados positivos y que la maquinaria dé lo espera Se gestiono con el Ministerio de Agricultura 5 bancos de maquinaría por un valor de $ 999.903.468 los cuales serán entregados en el mes de diciembre en los municipios de Cachipay, Nemocón, Tibirita, Ubate y Villeta los demás bancos de maquinaria se entregaran a los municipios de: Gachancipa, La Calera, La Palma, Sesquile, Simijaca, Suesca y Zipaquira</t>
  </si>
  <si>
    <t>GR5:2-01-01-195</t>
  </si>
  <si>
    <t>195</t>
  </si>
  <si>
    <t>Formalizar 2.000 predios rurales.</t>
  </si>
  <si>
    <t>Predios rurales formalizados</t>
  </si>
  <si>
    <t>GR5:2-01-01-196</t>
  </si>
  <si>
    <t>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</si>
  <si>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</si>
  <si>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</si>
  <si>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1. Mejoramiento de habilidades personales 2. Apoyo a la producción con el suministro de : Insumos agropecuarios ( semillas, material vegetal, abonos,fertilizantes , embriones  entre otros.3. Compra de 750.000 kilos de papa a precio justo y sin intermediarios  y  posteriormente se entrega a población vulnerable  de municipios no productores de Papa ( en 48 municipios)4. Apoyo para el establecimiento de 40 unidades de ½ hectárea en el cultivo del cacao.5. Apoyo para el sostenimiento de 40 unidades de ½ hectárea en el cultivo del cacao.6. Apoyo para el sostenimiento de 64 unidades productivas de ½ hectárea en el cultivo de sagú.7. Apoyo para la complementación de 10 módulos apícolas.8. Apoyo para el sostenimiento de sostenimiento de al menos 253 unidades productivas de 1 hectárea en el cultivo de la papa.9. Elaboración de un documento de análisis de la información en los sistemas de cacao- sagú, papa y sistema apicola.  10. 1375 ganaderos  con mejores habilidades personales en temas de mejoramiento genético, nutricional y sanitario de sus hatos  , mejorando su producción y siendo sostenibles ambientalmente.11. 260  asociaciones agropecuarias y cooperativas de 102 municipios  recibieron  un capital de hasta $20 millones de pesos  para su reactivación económica ( inversiones en maquinaria  y equipo, compra de insumos, entre otros) lo que  ayuda a mejora sus unidades productivas ( 296 unidades productivas )</t>
  </si>
  <si>
    <t>3000 UNIDADES  PRODUCTIVAS  AGROPECUARIAS  DE  LOS SISTEMAS    DE CACAO (80) SAGU (64)  , PAPA (253)  FRUTALES Y HORTALIZAS (580)  , CAFÉ 152 , CAÑA 34,  PRADERAS (68), CULTIVOS TRANSITORIOS (35),APICOLA (10) ,GANADERÍA ( 1375 )   CON ACOMPAÑAMIENTO PROFESIONAL,   CAPACITADOS   CON TRANSFERENCIA DE TECNOLOGÍA Y   SUMINISTRO DE  MATERIALES E INSUMOS  PARA MEJORAR LAS CONDICIONES DE PRODUCTIVIDAD DE LOS MISMOS.SE ADQUIRIERON  750.000 KILOS DE PAPA DE 53 UNIDADES PRODUCTIVAS COMO APOYO A LA CRISIS  ECONÓMICA DE ESTE SECTOR.SE APOYARON 296 ASOCIACIONES CON APORTE ECONÓMICO  PARA LA ADQUISICIÓN DE MATERIALES , EQUIPOS , INSUMOS PARA FORTALECIMIENTO DE SUS SISTEMAS PRODUCTIVOS .</t>
  </si>
  <si>
    <t>GR5:2-01-01-197</t>
  </si>
  <si>
    <t>197</t>
  </si>
  <si>
    <t>Potencializar 150 organizaciones de productores agropecuarios.</t>
  </si>
  <si>
    <t>Organizaciones de productores potencializados</t>
  </si>
  <si>
    <t>GR5:2-01-01-198</t>
  </si>
  <si>
    <t>198</t>
  </si>
  <si>
    <t>Potencializar 3.000 proyectos productivos agropecuarios con valor agregado para población con enfoque diferencial.</t>
  </si>
  <si>
    <t>Proyectos productivos potencializados</t>
  </si>
  <si>
    <t>Para la ejecución del proyecto de gallinas se entregaron los siguientes materiales: Tejas de zinc de 0,8  m de ancho x 3,65 m de largo, calibre 35, 5  Polisombra Negra 80% 1.0mt x 4.0mt (L x A) Anti-UV, rollos de Malla Gallinero 1,8  m de ancho x 44 m de largo , Bebedero Manual, Comedero,  Acondicionador de suelos,  Microorganismos Eficaces (EM),  Fumigadora de 5 litros, plántulas de lechuga asiatica para el área pastoreo,  semillas ,  bultos x 40 K de Compost,  Concentrado para ponedora , Gallinas, se realizo un taller personalizado con la siguiente temática(Orientación para el establecimiento del galpon y de las areas de pastoreo, manejo del sistema alimentación de la gallina, preparación del suelo y rotación de los lotes de pastoreo, uso y manejo de  Biotecnologias, Recoleccion y manejo de huevos),  visitas de acompañamiento técnico</t>
  </si>
  <si>
    <t>340 MUJERES ESTABLECIERON    PROGRAMA DE " GALLINAS FELICES" PARA LA PRODUCCIÓN DE HUEVO</t>
  </si>
  <si>
    <t>1132</t>
  </si>
  <si>
    <t>SECRETARIA DE MINAS ENERGÍA Y GAS</t>
  </si>
  <si>
    <t>MINERÍA RESPONSABLE Y COMPETITIVA</t>
  </si>
  <si>
    <t>GR5:2-01-02-199</t>
  </si>
  <si>
    <t>199</t>
  </si>
  <si>
    <t>Asistir a 700 actores mineros del departamento, en temas de buenas prácticas mineras y cumplimiento de los indicadores de formalización.</t>
  </si>
  <si>
    <t>Actores Mineros asistidos</t>
  </si>
  <si>
    <t>Asistencia técnica integral</t>
  </si>
  <si>
    <t>Se ha brindado la asistencia técnica a 126 diferentes actores mineros en las UPM'S  priorizadas y a la comunidad en el aspecto técnico - geológico y en temas administrativos y empresariales</t>
  </si>
  <si>
    <t>Establecer la confianza requerida para que los titulares  permitan ingresar a las UPM y acceder a la documentación contable</t>
  </si>
  <si>
    <t>GR5:2-01-02-200</t>
  </si>
  <si>
    <t>200</t>
  </si>
  <si>
    <t>Impulsar 10 espacios especializados para la promoción e intercambio de conocimientos de la actividad minera del departamento.</t>
  </si>
  <si>
    <t>Espacios especializados impulsados.</t>
  </si>
  <si>
    <t>Eventos de sensibilización en el autocuidado</t>
  </si>
  <si>
    <t>En conjunto con la ANM, la Secretaría de Desarrollo Social y el IDECUT se trabajó con los mineros y sus familias buscando generar conciencia y cultura en el autocuidado</t>
  </si>
  <si>
    <t>En las primeras jornadas no asistieron la cantidad convocada, asistió aproximadamente un 72% de los citados</t>
  </si>
  <si>
    <t>GR5:2-01-02-201</t>
  </si>
  <si>
    <t>201</t>
  </si>
  <si>
    <t>Potencializar 100 procesos productivos del sector minero.</t>
  </si>
  <si>
    <t>Procesos productivos del sector minero Potencializados</t>
  </si>
  <si>
    <t>Asistencia técnica administrativa a las UPM</t>
  </si>
  <si>
    <t>Potencializar y acompañar administrativamente una UPM</t>
  </si>
  <si>
    <t>Acceder a la confianza de los titulares para que suministren información contable de la UPM</t>
  </si>
  <si>
    <t>1285</t>
  </si>
  <si>
    <t>EMPRESAS PUBLICAS DE CUNDINAMARCA</t>
  </si>
  <si>
    <t>CUNDINAMARCA CIENTÍFICA E INNOVADORA</t>
  </si>
  <si>
    <t>CUNDINAMARCA CREA E INNOVA</t>
  </si>
  <si>
    <t>GR5:2-02-01-202</t>
  </si>
  <si>
    <t>202</t>
  </si>
  <si>
    <t>Realizar una investigación para la innovación en el abastecimiento de agua potable en zonas rurales.</t>
  </si>
  <si>
    <t>Avance del proceso de investigación</t>
  </si>
  <si>
    <t>GR5:2-02-01-203</t>
  </si>
  <si>
    <t>203</t>
  </si>
  <si>
    <t>Crear un centro de desarrollo para la innovación turística y cultural.</t>
  </si>
  <si>
    <t>Centro de desarrollo para la innovación turística y cultural creado</t>
  </si>
  <si>
    <t>GR5:2-02-01-204</t>
  </si>
  <si>
    <t>204</t>
  </si>
  <si>
    <t>Impulsar 3 proyectos de especialización inteligente priorizados en el marco de la comisión regional de competitividad.</t>
  </si>
  <si>
    <t>Proyectos de especialización inteligente impulsados</t>
  </si>
  <si>
    <t>GR5:2-02-01-205</t>
  </si>
  <si>
    <t>205</t>
  </si>
  <si>
    <t>Implementar 3 estrategias de investigación e innovación para la productividad y competitividad del sector minero energético.</t>
  </si>
  <si>
    <t>Estrategias de investigación e innovación del sector minero energético</t>
  </si>
  <si>
    <t>1125</t>
  </si>
  <si>
    <t>SECRETARIA DE CIENCIA  TECNOLOGIA E INNO</t>
  </si>
  <si>
    <t>CUNDINAMARCA FUENTE DE CONOCIMIENTO</t>
  </si>
  <si>
    <t>GR5:2-02-02-206</t>
  </si>
  <si>
    <t>206</t>
  </si>
  <si>
    <t>Otorgar 140 créditos condonables en formación de alto nivel para los cundinamarqueses.</t>
  </si>
  <si>
    <t>Créditos otorgados para formación de alto nivel</t>
  </si>
  <si>
    <t>GR5:2-02-02-207</t>
  </si>
  <si>
    <t>207</t>
  </si>
  <si>
    <t>Fomentar 14 semilleros de formación temprana en CTeI.</t>
  </si>
  <si>
    <t>Semilleros de Formación Temprana en CTeI fomentados</t>
  </si>
  <si>
    <t>TRASFERENCIA DE CONOCIMIENTO EN LAS COMUNIDADES DE APRENDIZAJE DE 67 MUNICIPIOS ATRAVEZ DE LA METODOLOGÍA STEM, ASI COMO CAPACITAXCXIIONES A LOS GRUPOS DE APRENDIZAJE</t>
  </si>
  <si>
    <t>EN  2020 DE LAS SE CONSOLIDARON 78 REUNIONES PRIORIZACIÓN DE PROBLEMATICAS EN BASADAS EN LA METODOLOGÍA STEM CON COMUNIDADES DE APRENDIZAJE EN 8 PRONVINCIAS (SOACHA, SÁBANA CENTRO, SÁBANA OCCIDENTE, GUAVIO, TEQUENDAMA, SUMAPAZ, RIONEGRO, GUALIVÁ)PARA EL CUIERRE DE LA VIGENCIA 2020 SE  ESTRUCTURARON DE LOS FUTUROS SEMILLEROS EN LAS 14 PROVINCIAS ASIGNADAS, Y SE DIO CONTINUIDAD A LOS CONTRATOS MEDIANTE LA ADICIÓN PARA CIERRE DE VIGENCIA 2020 CON EL CONTENIDO DE APROPIACIÓN SOCIAL DEL CONOCIMIENTO EN NIÑOS, NIÑAS Y JÓVENES DEL DEPARTAMENTO.</t>
  </si>
  <si>
    <t>LA CONECTIVIDAD EN LAS COMUNIDADES DE APRENDIZAJE UBICADAS EN ZONA RURAL DE LAS PROVINCIAS</t>
  </si>
  <si>
    <t>GR5:2-02-02-208</t>
  </si>
  <si>
    <t>208</t>
  </si>
  <si>
    <t>Incorporar 1.000 nuevos productores en procesos de ciencia y tecnología del sector agropecuario y agroindustrial.</t>
  </si>
  <si>
    <t>Productores incorporados a procesos CT.</t>
  </si>
  <si>
    <t>GR5:2-02-02-209</t>
  </si>
  <si>
    <t>209</t>
  </si>
  <si>
    <t>Formar a 1.000 docentes y directivos en el uso y apropiación de las nuevas tecnologías para la producción de contenidos pedagógicos.</t>
  </si>
  <si>
    <t>Docentes formados.</t>
  </si>
  <si>
    <t>Se logró la formación de  600 docentes y directivos docentes, en 109 Instituciones Educativas Departamentales de 75 municipios del Departamento en el uso y apropiaciòn de las nuevas tecnologìas, con apoyo del MINTIC,  donde se fortalecìo la educación virtual, que permitirá a los docentes tener mejores herramientas para el manejo de las TIC.</t>
  </si>
  <si>
    <t>GR5:2-02-02-210</t>
  </si>
  <si>
    <t>210</t>
  </si>
  <si>
    <t>Vincular a 4.000 nuevos usuarios en las redes virtuales de aprendizaje para encaminar los proyectos educativos a la creación de contenido virtual.</t>
  </si>
  <si>
    <t>Usuarios vinculados a las redes virtuales de aprendizaje</t>
  </si>
  <si>
    <t>Se logró la vinculación de 602  nuevos miembros de la comunidad educativa de Cundinamarca a las redes educativas virtuales, con lo cual se logra  la visibilización proyectos académicos del Departamento.</t>
  </si>
  <si>
    <t>1128</t>
  </si>
  <si>
    <t>SECRETARIA DE TECNOLOGIAS DE LA INFORMA</t>
  </si>
  <si>
    <t>GR5:2-02-02-211</t>
  </si>
  <si>
    <t>211</t>
  </si>
  <si>
    <t>Implementar un semillero de jóvenes emprendedores TIC del departamento.</t>
  </si>
  <si>
    <t>Semillero de emprendedores TIC implementado</t>
  </si>
  <si>
    <t>GR5:2-02-02-212</t>
  </si>
  <si>
    <t>212</t>
  </si>
  <si>
    <t>Brindar conectividad a 8 sectores del departamento a través de la Autopista Digital de Cundinamarca ADC.</t>
  </si>
  <si>
    <t>Sectores beneficiados con la Autopista Digital de Cundinamarca - ADC</t>
  </si>
  <si>
    <t>Se continua prestando permanentemente el servicio de conectividad por medio de la autopista digital y de terceros a las entidades públicas del departamento de  5 sectores. (CULTURA, EDUCACIÓN, GOBIERNO, SALUD, TURISMO)</t>
  </si>
  <si>
    <t>CONECTIVIDAD A INTERNET</t>
  </si>
  <si>
    <t>SE PRESTÓ EL SERVICIO A 901 INSTITUCIONES PÚBLICAS DEL DEPARTAMENTO DE 8 SECTORES, ASÍ: AGRICULTURA: 5; CULTURA: 168; EDUCACIÓN: 499; GOBIERNO: 86; POSTCONFLICTO: 3; SALUD: 92; SEGURIDAD: 38; TURISMO: 10.</t>
  </si>
  <si>
    <t>GR5:2-02-02-213</t>
  </si>
  <si>
    <t>213</t>
  </si>
  <si>
    <t>Brindar conectividad al 100% de la red de salud pública departamental.</t>
  </si>
  <si>
    <t>Conexión a la red de salud pública.</t>
  </si>
  <si>
    <t>LA  ADC BRINDA SERVICIO DE CONECTIVIDAD A 30 SEDES PUBLICAS DE SALUD. SE INCLUYE EL SECTOR SALUD EN LA CONSULTORIA DE MODERNIZACION DE LA ADC</t>
  </si>
  <si>
    <t>LA  ADC BRINDA SERVICIO DE CONECTIVIDAD A 92 SEDES PUBLICAS DE SALUD.</t>
  </si>
  <si>
    <t>GR5:2-02-02-214</t>
  </si>
  <si>
    <t>214</t>
  </si>
  <si>
    <t>Capacitar en uso y apropiación de las TIC a 100.000 cundinamarqueses.</t>
  </si>
  <si>
    <t>Ciudadanos con capacitación TIC</t>
  </si>
  <si>
    <t>Se han capacitado 10.391 Cundinamarqueses en apropiación de herramientas tecnológicas de forma presencial y virtual</t>
  </si>
  <si>
    <t>CAPACITACION</t>
  </si>
  <si>
    <t>11.743 CUNDINAMARQUESES SE CAPACITARON DE MANERA PRESENCIAL Y VIRTUAL, EN USO Y APROPIACIÓN DE LAS TIC</t>
  </si>
  <si>
    <t>GR5:2-02-02-215</t>
  </si>
  <si>
    <t>215</t>
  </si>
  <si>
    <t>Participar en 2 convocatorias de financiación para proyectos TIC en el departamento.</t>
  </si>
  <si>
    <t>Convocatorias presentadas</t>
  </si>
  <si>
    <t>GR5:2-02-02-216</t>
  </si>
  <si>
    <t>216</t>
  </si>
  <si>
    <t>Garantizar el funcionamiento de 90 centros interactivos digitales.</t>
  </si>
  <si>
    <t>Centros interactivos digitales en servicio</t>
  </si>
  <si>
    <t>A LA FECHA SE ENCUENTRAN OPERATIVOS 46 CENTROS INTERACTIVOS. SE INICIA PROCESO PRECONTRACTUAL EN LA TIENDA VIRTUAL DEL ESTADO COLOMBIANO PARA LA ADQUISICIÓN DE EQUIPOS PARA CENTROS DIGITALES</t>
  </si>
  <si>
    <t>CENTROS INTERACTIVOS OPERANDO</t>
  </si>
  <si>
    <t>A LA FECHA SE ENCUENTRAN OPERATIVOS 46 CENTROS INTERACTIVOS.</t>
  </si>
  <si>
    <t>MÁS INVESTIGACIÓN, MÁS DESARROLLO</t>
  </si>
  <si>
    <t>GR5:2-02-03-217</t>
  </si>
  <si>
    <t>217</t>
  </si>
  <si>
    <t>Crear 2 actores del sistema de CTeI en el departamento.</t>
  </si>
  <si>
    <t>Actores del Sistema CTeI creados.</t>
  </si>
  <si>
    <t>INFRAESTRUCTURA ADECUADOLABORATORIO DOTADOPRUEBAS ENTREGADAS</t>
  </si>
  <si>
    <t>EL FORTALECIMIENTO Y DOTACIÓN DEL LABORATORIO DE SALUD PÚBLICA DEL DEPARTAMENTO, COMPRENDE COMO ACTIVIDADES Y PRODUCTOS LA DOTACIÓN DEL LABORATORIO, LA ENTREGA DE PRUEBAS PCR Y LA INFRAESTRUCTURA ADECUADA QUE PERMITA UNA ATENCIÓN OPORTUNA Y EFICENTE PARA TODOS LOS CUNDINAMARQUESES</t>
  </si>
  <si>
    <t>LOS TIEMPOS DE ADECUACIÓN DE LA INFRAESTTRUCTURA HA TENIDO IMPREVISTOS QUE DEBEN CONTEMPLARSE PRESUPUESTALMENTE DE ACUERDO A MAYPORES Y MENORES CANTIDADES EN OBRAS QUE DEBERAN AJUSTARSE AL INTERIOR DEL PROYECTO CON ARAS DE ENCONTRAR UNA MEJOR PRESTACIÓN DE SERVICIO ACORDE A LOS REQUERIMIENTOS DEL SISTEMA DE SALUD DEL PAÍS MAXIME QUE ESTE PROYECTO FUE ORIGINADO EN BUSCA DE MITIGAR LOS IMPACTOS GENERADOS POR EL COVID-19, POR LO QUE FUE RELEVANTE ADELANTAR EL CÓMITE DIRECTIVO DEL PROYRCTO PARA LA APROBACIÓN RESPECTIVA</t>
  </si>
  <si>
    <t>GR5:2-02-03-218</t>
  </si>
  <si>
    <t>218</t>
  </si>
  <si>
    <t>Beneficiar 250 empresas que incorporen ciencia, tecnología e innovación.</t>
  </si>
  <si>
    <t>Empresas con incorporación CTeI</t>
  </si>
  <si>
    <t>GR5:2-02-03-219</t>
  </si>
  <si>
    <t>219</t>
  </si>
  <si>
    <t>Implementar 2 herramientas de análisis y evaluación provincial en CTeI.</t>
  </si>
  <si>
    <t>Herramientas de análisis y evaluación provincial en CTeI Implementadas</t>
  </si>
  <si>
    <t>GR5:2-02-03-220</t>
  </si>
  <si>
    <t>220</t>
  </si>
  <si>
    <t>Actualizar la Política Pública de Ciencia Tecnología e Innovación del departamento.</t>
  </si>
  <si>
    <t>Política de Ciencia Tecnología e Innovación actualizada</t>
  </si>
  <si>
    <t>GR5:2-02-03-221</t>
  </si>
  <si>
    <t>221</t>
  </si>
  <si>
    <t>Participar en 8 eventos de innovación y tecnología.</t>
  </si>
  <si>
    <t>Eventos de innovación y tecnología con participación</t>
  </si>
  <si>
    <t>DOTACIÓN DE KITS DE ROBOTICA A LOS MUNICPIOS QUE HAN MOSTRADO ENTERESA Y TRABAJO EN LA CIENCIA, LA TECNOLOGÍA Y LA INNOVACIÓN</t>
  </si>
  <si>
    <t>GR5:2-02-03-222</t>
  </si>
  <si>
    <t>222</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</si>
  <si>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</si>
  <si>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</si>
  <si>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GR5:2-02-03-223</t>
  </si>
  <si>
    <t>223</t>
  </si>
  <si>
    <t>Dotar 86 sedes educativas priorizando las rurales con componentes de ciencia, tecnología e innovación en el área de la robótica.</t>
  </si>
  <si>
    <t>Sedes educativas dotadas</t>
  </si>
  <si>
    <t>RUTAS PARA EL PROGRESO</t>
  </si>
  <si>
    <t>VÍAS MOTOR DEL DESARROLLO</t>
  </si>
  <si>
    <t>GR5:2-03-01-224</t>
  </si>
  <si>
    <t>224</t>
  </si>
  <si>
    <t>Mejorar 350 kilómetros de vías de primer orden.</t>
  </si>
  <si>
    <t>Km mejorados</t>
  </si>
  <si>
    <t>74,65 km de vías de primer orden mejorados</t>
  </si>
  <si>
    <t>Durante la vigencia 2020 se han adelantado obras de mejoramiento en 74,65 Km de vías de primer orden, beneficiando a los municipios de: Albán, Anapoima, Bojacá, Guasca, Guatavita, La Mesa, Mosquera, Sasaima, Sesquilé, Tena y Villeta; mejorando las condiciones de transitabilidad y conectividad en las vías primarias del Departamento.</t>
  </si>
  <si>
    <t>GR5:2-03-01-225</t>
  </si>
  <si>
    <t>225</t>
  </si>
  <si>
    <t>Elaborar estudios y diseños de 300 km para proyectos de infraestructura vial.</t>
  </si>
  <si>
    <t>Km de infraestructura vial con estudios y diseños</t>
  </si>
  <si>
    <t>GR5:2-03-01-226</t>
  </si>
  <si>
    <t>226</t>
  </si>
  <si>
    <t>Mejorar 270 kilómetros de vías de segundo orden.</t>
  </si>
  <si>
    <t>GR5:2-03-01-227</t>
  </si>
  <si>
    <t>227</t>
  </si>
  <si>
    <t>Rehabilitar 130 kilómetros de vías de segundo orden.</t>
  </si>
  <si>
    <t>Km rehabilitados</t>
  </si>
  <si>
    <t>2,48 Km de vías atendidos con obras de rehabilitación.</t>
  </si>
  <si>
    <t>Durante la vigencia 2020 se han ejecutado obras de rehabilitación en 2,48 Km de vías, de los cuales 1,80 Km se ejecutaron en el municipio de Anolaima y 0,10 Km, 0,53 Km y 0,05 Km en  los municipios de San Juan de Rioseco, Vianí y Guayabal de Síquima respectivamente.Adicionalmente, se encuentran en ejecución proyectos de  rehabilitación de vías de segundo orden mediante los tres contratos de concesión del departamento, y contratos de obra pública en diferentes municipios del Departamento, de igual forma se han identificado posibles tramos de intervención en el marco del proyecto memorable "Plan 500" con el objetivo de atender las necesidades en términos de infraestructura vial en la red segundaría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</si>
  <si>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rehabilitación.</t>
  </si>
  <si>
    <t>GR5:2-03-01-228</t>
  </si>
  <si>
    <t>228</t>
  </si>
  <si>
    <t>Mantener 1.000 kilómetros de vías departamentales pavimentadas.</t>
  </si>
  <si>
    <t>Km intervenidos</t>
  </si>
  <si>
    <t>1.160 Km con mantenimiento periódico o rutinario</t>
  </si>
  <si>
    <t>Durante la vigencia 2020 se han desarrollado actividades de mantenimiento periódico y rutinario en 1.160,29 Km del departamento, beneficiando los municipios de: Agua de dios, Albán, Anapoima, Anolaima, Apulo, Bituima, Bojacá, Cachipay, Chaguaní, Chía, Cota, El Colegio, Facatativá, Funza, Girardot, Guataquí, Guayabal de Síquima, Jerusalen, La Mesa, La Tena, La Vega, Mosquera, Puli, Quipile, Ricaurte, San Antonio del Tequendama, San Juan de Rioseco, Sasaima, Soacha, Tocaima, Vianí, Villeta, Viotá, Zipacón; mejorando las condiciones de transitabilidad en las vías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</si>
  <si>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mantenimiento.</t>
  </si>
  <si>
    <t>GR5:2-03-01-229</t>
  </si>
  <si>
    <t>229</t>
  </si>
  <si>
    <t>Mantener 10.000 kilómetros de vías de segundo y tercer orden, en afirmado.</t>
  </si>
  <si>
    <t>122,81 km  atendidos con mantenimiento</t>
  </si>
  <si>
    <t>Durante la vigencia se han ejecutado oras de mantenimiento en 122,81 Km correspondientes a los municipios de: Tena, San Francisco, La Vega, Chipaque, Une, Supatá, Vergara, Cáqueza, Funza, Cucunubá y Lenguazaque. Adicionalmente, se han suscrito convenios con los municipios del Departamento para la ejecución de obras de mantenimiento a través de la entrega de maquinaria amarilla.</t>
  </si>
  <si>
    <t>GR5:2-03-01-230</t>
  </si>
  <si>
    <t>230</t>
  </si>
  <si>
    <t>Intervenir 220 puentes.</t>
  </si>
  <si>
    <t>Puentes intervenidos</t>
  </si>
  <si>
    <t>6 puentes intervenidos</t>
  </si>
  <si>
    <t>Durante la vigencia 2020 se intervinieron 6 puentes en los municipios de: Gutiérrez, Machetá, Quetame, San Francisco, Topaipí y Villagómez; mejorando las condiciones de conectividad en el Departamento.</t>
  </si>
  <si>
    <t>GR5:2-03-01-231</t>
  </si>
  <si>
    <t>231</t>
  </si>
  <si>
    <t>Atender el 100% de las emergencias viales presentadas en el departamento.</t>
  </si>
  <si>
    <t>Emergencias Atendidas</t>
  </si>
  <si>
    <t>100% de las emergencias reportadas en el departamento atendidas.</t>
  </si>
  <si>
    <t>Durante la vigencia 2020 se han atendido el 100% de las emergencias reportadas en los municipios de: Cabrera, Cota, El Colegio, Fusagasugá, Gutierrez, Medina, Nimaima, San Bernardo, Villagómez.</t>
  </si>
  <si>
    <t>GR5:2-03-01-232</t>
  </si>
  <si>
    <t>232</t>
  </si>
  <si>
    <t>Mejorar 120.000 m2 de vías urbanas en el departamento.</t>
  </si>
  <si>
    <t>Metros cuadrados intervenidos</t>
  </si>
  <si>
    <t>4.509,61 m2 de vías urbanas intervenidas con  obras de mejoramiento.</t>
  </si>
  <si>
    <t>Durante la vigencia se han ejecutado obras de mejoramiento de vías urbanas en 4.509,61 m2, beneficiando a los municipios de: Paime (1.582,29 m2), El Colegio  (295,32 m2), Nimaima (400 m2), Tibacuy (1.260 m2)  y Funza (972 m2). Actualmente se encuentran en ejecución proyectos de mejoramiento de vías urbanas en los diferentes municipios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</si>
  <si>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mejoramiento de vías urbanas; adicionalmente es necesario para la ejecución de este tipo de proyectos que los municipios cuenten con Plan Maestro de Alcantarillado, razón por la cual disminuye el número de proyectos viabilizados.</t>
  </si>
  <si>
    <t>GR5:2-03-01-233</t>
  </si>
  <si>
    <t>233</t>
  </si>
  <si>
    <t>Construir un millón de m2 de placa huella.</t>
  </si>
  <si>
    <t>101.691,30 m2 de placa huella construidos.</t>
  </si>
  <si>
    <t>Durante la vigencia 2020 se construyeron 101.691,30 m2 de placa huella, mejorando las condiciones de conectividad y transitabilidad en los municipios de: Agua de Dios, Anolaima, Cabrera, Chipaque, Choachi, El Colegio, Fusagasugá, Guachetá, Guasca, Guataquí, Guatavita, Guayabetal, Gutierrez, Junin, La Calera, La Mesa, Nilo, Nimaima, Paime, Pandi, Pasca, Ricaurte, San Bernardo, San Cayetano, San Francisco, Sesquilé, Simijaca, Soacha, Supatá, Tausa, Tena, Tibacuy, Tibirita, Tocaima, Ubalá, Ubaté, Venecia, Villapinzón y Yacopí.</t>
  </si>
  <si>
    <t>GR5:2-03-01-234</t>
  </si>
  <si>
    <t>234</t>
  </si>
  <si>
    <t>Implementar la estrategia "CuidaVía" para la intervención vial con dotación, demarcación, señalización y logística de vanguardia mundial.</t>
  </si>
  <si>
    <t>*COMPONENTE  DESARROLLAR LA ESTRATEGIA GESTORES DE PROMOCIÓN DE SEGURIDAD VIAL – GPS67 gestores viales en los corredores Chía – Mosquera,Soacha – Sibate.*COMPONENTE DOTACIÓNElementos de señalización como 80 conos para intersección vial y señalización con elementos visuales para la gestión del tráfico.*COMPONENTE IMPLEMENTAR PARQUES PEDAGÓGICOS.Se ha identificado un parque móvil pedagógico infantil el cual está en mantenimiento con el objetivo de aplicar el uso del mismo en el 4 trimestre*COMPONENTE ESTRATEGIA DEL PROGRAMA DE APROPIACIÓN Y PEDAGOGÍA EN EL TRANSPORTE MULTIMODALse han desarrollado acercamientos con empresas de Transporte público de pasajeros en las provincias de Sabana de Occidente, Sabana Centro, Tequendama y Sumapaz, las cuales vienen implementado sus Planes Estratégicos de Seguridad Vial.COMPONENTE FLORA Y FAUNASe  logro  el reconocimiento y  recorrido, diagnostico e inventario de flora y fauna a las siguientes vías de segundo orden departamental denominadas troncales: en las Provincia de Ubaté y  Sabana Occidente: El Rosal, Funza, Subachoque y ZipacónTres jornadas de capacitación con 80 servidores públicos autoridades de tránsitoLas tres capacitaciones planeadas se pudieron cumplir por medio virtual y estuvo dirigida a autoridades de tránsito de los municipios de Sabana de Occidente y actores viales (bici usuarios y transportadores)</t>
  </si>
  <si>
    <t>*GESTIÓN Y PROMOCIÓN DE LA SEGURIDAD VIAL – GPS” Esta estrategia entrego una   reducción de los índices de accidentalidad, el mejoramiento de los tiempos de recorridos, sin que se traduzca en favorecer la velocidad sobre la seguridad, orientación a los actores viales en el uso adecuado de la vía y reducción en el tiempo de reacción por parte de las autoridades a los incidentes y accidentes presentados*Se entrega un primer documento técnico que contiene el  diagnóstico, de un inventario de flora y fauna, una caracterización y localización de las mismas, que permita evaluar dentro del marco de seguridad vial que dentro de las proyecciones viales se deban tener en cuenta los parámetros ambientales creando una especie de armonización entre infraestructura vial (19) ciclo rutas llevadas en el departamento * (16.015) asistentes a las diferentes ciclo rutas ejecutadas por la secretaria de movilidad * (1311) bicicletas marcadas * (10.900) Bici usuarios capacitados en el uso adecuado de la bicicleta de acuerdo a la normatividad vigente* (212) Capacitaciónes  en Cultura Bici  asistentesCOMPONENTE PEDAGÓGICO SEÑALIZACIÓN Y DEMARCACIÓN Consultoría para el diagnóstico y formulación de los diseños integrales de señalización e Identificación de  los  puntos de la malla vial son propensos de ser intervenidos de manera puntual y  reducir los  posibles focos de siniestralidad en cada uno de los municipios para la mitigación de riesgos y amenazas que se deben implementar mediante el uso de señalización vial. En los municipios:Mesitas del ColegioUbaláGachancipáNocaimaSasaima</t>
  </si>
  <si>
    <t>*COMPONENTE  DESARROLLAR LA ESTRATEGIA GESTORES DE PROMOCIÓN DE SEGURIDAD VIAL – GPSSe logro el Proceso de gestión de la movilidad con aspectos de manejo de tránsito, cumplimiento de la normatividad en las vías de nuestro Departamento, reporte oportuno de accidentes o incidentes presentados en vía, apoyó a socialización y aplicación de planes piloto de movilidad. -Planes Candado. -Ciclo VíasCon la creación de un grupo  operativo:*Soacha – Sibaté: con un equipo de 24 gestores viales, 1 motorizado y 2 coordinadores operativos. *Chía – Mosquera: 29 gestores, 5 motorizados y 4 coordinadores operativos. *Se logro Mayor eficacia en los tiempos de respuesta a los incidentes presentados en las vías. Mejora de movilidad representada en menores tiempos de recorridos. BENEFICIO   2.5 millones de personas, contando con la población flotante entre Bogotá y los Municipios Aledaños a Sabana de Occidente, Sabana Centro y Soacha*COMPONENTE DOTACIÓNSe dotaron de toda su indumentaria, es decir uniformes para identificación y protección, elementos de señalización como 80 conos para intersección vial y señalización con elementos visuales para la gestión del tráfico.(El 12 de noviembre 2020) La Secretaría de Transporte y Movilidad de Cundinamarca entregó kits de seguridad vial a los municipios Cajicá, Cáqueza, Chocontá, Cota, Ricaurte, Sibaté, Vergara y Villeta. La iniciativa del ente departamental hace parte de la estrategia “Cuida Vía”, que adelanta el Gobierno Departamental en todo el territorio.“Hemos entregado ocho kits de seguridad vial a diferentes municipios de quinta y sexta categoría para que puedan solucionar sus eventualidades en temas de siniestros viales. Con este programa buscamos ofrecer  todo el apoyo en materia de seguridad vial en cada rincón de nuestro departamento*COMPONENTE PEDAGÓGICO SEÑALIZACIÓN Y DEMARCACIÓN Consultoría para el diagnóstico y formulación de los diseños integrales de señalización e Identificación de  los  puntos de la malla vial son propensos de ser intervenidos de manera puntual y  reducir los  posibles focos de siniestralidad en cada uno de los municipios para la mitigación de riesgos y amenazas que se deben implementar mediante el uso de señalización vial. En los municipios:Mesitas del ColegioUbaláGachancipáNocaimaSasaima *COMPONENTE  DESARROLLAR LA ESTRATEGIA DEL PROGRAMA DE PREVISIÓN Y PREVENCIÓN VIALSe ha desarrollado la estrategia de previsión y prevención de accidentalidad a través del acercamiento en el apoyo técnico al desarrollo de los planes locales de seguridad vial y planes estratégicos de seguridad vial con un total de 28 Profesionales los cuales realizan acompañamiento a los 116 municipios del departamento tanto en entidades públicas como privadas.*COMPONENTE ESTRATEGIA DEL PROGRAMA DE APROPIACIÓN Y PEDAGOGÍA EN EL TRANSPORTE MULTIMODALse han desarrollado acercamientos con empresas de Transporte público de pasajeros en las provincias de Sabana de Occidente, Sabana Centro, Tequendama y Sumapaz, las cuales vienen implementado sus Planes Estratégicos de Seguridad Vial y adecuando los ya existentes con el fin de disminuir la accidentalidad en el departamento.*COMPONENTE IMPLEMENTAR PARQUES PEDAGÓGICOS.Se ha identificado un parque móvil pedagógico infantil el cual está en mantenimiento con el objetivo de aplicar el uso del mismo en el 4 trimestre del año 2020*COMPONENTE FLORA Y FAUNASe  logro  el reconocimiento y  recorrido, diagnostico e inventario de flora y fauna a las siguientes vías de segundo orden departamental denominadas troncales: en las Provincia de Ubaté y  Sabana Occidente: El Rosal, Funza, Subachoque y Zipacón. Con la entrega del documento técnico  *COMPONENTE  CULTURA DEL CUIDADO- “CUIDAVÍA”Se realizaron mesas de trabajo y  de forma articulada con el  CEIS en aspectos de movilidad y protección animal para realizar campaña conjunta, donde se comprometieron las partes a promover una campaña conjunta de publicidad  (PISA EL FRENO HAY VIDA EN LA VÍA Y EVENTO INTERNACIONAL DE PROTECCIÓN DE FAUNA EN LA VÍAS)Tres jornadas de capacitación con 80 servidores públicos autoridades de tránsitoLas tres capacitaciones planeadas se pudieron cumplir por medio virtual y estuvo dirigida a autoridades de tránsito de los municipios de Sabana de Occidente y actores viales (bici usuarios y transportadores)COMPONENTE CICLO VÍAS POR  LA VIDA INTERMUNICIPALES (19) Ciclo vías llevadas acabo por el departamento * (16.015) asistentes a las diferentes ciclorrutas ejecutadas por la secretaria de movilidad * (1311) bicicletas marcadas * (10.900) Bici usuarios capacitados en el uso adecuado de la bicicleta de acuerdo a la normatividad vigente* (212) Capacitaciones  en Cultura Bici  asistentes</t>
  </si>
  <si>
    <t>EDIFICANDO PROGRESO</t>
  </si>
  <si>
    <t>GR5:2-03-02-235</t>
  </si>
  <si>
    <t>235</t>
  </si>
  <si>
    <t>Embellecer 10 centros históricos o sitios atractivos como destinos turísticos.</t>
  </si>
  <si>
    <t>Centros históricos embellecidos</t>
  </si>
  <si>
    <t>GR5:2-03-02-236</t>
  </si>
  <si>
    <t>236</t>
  </si>
  <si>
    <t>Intervenir 70 unidades agroindustriales con mejoramiento de infraestructura menor.</t>
  </si>
  <si>
    <t xml:space="preserve">Unidades Agroindustriales intervenidas
 </t>
  </si>
  <si>
    <t>GR5:2-03-02-237</t>
  </si>
  <si>
    <t>237</t>
  </si>
  <si>
    <t>Intervenir 20 infraestructuras productivas y competitivas.</t>
  </si>
  <si>
    <t>Infraestructuras productivas y competitivas intervenidas</t>
  </si>
  <si>
    <t>1. CONSTRUCCIÓN PRIMERA ETAPA PLAZA DE FERIAS DE VILLA DE SAN DIEGO DE UBATE, CUNDINAMARCA2. ADECUACIÓN DE LAS INSTALACIONES DE LA PLAZA DE MERCADO DEL MUNICIPIO DE SAN FRANCISCO CUNDINAMARCA3.MEJORAMIENTO Y CONSTRUCCIÓN FASE I DE LA PLAZA DE MERCADO DEL MUNICIPIO DE TOCAIMA</t>
  </si>
  <si>
    <t>-Apoyamos a 25 municipios,  correspondientes a 10 provincias del Departamento con la presentación de sus proyectos de infraestructura productiva a la convocatoria 001 de 2020 adelantada por el DPS, con el fin de obtener su financiación o cofinanciación (C</t>
  </si>
  <si>
    <t>En atención a la emergencia sanitaria presentada durante la vigencia en ocasión del COVID-19, se retrasó la ejecución de obras de infraestructura productiva, dificultando la ejecución de la meta programada para la vigencia.</t>
  </si>
  <si>
    <t>GR5:2-03-02-238</t>
  </si>
  <si>
    <t>238</t>
  </si>
  <si>
    <t>Implementar la primera fase del centro de formación minero energético de Cundinamarca.</t>
  </si>
  <si>
    <t>Fases implementadas</t>
  </si>
  <si>
    <t>AL SERVICIO DE LA COMPETITIVIDAD</t>
  </si>
  <si>
    <t>GR5:2-03-03-239</t>
  </si>
  <si>
    <t>239</t>
  </si>
  <si>
    <t>Conectar 1.000 usuarios al servicio de energía eléctrica en zona rural y urbana del departamento.</t>
  </si>
  <si>
    <t>Usuarios conectados al servicio de energía eléctrica</t>
  </si>
  <si>
    <t>Conexiones al servicio de energía eléctrica</t>
  </si>
  <si>
    <t>Se conectaron 278 viviendas al servicio de energía eléctrica en 21 municipios del departamento</t>
  </si>
  <si>
    <t>Retraso en la instalación de medidores por causa del Covid-19</t>
  </si>
  <si>
    <t>GR5:2-03-03-240</t>
  </si>
  <si>
    <t>240</t>
  </si>
  <si>
    <t>Implementar en 60 municipios la estrategia para mejorar la eficiencia de los prestadores de servicios públicos.</t>
  </si>
  <si>
    <t>Servicio de asistencia técnicaTubería instalada</t>
  </si>
  <si>
    <t>Veinte (20) municipios del departamento con asistencia técnica instalandoo tuberia para la optimización operacional y reducción de pérdidas en los sistemas de distribución en los municipios de: Agua de Dios, Cáqueza, El Colegio, Fómeque, Gachetá, Jerusalén, La Mesa, La Vega, Manta, Nocaima, Pasca, Quetame, San Antonio del Tequendama, San Cayetano, Supatá, Tocaima, Topaipí, Vianí, Viotá, Yacopí.Por otro lado el proyecto de Metrología y control operacional de pérdidas, se encuentra en ejecución con los siguientes porcentajes de avance en los municipios de Facatativá 39%, Zipaquirá 24%, La Mesa 53%, Anapoima 60%, Nimaima 80%, Ubatè 60%, La Calera 80%,  San Juan de Rioseco 70% y Pacho  100%.</t>
  </si>
  <si>
    <t>GR5:2-03-03-241</t>
  </si>
  <si>
    <t>241</t>
  </si>
  <si>
    <t>Conectar a 50.000 personas nuevas al servicio de acueducto rural.</t>
  </si>
  <si>
    <t>Personas nuevas con acceso al servicio de acueducto rural</t>
  </si>
  <si>
    <t>Nuevas conexiones al servicio de acueducto rural</t>
  </si>
  <si>
    <t>Se analizaron los datos arrojados por la Gran encuesta Integrada de hogares del DANE, junto con la proyección de la población departamental del DANE,  donde se obtuvo como resultado que se conectaron  24.186 nuevos habitantes en Cundinamarca  para el año 2020, los cuales fueron gestionados de manera conjunta con los municipios de Departamento. El proyecto Construcción de las redes de acueducto y alcantarillado de la urbanización de La Colina Centro Poblado Paquiló y La Popa del municipio de Beltrán, fue terminado al 100%, beneficiando a 46 nuevas conexiones para un total de 92  nuevos habitantes conectados, con 230 predios con conexión sin vivienda construidaEl proyecto Optimización redes principales y construcción de redes secundarias acueducto regional Pandi Fase III, fue terminado al 100%, beneficiando a 832 nuevas personas conectadas.</t>
  </si>
  <si>
    <t>GR5:2-03-03-242</t>
  </si>
  <si>
    <t>242</t>
  </si>
  <si>
    <t>Beneficiar a 400 acueductos rurales con mejoramiento institucional y técnico.</t>
  </si>
  <si>
    <t>Acueductos rurales con mejoramiento institucional y técnico.</t>
  </si>
  <si>
    <t>GR5:2-03-03-243</t>
  </si>
  <si>
    <t>243</t>
  </si>
  <si>
    <t>Conectar a 488.000 personas nuevas al servicio de acueducto urbano.</t>
  </si>
  <si>
    <t>Personas nuevas con acceso al servicio de acueducto urbano</t>
  </si>
  <si>
    <t>Nuevas conexiones al servicio de acueducto urbano</t>
  </si>
  <si>
    <t>El proyecto Construcción de la PTAP de Villagómez,  fue terminado al 100%, beneficiando a 248 nuevas conexiones para un total de 568 nuevos habitantes conectados.El proyecto Construcción de obras para la optimización del acueducto de la cabecera municipal de San Antonio del Tequendama Fase II PTAP,  fue terminado al 100%, donde se benefician a 471 conexiones nuevas para un total de 1034 personas nuevas conectadasEl proyecto Construcción del Acueducto para la Urbanización Villa de Jesus  del municipio de Guaduas, fue terminado al 100%, el cual beneficia a 302 conexiones nuevas, para un total d e 655 habitantes nuevos conectados.Se analizaron los datos arrojados por la Gran encuesta Integrada de hogares del DANE, junto con la proyección de la población departamental del DANE,  donde se obtuvo como resultado que se conectaron  148.313 nuevos habitantes en Cundinamarca  para el año 2020, los cuales fueron gestionados de manera conjunta con los municipios de Departamento.</t>
  </si>
  <si>
    <t>GR5:2-03-03-244</t>
  </si>
  <si>
    <t>244</t>
  </si>
  <si>
    <t>Conectar a 60.000 personas nuevas al servicio de alcantarillado rural.</t>
  </si>
  <si>
    <t>Personas nuevas con acceso al servicio de alcantarillado rural</t>
  </si>
  <si>
    <t>Nuevas conexiones al servicio de alcantarillado rural</t>
  </si>
  <si>
    <t>Terminación de 6 proyectos de construcción de unidades sanitarias, de los cuales se han entregado 294 unidades, con certificación por parte del municipio de Villapinzón (25, 61), Guachetá (40, 79), Guataquí (120, 271), Guatavita (35, 73), La Vega (42, 67 ), Fuquene (32, 61),  beneficiando a  612  nuevos habitantes.El proyecto Construcción de las redes de acueducto y alcantarillado de la urbanización de La Colina Centro Poblado Paquiló y La Popa del municipio de Beltrán, fue terminado al 100%, beneficiando a 46 nuevas conexiones para un total de 92  nuevos habitantes conectados.En complemento a lo anterior se analizaron los datos arrojados por la Gran encuesta Integrada de hogares del DANE, junto con la proyección de la población departamental del DANE,  donde se obtuvo como resultado que se conectaron  22.507 nuevos habitantes en Cundinamarca  para el año 2020, los cuales fueron gestionados de manera conjunta con los municipios de Departamento.</t>
  </si>
  <si>
    <t>GR5:2-03-03-245</t>
  </si>
  <si>
    <t>245</t>
  </si>
  <si>
    <t>Conectar a 496.000 personas nuevas al servicio de alcantarillado urbano.</t>
  </si>
  <si>
    <t>Personas nuevas con acceso al servicio de alcantarillado urbano</t>
  </si>
  <si>
    <t>Nuevas conexiones al servicio de alcantarillado urbano</t>
  </si>
  <si>
    <t>Se han conectado 39.734 nuevas personas al servicio de acueducto rural. (fuente de información prestadores de servicios públicos)El proyecto Construcción de acueducto y alcantarillado del municpio de Guayabal de siguima,  fue terminado al 100%, beneficiando a 16 nuevas conexiones para un total de 35  nuevos habitantes conectados.Adicionalmente el dia 24 de Septiembre de 2020, el comité técnico del Mecanismo de viabilización Departamental, emitio concepto de viabilidad para los proyectos:1. “Construcción Colector Sanitario Funza - Siberia en el municipio de Funza Fase I" 2. “Construcción, mejoramiento, y adecuación del  canal natural de aguas lluvias que atraviesa los barrios Santa Bárbara, Luis Carlos Galán, Las Quintas y Barrio El Centro del municipio de Guataquí.  El Ministerio de vivienda, Ciudad y Territorio - MVCT, emitió concepto técnico para el proyecto "Ampliación de la red de alcantarillado de La Gran Vía del municipio de Tena, Cundinamarca</t>
  </si>
  <si>
    <t>GR5:2-03-03-246</t>
  </si>
  <si>
    <t>246</t>
  </si>
  <si>
    <t>Brindar a 538.000 personas nuevas acceso al servicio público de aseo.</t>
  </si>
  <si>
    <t>Personas nuevas con acceso al servicio de aseo</t>
  </si>
  <si>
    <t>GR5:2-03-03-247</t>
  </si>
  <si>
    <t>247</t>
  </si>
  <si>
    <t>Conectar al servicio de gas combustible por redes a 20.000 usuarios nuevos.</t>
  </si>
  <si>
    <t>Nuevos usuarios conectados al servicio de gas combustible por redes.</t>
  </si>
  <si>
    <t>Conexión de gas combustible domiciliario</t>
  </si>
  <si>
    <t>Se conectaron 2.492 usuarios beneficiados con el servicio de gas domiciliario por parte del departamento de Cundinamarca, actualmente están conectados y debidamente certificados.</t>
  </si>
  <si>
    <t>Se presentaron dificultades para el avance normal de las instalaciones internas debido a que por el Covid-19, no se pudo ingresar con normalidad a los municipios y a los predios.Falta ubicación de lote para planta de almacenamiento en el Municipio de Subachoque.</t>
  </si>
  <si>
    <t>GR5:2-03-03-248</t>
  </si>
  <si>
    <t>248</t>
  </si>
  <si>
    <t>Implementar en 46 municipios la estrategia para mejorar la calidad del agua para consumo humano.</t>
  </si>
  <si>
    <t>Durante el mes de septiembre  se logró la terminación del proyecto Construcción de la Fase I de acueducto (ptap) del casco urbano del municipio de Villagómez por un valor de $1.001.219.418 con 248 conexiones nuevas , para un total de 992 habitantes. El proyecto Construcción de obras para la optimización del acueducto de la cabecera municipal de San Antonio del Tequendama Fase II Incluye PTAP,  fue terminado al 100%, donde se benefician a 471 conexiones nuevas para un total de 1884 personas nuevas conectadas.Se ha ejecutado el programa de Buenas pràcticas sanitarias, con jornadas de asistencia tència y capacitación a los operadores de las plantas de tratamiento de agua potable y saneamiento básico; Adicionalmente, se estructuró el proyecto de instrumentación para dotar a dieciocho (18) prestadores de elementos de control para los procesos de potabilización de los sistemas y el proyecto de rehabilitación de diez (10) Plantas de Tratamiento de Agua Potable como estrategia para mejorar los procesos de potabilización que impacte en la calidad del agua suministrada. En la fase de implementación se ha realizado la asistencia técnica para el mejoramiento en la gestión operacional, se capacitaron a los operarios en el monitoreo y control de la calidad del agua, así como el mejoramiento en cada una de las Buenas Prácticas Sanitarias. Para reducir el Índice de Riesgo de Calidad del Agua se hace énfasis en aspectos como dosis y descargas óptimas, manejo de equipos y procedimientos de laboratorio y análisis de resultados de laboratorio y así mismo el Índice de Riesgo por Abastecimiento de Agua para Consumo Humano y Buenas Prácticas Sanitarias. Se entregan conceptos y herramientas (kit de laboratorio) para controlar los parámetros físico-químicos de las distintas aguas en el proceso de potabilización (Coagulación, Floculación, Sedimentación, Filtración y desinfección) con el fin de garantizar la calidad del agua, incluyendo el uso y regulación de los sistemas de dosificación de sustancias químicas (potabilizadoras), garantizando la formación del floc, la alcalinidad y desinfección del agua, cumpliendo con los requisitos establecidos en la Resolución 2115 de 2007. de los municipios de : Anolaima, Arbeláez, Caparrapí, Chaguaní, El Peñón, Guataquí, Guayabal de Síquima, Jerusalén, Junín, La Palma, Medina, Nocaima, Pasca, Silvania, Tena, Topaipí, Venecia, Viotá, Yacopì, Zipacón.</t>
  </si>
  <si>
    <t>NUEVOS MERCADOS, + OPORTUNIDADES</t>
  </si>
  <si>
    <t>INCUBANDO EMPRESAS-INCUBANDO SUEÑOS</t>
  </si>
  <si>
    <t>GR5:2-04-01-249</t>
  </si>
  <si>
    <t>249</t>
  </si>
  <si>
    <t>Apalancar 80 emprendedores turísticos con incentivos a través de la estrategia "Touremprender".</t>
  </si>
  <si>
    <t>Emprendedores turísticos con incentivos</t>
  </si>
  <si>
    <t>Incentivos económicos.</t>
  </si>
  <si>
    <t>Ejecución de un plan de incentivos, beneficiando a 346 emprendedores turísticos de 74 municipios, a través de la estrategia "Touremprender", contribuyendo a la reactivación económica de micro negocios empresariales y/o asociativos y/o solidarios del turismo. A través de convocatoria pública se entregaron incentivos por valor de $4.500.000 a emprendedores turísticos del departamento para la reactivación económica del turismo 2020, como compromiso de la gobernación con el sector afectados por el aislamiento físico a causa de la emergencia.</t>
  </si>
  <si>
    <t>Poca participación en las convocatorias realizadas, por lo que se debió ampliar las fechas de postulación.</t>
  </si>
  <si>
    <t>GR5:2-04-01-250</t>
  </si>
  <si>
    <t>250</t>
  </si>
  <si>
    <t>Realizar 4 convocatorias del fondo de emprendimiento departamental FED, para atender al micro, pequeño y mediano empresario.</t>
  </si>
  <si>
    <t>Convocatorias del fondo de emprendimiento departamental FED realizadas</t>
  </si>
  <si>
    <t>GR5:2-04-01-251</t>
  </si>
  <si>
    <t>251</t>
  </si>
  <si>
    <t>Apoyar 5.000 emprendimientos, como consecuencia del efecto económico por el COVID-19.</t>
  </si>
  <si>
    <t>Emprendimientos apoyados</t>
  </si>
  <si>
    <t>GR5:2-04-01-252</t>
  </si>
  <si>
    <t>252</t>
  </si>
  <si>
    <t>Fortalecer 6.000 Mipymes, esquemas asociativos y establecimientos de comercio de los sectores económicos priorizados del departamento.</t>
  </si>
  <si>
    <t>Mipymes fortalecidas</t>
  </si>
  <si>
    <t>Rutas  de fortalecimiento que sirven para mejorar conocimientos y habilidades de las mipymes - Financiamiento para las micro, pequeñas y medianas empresas a través de la firma de dos convenios con la Corporación Social de Cundinamarca y con el Banco Agrario donde se han logrado desembolsar 733 créditos. -Implementación del programa Primero lo Nuestro mediante el cual se realizó la compra  directa a  57 oferentes (asociaciones de productores, mipymes y productores rurales) pertenecientes  a 34 municipios de Cundinamarca. Gracias a este programa se adquirieron 1.221.750 Huevos, 368.450 Kilos de papa , 60.716 kilos de frijol, 161.600 Kilos de Panela y 40.400 libras de café. Con los productos adquiridos se armaron 40.400 muestras comerciales entregadas en 13 municipios ( Soacha, Chía, Cajica, Zipaquira, Madrid, Mosquera, Funza, Facatativa, Manta, Zipacon, Gachancipa, Tocancipa y Girardot).</t>
  </si>
  <si>
    <t>1500  Mipymes de  102 municipios apoyadas en:  Rutas de fortalecimiento (200); Compra de productos para reactivación económica del departamento (67) ;  crédito con tasa de intereses compensada   (733)  cuyo objetivo es fortalecer el crecimiento y consolidación de las empresas, potencializar su incursión en los mercados  lo anterior obedeció a  contratación del  GR4Firma de 47 convenios con municipios para la implementacion de estrategias  de recuperación  económica y el fortalecimiento  del sector comercial  afectado por las consecuencias de la Pandemía del  COVID-19 .</t>
  </si>
  <si>
    <t>GR5:2-04-01-253</t>
  </si>
  <si>
    <t>253</t>
  </si>
  <si>
    <t>Consolidar 15 centros de integración y productividad unidos por el desarrollo "CIPUEDO".</t>
  </si>
  <si>
    <t>CIPUEDO consolidados</t>
  </si>
  <si>
    <t>La secretaría de Competitividad y Desarrollo Económico - S.C.D.E. ha fortalecido los 10 Centros de Integración y Productividad Unidos Por el Desarrollo - CIPUEDO, a través de contratación de  gestores   . Profesionales que apoyan en las provincias los  diagnósticos , asistencias técnica;  socialización de la información para acceder a las convocatorias tanto departamentales como nacionales,  créditos ofertados a Mipymes .  Acompañamiento en asuntos jurídicos, capacitación a empresarios en temas relacionados con las formas jurídicas para la creación de empresa, emprendimiento y modelo CANVAS, mercadeo y posicionamiento y  asesoría en estructuración de proyectos.</t>
  </si>
  <si>
    <t>GR5:2-04-01-254</t>
  </si>
  <si>
    <t>254</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</si>
  <si>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</si>
  <si>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</si>
  <si>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Solicitudes Preaprobadas para créditos agropecuarios</t>
  </si>
  <si>
    <t>A la fecha se ha establecido el contacto con Finagro para adelantar el convenio para estructurar la operación técnica del mismo realizando dos mesas técnicas con esta entidad para proyectar el plan operativo de incentivos y subsidios y de educación financiera.  El 29 de Septiembre se firmo el respectivo contrato con Finagro con el contrato No. SADR-CD-CTI 008-2020 con el Registro Presupuestal 4600002757.En busca de nuevas alternativas de financiamiento para los pequeños y medianos productores  de Cundinamarca en forma individual o asociativa como personas naturales o jurídicas  que cumplan con los requisitos exigidos por esta entidad  a través de subsidios e incentivos de crédito como:1.Líneas especiales de crédito LECUNDINAMARCA: Subsidio a la tasa de interés con plazo de 36 meses2.Incentivo Territorial de Cundinamarca  ICRCUND: Consiste en una “prima de éxito” entregada al usuario luego de comprobar la ejecución de las inversiones, reduciendo el capital del crédito y por ende favoreciendo el desarrollo y la rentabilidad del proyecto.Actualmente se está construyendo el Plan Operativo del que trata la CLÁUSULA DÉCIMA PRIMERA del mencionado contrato. "PLAN OPERATIVO. El desarrollo del objeto del presente contrato y en particular, a las obligaciones que de él se deriven, se sujetarán a un Plan Operativo, el cuál será aprobado por el Comité Administrativo de que trata la Cláusula Décima del presente contrato. El Plan Operativo detallará entre otros aspectos, los objetivos propuestos, las actividades a desarrollar, las características de los incentivos y subsidios a otorgar, los resultados o productos a entregar, los roles institucionales y la distribución presupuestal de los recursos del contrato, el componente de educación financiera, entre otros."Se aprobó el Plan Operativo del convenio en fecha 30 de noviembre de 2020, así como la revisión de los contenidos de Circular Informativa con destino a los intermediarios financieros y compañías aseguradoras que será remitida por Finagro. Adicionalmente se revisaron y aprobaron las infografías relacionadas con cada uno de los componentes del contrato, las cuales serán socializas en el mes de diciembre de 2020 para conocimiento de la población a beneficiar. Con corte al 31 de diciembre de 2020 se han registrado ante la Secretaría de Agricultura y Desarrollo Rural 52 solicitudes para acceder a los incentivos y subsidios dirigidos a diferentes destinos productivos, los cuales ascienden a la suma de SEISCIENTOS TREINTA Y CINCO MILLONES SEISCIENTOS OCHENTA PESOS M/CTE ($635.680.000), los cuales se encuentran en trámites previos ante los diferentes intermediarios financieros. Una vez se surtan los  trámites correspondientes y FINAGRO realice el reporte de las operaciones inscritas en los diferentes programas, se tendrán los valores a afectar por cada uno de los programas: ICRCUND o LECUND.</t>
  </si>
  <si>
    <t>CUNDINAMARCA DEL MUNDO Y PARA EL MUNDO</t>
  </si>
  <si>
    <t>GR5:2-04-02-255</t>
  </si>
  <si>
    <t>255</t>
  </si>
  <si>
    <t>Implementar un plan de medios para la promoción y difusión de la cultura del departamento.</t>
  </si>
  <si>
    <t>Programa de promoción y difusión de la cultura implementado.</t>
  </si>
  <si>
    <t>Promoción y difusión de la  cultura del departamento.</t>
  </si>
  <si>
    <t>Estrategia para promover la cultura y el turismo cultural de la sabana centro a través de una pauta publicitaria, articulación para el apoyo a las estrategias de marketing promoción y comercialización de los artesanos en el marco de la reactivación económica y transmisión del programa radial "de tour por Cundinamarca" y divulgación de las actividades y convocatorias realizadas por el IDECUT a través de emisoras.</t>
  </si>
  <si>
    <t>GR5:2-04-02-256</t>
  </si>
  <si>
    <t>256</t>
  </si>
  <si>
    <t>Implementar en 6 municipios el modelo turístico integral denominado "Pueblos Dorados".</t>
  </si>
  <si>
    <t>Municipios con implementación del modelo turístico integral "Pueblos Dorados"</t>
  </si>
  <si>
    <t>GR5:2-04-02-257</t>
  </si>
  <si>
    <t>257</t>
  </si>
  <si>
    <t>Impulsar el reconocimiento gastronómico de 50 restaurantes cundinamarqueses a través de la estrategia "Sabores de Cundinamarca".</t>
  </si>
  <si>
    <t>Restaurantes con reconocimiento gastronómico</t>
  </si>
  <si>
    <t>GR5:2-04-02-258</t>
  </si>
  <si>
    <t>258</t>
  </si>
  <si>
    <t>Impulsar 50 operadores turísticos del área de influencia de los productos y rutas turísticas de alta calidad en el marco de la región Cundinamarca - Bogotá.</t>
  </si>
  <si>
    <t>Operadores turísticos impulsados</t>
  </si>
  <si>
    <t>Implementación de las estrategias de reactivación económica del turismo tales como capacitación en los protocolos de bioseguridad en articulación con los gremios ANATO y COTELCO, programas de incentivos para artesanos y la implementación del programa de bilingüismo dirigida a prestadores de servicios turísticos. A través de la Resolución 283 de 2020 le dio apertura a la convocatoria denominada "Incentivos para la reactivación económica de los artesanos" beneficiando a 288 personas con un estímulo de 1.000.000 de pesos cada uno.</t>
  </si>
  <si>
    <t>GR5:2-04-02-259</t>
  </si>
  <si>
    <t>259</t>
  </si>
  <si>
    <t>Implementar 10 planes de desarrollo turístico.</t>
  </si>
  <si>
    <t>Planes de desarrollo turístico implementados</t>
  </si>
  <si>
    <t>GR5:2-04-02-260</t>
  </si>
  <si>
    <t>260</t>
  </si>
  <si>
    <t>Formar 100 guías turísticos en habilidades y capacidades tecnológicas y bilingüismo.</t>
  </si>
  <si>
    <t>Guías turísticos formados con capacidades tecnológicas y bilingüismo</t>
  </si>
  <si>
    <t>Curso en el idioma inglés.</t>
  </si>
  <si>
    <t>Se logró aunar esfuerzos entre el centro Colombo Americano, la embajada de EEUU y el IDECUT para implementar la estrategia de biligüismo dirigida a los promotores de turismo del departamento de Cundinamarca. Se dio inicio al programa de bilingüismo dirigido a prestadores de servicios turísticos a través  de convocatoria, mediante la cual se recibieron  237 postulaciones,  quedando admitidos formalmente y con el lleno de los requisitos 140 personas. Dentro de este programa está contemplado que los participantes cursen de los niveles A0 a A2.</t>
  </si>
  <si>
    <t>Deserción de las personas inicialmente inscritas.</t>
  </si>
  <si>
    <t>GR5:2-04-02-261</t>
  </si>
  <si>
    <t>261</t>
  </si>
  <si>
    <t>Cofinanciar 250 eventos de trayectoria turística para impulsar la competitividad del sector.</t>
  </si>
  <si>
    <t>Eventos de trayectoria turística cofinanciados</t>
  </si>
  <si>
    <t>GR5:2-04-02-262</t>
  </si>
  <si>
    <t>262</t>
  </si>
  <si>
    <t>Promover la participación en 20 eventos de comercialización con impacto regional, nacional e internacional de unidades productivas.</t>
  </si>
  <si>
    <t>Eventos de comercialización promovidos</t>
  </si>
  <si>
    <t>1135</t>
  </si>
  <si>
    <t>SECRETARIA DE ASUNTOS INTERNACIONALES</t>
  </si>
  <si>
    <t>GR5:2-04-02-263</t>
  </si>
  <si>
    <t>263</t>
  </si>
  <si>
    <t>Implementar 1 estrategia de promoción de la marca territorial del departamento "Cundinamarca, EL DORADO !LA LEYENDA VIVE!".</t>
  </si>
  <si>
    <t>Estrategia de promoción de la marca territorial implementada</t>
  </si>
  <si>
    <t>Fortalecimiento administrativo y respaldo institucional de la Marca Cundinamarca en espacios como el comité de  marca, coadyuvando adelantos administrativos en función de la narrativa y de los documentos de licenciamiento; así como el posicionamiento de la Secretaría como líder en procesos asociados.</t>
  </si>
  <si>
    <t>Diagnóstico de la medición y valoración de la marca territorial.Narrativa Marca CundinamarcaPlaneaciòn estrategica y tactica</t>
  </si>
  <si>
    <t>Se logró  la actualización del reglamento de marca de acuerdo al nuevo plan de desarrollo, en virtud del contrato de mínima cuantía suscrito con Búho se obtuvo el diagnóstico de valoración y medición de la marca territorial, el cual se estructuró a partir de entrevistas, focus group y socializaciones con personas y entidades de diferentes sectores y zonas del Departamento, este diagnóstico fue el insumo principal para la construcción de la narrativa de marca, documento principal que orienta la comunicación estratégica de la marca y establece el tono discursivo diferenciando entre las diferentes audiencias. Como completemento a esta,  también se entregó el plan de acción de la marca  para los próximos cuatro años, también dió el aval técnico a los criterios de licenciamiento de de marca. Adicionalmente, se articularon espacios interinstitucionales para la gestión de una página web en la que se hospede la Marca Cundinamarca: http://kunamya.com/tienda/ El fortalecimiento administrativo, la planeación estratégica y el respaldo institucional que ha tenido la marca Cundinamarca en esta vigencia se debe principalmente al liderazgo de la Secretaría de Asuntos Internacionales en el comité de marca, del cual, se derivaron directrices, cuya materialización las constituye como logros correlacionados.</t>
  </si>
  <si>
    <t>GR5:2-04-02-264</t>
  </si>
  <si>
    <t>264</t>
  </si>
  <si>
    <t>Realizar 2 ferias Expo Cundinamarca.</t>
  </si>
  <si>
    <t>Ferias realizadas</t>
  </si>
  <si>
    <t>CUNDINAMARCA CREA, TRANSFORMA Y PROGRESA</t>
  </si>
  <si>
    <t>GR5:2-04-03-265</t>
  </si>
  <si>
    <t>265</t>
  </si>
  <si>
    <t>Cofinanciar 200 eventos de trayectoria en el cuatrienio que impulsen el turismo, la cultura tradicional y la circulación de artistas departamentales.</t>
  </si>
  <si>
    <t>Eventos de trayectoria cofinanciados</t>
  </si>
  <si>
    <t>Apoyo en el desarrollo de eventos</t>
  </si>
  <si>
    <t>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t>
  </si>
  <si>
    <t>GR5:2-04-03-266</t>
  </si>
  <si>
    <t>266</t>
  </si>
  <si>
    <t>Entregar 1.500 estímulos para la concertación, circulación, generación de servicios, productos, conocimiento, emprendimientos, industrias, talentos culturales y atención de emergencias.</t>
  </si>
  <si>
    <t>Estímulos entregados.</t>
  </si>
  <si>
    <t>Estímulos económicos.</t>
  </si>
  <si>
    <t>En el marco de la emergencia el IDECUT trabajó en estrategias para brindar apoyo a los creadores, gestores y artistas cundinamarqueses  dentro de las cuales se resalta el portafolio de estímulos "corazonarte. inspírese y eche pa la casa" el cual dio inicio en el primer semestre de 2020 y continuó su etapa de implementación y entrega durante lo corrido del segundo  semestre de 2020. Adicionalmente,  a través de la Resolución N 193 del 15 de septiembre de 2020, se dio apertura a la convocatoria "CORAZONARTE cultura para cuidarte 2020", en las modalidades de bibliotecas, artes plásticas y visuales, música, teatro y circo, danza, patrimonio, literatura, cinematografía y artes audiovisuales, industrias creativas y culturales, gestión cultural y comunicaciones.</t>
  </si>
  <si>
    <t>- La dificultad de una convocatoria 100% virtual para el Idecut y la falta de recursos tecnológicos para los participantes.- Desconocimiento y falta de formalización como personas naturales de los participantes.- Falta de un sistema de información donde s</t>
  </si>
  <si>
    <t>GR5:2-04-03-267</t>
  </si>
  <si>
    <t>267</t>
  </si>
  <si>
    <t>Potencializar 40 procesos creativos culturales contemporáneos.</t>
  </si>
  <si>
    <t>Procesos creativos culturales contemporáneos potencializados</t>
  </si>
  <si>
    <t>GR5:2-04-03-268</t>
  </si>
  <si>
    <t>268</t>
  </si>
  <si>
    <t>Impulsar 6 industrias culturales innovadoras alrededor de los Pueblos Dorados.</t>
  </si>
  <si>
    <t>Industrias culturales innovadoras impulsadas alrededor de los pueblos dorados</t>
  </si>
  <si>
    <t>GR5:2-04-03-269</t>
  </si>
  <si>
    <t>269</t>
  </si>
  <si>
    <t>Impulsar 10 líneas de emprendimientos artesanales de tradición ancestral desarrollados en el departamento.</t>
  </si>
  <si>
    <t>Emprendimientos artesanales de tradición impulsados</t>
  </si>
  <si>
    <t>Curso taller y promoción y difusión.</t>
  </si>
  <si>
    <t>Implementación de estrategia que ayudó a contrarrestar el impacto social y económico de los artesanos de Cundinamarca a través de marketing, promoción y comercialización; emprendimiento social y productivo e incentivos económicos, impulsando principalmente la línea artesanal de cestería.</t>
  </si>
  <si>
    <t>Se dificultó recoger las muestras, ya que los artesanos no se podían desplazar de sus municipios debido a la pandemia.</t>
  </si>
  <si>
    <t>GR5:2-04-03-270</t>
  </si>
  <si>
    <t>270</t>
  </si>
  <si>
    <t>Cofinanciar 280 eventos del sector agropecuario de carácter municipal, departamental, nacional e internacional.</t>
  </si>
  <si>
    <t>Eventos del sector agropecuario cofinanciados</t>
  </si>
  <si>
    <t>Bienes y elementos para ferias ganaderas, pesqueras y mercados campesinos</t>
  </si>
  <si>
    <t>Se llevó a cabo el evento Mercaton donde se beneficiaron 24 municipios del departamento de Cundinamarca y 792 cundinamarqueses, lo que permitió fomentar la economía campesina, familiar y comunitaria conectando la oferta y la demanda, disminuyendo así la intermediación y generando un costo beneficio entre los pequeños productores del departamento y los ciudadanos del Distrito Capital. La Mercaton fue un ejercicio dentro del marco de la reactivación económica que no solo permite superar dificultades generadas por la pandemia sino además subsanar algunos problemas en la comercialización de los productos del sector agropecuario.Estrategia Mercaton: Trabajo articulado entre la Gobernación de Cundinamarca en cabeza de la Secretaria de Agricultura y el Distrito Capital. Se comercializaron 18 productos  de 24 municipios  beneficiando a 792 pequeños productores  agropecuarios. Lo que se logró con esta estrategia fue mejorar la productividad rural, generación de valor agregado local, consolidación de canales de comercialización cumpliendo los objetivos que nos propusimos:•Mayores ingresos en el productor por la eliminación de intermediarios•Se promueve la organización social y la asociatividad  •Se oferto productos de alta calidad nutricional •Se contribuyó a la Seguridad Alimentaria La inversión por parte del departamento fue de $ 152.000.000 que salió antes de la armonización del presupuesto vigencia 2020 pero que el mismo se desarrolló en el mes de julio reportándose el avance en esta nueva meta del plan de desarrollo Cundinamarca región que Progresa.Se adjudico contrato a la empresa CI WARRIORS SAS, mediante un proceso de subasta inversa para entregas de bienes y elementos agropecuarios para : 8 Mercados Campesinos en los municipios de: San Antonio del Tequendama, Cachipay, Ubate, Pasca. La Calera. San Francisco, Caqueza y Gachancipa11 Ferias Ganaderas en los municipios de: Tena, Lenguazaque, Anolaima, La Mesa, Simijaca, Sesquile, Tibirita, Guayabal de Siquimia, Guasca, Bituima, Vianí6 Ferias Pesqueras en los municipios de: Girardot, Nariño, Guaduas, Puerto Salgar, Guataqui y Beltran</t>
  </si>
  <si>
    <t>GR5:2-04-03-271</t>
  </si>
  <si>
    <t>271</t>
  </si>
  <si>
    <t>Implementar la estrategia de internacionalización del departamento.</t>
  </si>
  <si>
    <t>Estrategia de internacionalización implementada</t>
  </si>
  <si>
    <t>Se finalizó la construcción de los siguientes documentos como parte fundamental de la construcción de la  estrategia:Análisis de indicador económico del Departamento y antecedente.Análisis de  procesos de internacionalización de regiones homólogas al departamento de Cundinamarca tanto en el plano nacional (Antioquia, Boyacá, Atlántico, Nariño) como internacional (México, Chile, Canadá).Estudio de oportunidades para bienes y servicios del Departamento.Caracterización de la oferta institucional que pueda fortalecer los procesos de internacionalizaciónConstrucción e implementación de encuesta para diagnóstico exportador del tejido empresarial del departamento.Inclusión de la Secretaría de Cooperación como entidad participante en la comisión regional de competitividad. Documento Diagnóstico empresarial de un grupo de 1403 empresas donde logramos diagnosticar e identificar a la fecha 236 empresas de los diferentes sectores productivos de la economía destacando el sector agro industrial como el sector líder de la región.  Primer avance del documento de Iniciativas con enfoque a la Inversión Extranjera y las Zonas Francas del departamento. Se realizaron encuentros para el equipo de la estrategia de internacionalización referente a intercambio de experiencias con encargados de estrategia de internacionalización en Risaralda y Boyacá.El convenio realizado con Amchan valor de ($35.775.000) financiados con recursos del Departamento y  gestión no incorporada, beneficiaron a 5 empresas, en 5 municipios, con el fin de fortalecerlas en las exportaciones de sus productos a mercados internacionnales como el de Estados Unidos.</t>
  </si>
  <si>
    <t>DOCUMENTO ESTRATEGIA DE INTERNACIONALIZACIÒN Y SU PLAN DE ACCIÒN</t>
  </si>
  <si>
    <t>Se logró la Identificación de oportunidades y ventajas competitivas de los sectores del departamento, el análisis de información (datos y cifras), relacionada con promoción al comercio y la inversión extranjera, zonas francas, Sociedades de Comercialización Internacional, Plan Vallejo, análisis e identificación de los TLC (tratados comerciales) para los mercados objetivo de las exportaciones, con el fin  identificar oportunidades para las empresas y productos de exportación, se identificaron  las potencialidades y necesidades de las empresas de la región a partir de una muestra del del tejido empresarial del departamento. De igual manera y en articulación con la estructuración de la estrategia, se identificaron las necesidades de las empresas de Cundinamarca lo que nos permitió generar convenios y alianzas con 3 entidades públicas y privadas como son: AMCHAM por valor de $35.775.000 millones de pesos para el fortalecimiento empresarial de 3 empresas  de los municipios de Tenjo, Cajicá y Ubaté y dos asociaciones de los municipios de Fusagasugá y Pacho a través de la participación en escenarios de promoción en el mercado de estados Unidos, convenio con Pro Colombia por $171.775.000 millones de pesos, con el fin de validar el potencial exportador de 47 empresas del Departamento. Y se está realizò con la Universidad de la Sabana, un ciclo de profundización en inteligencia de mercados y comercio electrónico a 35 empresas del Departamento, con lo anterior se ha logrado fortalecer empresas brindándoles  herramientas para que los productos cundinamarqueses se adapten e incursionen a las condiciones y los requisitos en los mercados internacionales, se logro la construcciòn de la estrategia de internacionalizaciòn y la elaboraciòn de su plan de acciòn, documento orientador que establece los lineamientos encaminados al fortalecimiento del tejido empresarial con potencial exportador y el posicionamiento de los productos de Cundinamarca en mercados internacionales.</t>
  </si>
  <si>
    <t>GR5:2-04-03-272</t>
  </si>
  <si>
    <t>272</t>
  </si>
  <si>
    <t>Mantener 2 líneas efectivas de cooperación nacional e Internacional.</t>
  </si>
  <si>
    <t>Líneas de cooperación</t>
  </si>
  <si>
    <t>Se afianzaron capacidades en los funcionarios de las secretarias relacionadas que les permitan hacer un diagnóstico para la construcción de lineamientos de la  Política Publica dirigida a Empresas y los Desechos Humanos.Fortalecimiento de Capacidades humanas en las instituciones municipales y dependencias Departamentales potenciadas la estrategia de cooperación internacional (meta272) teniendo en cuenta el PDD, los PDM, la Agenda 2030 y los nuevos desafíos para la financiación del desarrollo. Generar un espacio para la transferencia del conocimiento desde experiencias nacionales e internacionales; apoyar la estrategia de internacionalización del departamento; Identificar con los municipios priorizados 1 proyecto desde las temáticas expuestas en el Encuentro Internacional.Se afianzó y fortaleció en el equipo técnico de IDECUT  conceptos, estrategias y modelos de re activación económica en materia turística con el fin de implementar en Cundinamarca.Se logró implementar una estrategia de bilingüismo dirigida a 140 promotores y/o guías turísticos del departamento de Cundinamarca en el marco del proyecto “Bilingüismo enfocado al turismo” 2020-2021.Promover capacidades en el territorio para fomentar y fortalecer la asociatividad  a través de modelos asociativos solidarios.Afianzar y fortalecer capacidades en los actores del sector turismo en estrategias y modelos de Turismo Sostenible como fuente económica en reactivación del sector post COVID 19Se logró la gestión para el  acompañamiento técnico para el cumplimiento la meta  252: Implementar en 6 municipios el modelo turístico integral denominado "Pueblos Dorados". Además de fortalecer capacidades en los funcionarios del IDECUT  para la formulación del proyecto de Proyecto de Pueblos Dorados, en temas de lineamientos, política publica de Pueblos mágicos y conceptualización.Se logró visibilizar el departamento de Cundinamarca como oferente de transferencias de conocimientos por medio de la exposición de fortalezas en procesos de Gestión de Cooperación.Se logró visibilizar el departamento de Cundinamarca como oferente de transferencias de conocimientos por medio de la exposición de la experiencia exitosa Corporación Social.Se logró visibilizar el departamento de Cundinamarca como oferente de transferencias de conocimientos por medio de la exposición de fortalezas en procesos de Gestión de Cooperación.Se logró visibilizar el departamento de Cundinamarca como oferente de transferencias de conocimientos por medio de la exposición de fortalezas en documentación de buenas prácticas.Se logró sensibilizar por medio de intercambio de experiencias buscando que las narrativas de paz se conviertan en un instrumento de comprensión  como sociedad los matices y reflexiones en relación a la construcción de paz, la memoria y la construcción de territorio a través de las narrativas de paz desde diversas expresiones como puede ser la literaria o la artística.</t>
  </si>
  <si>
    <t>Se establecieron  5 alianzas estratégicas con entidades nacionales e internacionales por medio de las cuales se adelantaron acciones de cooperación técnica y financiera logrando generar nuevas alianzas que permitan el desarrollo en los diferentes sectores sociales y económicos del departamento, beneficiando a los 116 municipios y entidades departamentales, el resultado en gestión incorporada por $ 329.365.812.Además se realizaron  11  transferencias de conocimientos logrando fortalecer las capacidades técnicas en la población de los 116 municipios, que permiten aportar al desarrollo del  Departamento y de los Cundinamarqueses.</t>
  </si>
  <si>
    <t>UNIDOS EN UNA MISMA DIRECCIÓN</t>
  </si>
  <si>
    <t>CUNDINAMARCA PIENSA PRODUCTIVA</t>
  </si>
  <si>
    <t>GR5:2-05-01-273</t>
  </si>
  <si>
    <t>273</t>
  </si>
  <si>
    <t>Implementar el sistema de planificación agropecuaria del departamento.</t>
  </si>
  <si>
    <t>Sistema de Planificación Agropecuario departamental implementado</t>
  </si>
  <si>
    <t>Georreferenciacion de 23.000 productos en herramienta Agrosig</t>
  </si>
  <si>
    <t>Se han visitado y georreferenciado 23.000 productores agropecuarios mediante el aplicativo Agrosig con identificación de uso de suelos, cultivo e inventario pecuario que ha servido para el fortalecer el sistema de planificación agropecuaria del departamento, esto e ha realizado mediante el acompañamiento técnico de las UMATAS. Así mismo se generó la prefactibilidad del estudio de suelos para el departamento que se ejecutará en la vigencia 2021 con el cual se pretende beneficiar a 2,217 productores agropecuarios cundinamarqueses.</t>
  </si>
  <si>
    <t>GR5:2-05-01-274</t>
  </si>
  <si>
    <t>274</t>
  </si>
  <si>
    <t>Implementar un sistema de información para la competitividad.</t>
  </si>
  <si>
    <t>Sistema de información implementado</t>
  </si>
  <si>
    <t>GR5:2-05-01-275</t>
  </si>
  <si>
    <t>275</t>
  </si>
  <si>
    <t>Realizar un estudio o investigación sobre la realidad de la competitividad en el departamento.</t>
  </si>
  <si>
    <t>Estudio realizado</t>
  </si>
  <si>
    <t>ACUERDOS EFECTIVOS</t>
  </si>
  <si>
    <t>GR5:2-05-02-276</t>
  </si>
  <si>
    <t>276</t>
  </si>
  <si>
    <t>Implementar la fase 1 de la estrategia de competitividad de Cundinamarca.</t>
  </si>
  <si>
    <t>Fase I de la estrategia de competitividad implementada</t>
  </si>
  <si>
    <t>GR5:2-05-02-277</t>
  </si>
  <si>
    <t>277</t>
  </si>
  <si>
    <t>Formular la Política Pública de Movilidad en Cundinamarca.</t>
  </si>
  <si>
    <t>Política Pública formulada</t>
  </si>
  <si>
    <t xml:space="preserve"> Aprobación de  la Justificación en la  primera fase de la política pública de movilidad el día 24 de septiembre del 2020 aprobada por el CODEPS (Consejo departamental de política social de Cundinamarca) a través del Director de estudios económicos y políticas publicas de la secretaria de planeación.</t>
  </si>
  <si>
    <t>Se realizo y aprobó la Justificación en la  primera fase de la política pública de movilidad el día 24 de septiembre del 2020 aprobada por el CODEPS (Consejo departamental de política social de Cundinamarca) a través del Director de estudios económicos y políticas publicas de la secretaria de planeación. La elaboración de la justificación de la Política Pública de Movilidad. Transporte Público Masivo, Férreo, Fluvial, Aéreo, No Motorizado.Análisis de las Instancias de Participación y Instancias Institucionales. Se adelantó el Plan de Acción para la Formulación.Inclusión Social sectores Discapacidad, Genero, Adulto Mayor, Infancia y Adolescencia, Grupos Étnicos, junto con las categorías Accesibilidad, Seguridad, Señalización, Infraestructura.</t>
  </si>
  <si>
    <t>1121</t>
  </si>
  <si>
    <t>SECRETARIA DEL  AMBIENTE</t>
  </si>
  <si>
    <t>MÁS SOSTENIBILIDAD</t>
  </si>
  <si>
    <t>SEGURIDAD HÍDRICA Y RECURSOS NATURALES PARA LA VIDA</t>
  </si>
  <si>
    <t>CUNDINAMARCA AL NATURAL</t>
  </si>
  <si>
    <t>GR5:3-01-01-278</t>
  </si>
  <si>
    <t>278</t>
  </si>
  <si>
    <t>Reforestar 150 hectáreas de áreas degradadas en los municipios de la Cuenca del Rio Bogotá.</t>
  </si>
  <si>
    <t>Hectáreas reforestadas</t>
  </si>
  <si>
    <t>GR5:3-01-01-279</t>
  </si>
  <si>
    <t>279</t>
  </si>
  <si>
    <t>Implementar 6 viveros forestales de carácter regional.</t>
  </si>
  <si>
    <t>Viveros implementados</t>
  </si>
  <si>
    <t>GR5:3-01-01-280</t>
  </si>
  <si>
    <t>280</t>
  </si>
  <si>
    <t>Implementar 2 proyectos de recuperación de ecosistemas lagunares en el departamento.</t>
  </si>
  <si>
    <t>Proyectos implementados</t>
  </si>
  <si>
    <t>GR5:3-01-01-281</t>
  </si>
  <si>
    <t>281</t>
  </si>
  <si>
    <t>Implementar 4 estrategias de conservación en corredores ambientales.</t>
  </si>
  <si>
    <t>Estrategias implementadas</t>
  </si>
  <si>
    <t>GR5:3-01-01-282</t>
  </si>
  <si>
    <t>282</t>
  </si>
  <si>
    <t>Conservar 10.000 hectáreas localizadas en áreas de importancia hídrica.</t>
  </si>
  <si>
    <t>Hectáreas conservadas</t>
  </si>
  <si>
    <t>Con relación al avance del proyecto de restauración ecologica en predios del Depertamento, con el apoyo del contratista de OPS 041 de 2020 - José Vanegas se realizaron las siguientes actividades: * Reconocimiento de los predios en los que se realizará el proyecto piloto en los Municipios de Gutierrez ( La preciosa), Zipaquirá (Santa Barbara) y Villapinzón ( La Rinconada I) y definición de la localización de los apiarios dentro de cada uno de estos predios. *En el mes de octubre se desarrollaron mesas técnicas con los funciarios de las Alcaldias Municipales, con el fin de establecer la cantidad de colmenas a suministrar por parte de la Gobernación y el aporte que realizará el Municipio.* Se establecieron las espeficiaciones técnicas de los elementos, insumos y equipos de manejo requeridos para esta actividad. Estableciendo que a cada uno de los Municipios piloto se les entregaran: 40 colmenas con excluidos y alimentador externo, 30 de ellas con material biologico, 5 portanucleos y como parte de equipo de manejo se entregaran 10 overoles con careta, 10 guantes, 5 ahumadores, 5 palancas y 5 cepillos. por tanro se avanza en el proceso precontracual que tendra por objeto " ADQUISICIÓN E INSTALACIÓN DE ELEMENTOS DE PRODUCCIÓN, PROTECCIÓN Y MANEJO PARA IMPLEMENTAR LA ACTIVIDAD APICOLA COMO ESTRATEGIA DE RESTAURACIÓN DE PREDIOS PARA LA CONSERVACIÓN DEL RECURSO HIDRICO Y FOMENTO  DE LA PRODUCCIÓN SOSTENIBLE EN EL DEPARTAMENTO DE CUNDINAMARCA", el cual fue enviado a la unidad de contratación para su respectiva revisión.* Se gestiona con el SENA la gestión del conocimiento y certificación de las personas que participaran en el proyecto, solicitando la apertura del curso denominada "Buenas Parcticas apicolas en manejo de colmenas", los cursos inicaron en el mes de octubre y tendran una duracuón de 40 horas.</t>
  </si>
  <si>
    <t>GR5:3-01-01-283</t>
  </si>
  <si>
    <t>283</t>
  </si>
  <si>
    <t>Sembrar 1.000.000 de árboles.</t>
  </si>
  <si>
    <t>Arboles Sembrados</t>
  </si>
  <si>
    <t>Se produjeron y entregaron 40.000 árboles en los viveros de Nocaima y Caparrapí a través del convenio SA-CDCASO-010- de 2019, beneficiando los municipios de Bituima, Granada, La Mesa, La peña, La Vega, Nimaima, Pulí, Quebradanegra, Quipile, San Bernardo,Útica, Vergara, Nociama, San Francisco, Caparrapí, Chaguaní, Girardot, Yacopí y al IDACO.  Se adelantaron procesos precontractuales para apoyar con materiales y suminsitros a los viveros de Nociama y Caparrapí con recursos del año 2020, los cuales no alcanzaron a ser aprobados en la Unidad de Contratos.</t>
  </si>
  <si>
    <t>GR5:3-01-01-284</t>
  </si>
  <si>
    <t>284</t>
  </si>
  <si>
    <t>Implementar 6 proyectos encaminados al buen uso y manejo de los recursos naturales en cuencas prioritarias del departamento.</t>
  </si>
  <si>
    <t>GR5:3-01-01-285</t>
  </si>
  <si>
    <t>285</t>
  </si>
  <si>
    <t>Intervenir 42 distritos de riego legalmente constituidos en el departamento.</t>
  </si>
  <si>
    <t>Distritos de riego intervenidos</t>
  </si>
  <si>
    <t>Tuberías y accesorios para rehabilitación distritos de riego</t>
  </si>
  <si>
    <t>Se recepcionaron todas las solicitudes y necesidades de los distrito de riego. Se preseleccionaron los distritos de riego  a beneficiar de acuerdo a la necesidad para comenzar el proceso precontractual para la adquisición y entrega de elementos requeridos por ellos técnicamente.Se seleccionó a la empresa TDEPE SAS, como único proponente para lote 2 (suministro de tubería y accesorios para distritos de riego), teniendo en cuenta que no hubo subasta, el monto de descuento aplicado al valor inicial fue del 2%, lo cual permitió una reinversión del capital, pudiendo así beneficiar un distrito de riego adicional, pasando de 16 distritos a 17 incluyendo la asociación ADIRSI del municipio de Suesca, para lo anterior, se suscribió el contrato SADR-CT-009-2020 por un monto de $249.999.802.</t>
  </si>
  <si>
    <t>GR5:3-01-01-286</t>
  </si>
  <si>
    <t>286</t>
  </si>
  <si>
    <t>Cofinanciar la elaboración de 2 estudios y diseños para distrito de riego.</t>
  </si>
  <si>
    <t>Estudios y diseños cofinanciados</t>
  </si>
  <si>
    <t>GR5:3-01-01-287</t>
  </si>
  <si>
    <t>287</t>
  </si>
  <si>
    <t>Proveer a 350 predios rurales con reservorios que permitan almacenamiento y manejo eficiente del agua para uso agropecuario.</t>
  </si>
  <si>
    <t>Predios con reservorios de agua</t>
  </si>
  <si>
    <t>GR5:3-01-01-288</t>
  </si>
  <si>
    <t>288</t>
  </si>
  <si>
    <t>Ejecutar la transferencia del 100% de los recursos destinados a agua potable y saneamiento básico en el marco del Plan Departamental de Aguas.</t>
  </si>
  <si>
    <t>Transferencia de recursos</t>
  </si>
  <si>
    <t>Transferir los Recursos</t>
  </si>
  <si>
    <t>A la fecha se ha realizado la  transferencia del 50% de los recursos ordinarios al FIA y se tiene programado el desembolso del 50% restantes para octubre a diciembre de 2020.De los recursos Sin Situación de Fondos  - SSF del Sistema General de Participaciones - SGP, se ha legalizado el 63% y se tiene programado legalizar el 37% restante de octubre a noviembre de 2020Se realizo la transfercia de los recursos restantes para completar el 100% de los recursos</t>
  </si>
  <si>
    <t>GR5:3-01-01-289</t>
  </si>
  <si>
    <t>289</t>
  </si>
  <si>
    <t>Implementar 7 planes de acción de las mesas técnicas del COTSACUN.</t>
  </si>
  <si>
    <t>Planes de acción COTSACUN implementados</t>
  </si>
  <si>
    <t>Implementación de 7 planes de acción de las mesas técnicas de agua, aire, alimentos seguridad alimentaria y nutrición, zoonosis, sustancias químicas, residuos sólidos y entornos saludables. Seguimiento trimestral a la ejecución de los planes de acción de las mesas técnicas de agua, aire, alimentos seguridad alimentaria y nutrición, zoonosis, sustancias químicas, residuos sólidos y entornos saludables.</t>
  </si>
  <si>
    <t>planes de las mesas del Cotsacun</t>
  </si>
  <si>
    <t>Por la pandemia se ha dificultado la visita a los municipios para hacer las reuniones con la comunidad para realizar las actividades de promoción y prevención.</t>
  </si>
  <si>
    <t>GR5:3-01-01-290</t>
  </si>
  <si>
    <t>290</t>
  </si>
  <si>
    <t>Elaborar 40 mapas de riesgo de fuentes de abastecimiento de los sistemas de acueducto ubicados en la jurisdicción de los municipios de la Cuenca del Rio Bogotá de responsabilidad departamental.​</t>
  </si>
  <si>
    <t>Mapas de riesgo Elaborados</t>
  </si>
  <si>
    <t>Se han elaboraron 5 mapas de riesgo de fuentes de abastecimiento de los sistemas de acueducto ubicados en los municipios de La Calera, Subachoque  y La Mesa, pertenecientes a la Cuenca del Rio Bogotá</t>
  </si>
  <si>
    <t>mapas de riesgo de fuentes de abastecimiento de los sistemas de acueducto ubicados en la jurisdicción de los municipios de la Cuenca del Rio Bogotá de responsabilidad departamental.​</t>
  </si>
  <si>
    <t>•Falta de recursos económicos por parte de los prestadores para la caracterización por parte de laboratorios certificados de las fuentes hídricas y para el diseño del sistema de tratamiento según la normatividad vigente.•Desconocimiento por parte de los prestadores de la normativa para vigilancia de la calidad del agua para consumo humano.</t>
  </si>
  <si>
    <t>AGUA PURA, MEJOR VIDA</t>
  </si>
  <si>
    <t>GR5:3-01-02-291</t>
  </si>
  <si>
    <t>291</t>
  </si>
  <si>
    <t>Poner en operación 15 plantas de tratamiento de aguas residuales (PTAR).</t>
  </si>
  <si>
    <t>PTAR adicionales en operación</t>
  </si>
  <si>
    <t>GR5:3-01-02-292</t>
  </si>
  <si>
    <t>292</t>
  </si>
  <si>
    <t>Implementar en 12 sistemas de acueducto el uso de fuentes o caudales de abastecimiento complementarias.</t>
  </si>
  <si>
    <t>Sistemas de acueducto con fuentes o caudales de abastecimiento</t>
  </si>
  <si>
    <t>Pozo construido</t>
  </si>
  <si>
    <t>Construcción Segunda Etapa Plan Maestro Acueducto Primera Fase Municipio El Rosal :90,50% de Ejecución pendiente permiso de energización.Adicionalmente se ha avanzado en "Reposición del Pozo Subterráneo Deudoro Aponte del Sistema de Acueducto del Casco Urbano del Municipio de Facatativá": Suspendido 97% de ejecución pendiente permiso de energización.Embalse Pantano de Arce: Se aprobaron en comité Directivo 107 los Recursos para la Adición del Contrato de Interventoría, pendiente CDR Y MODIFICATORIOS. Construcción Sistema de Acueducto de la Vereda Guangüita del Municpio de Chocontá: En Ejecución 5% de avance Construcción Acueducto Regional el Dorado Fase II-  Municipio de San Bernardo.: Suspendido 50,43% de Avance</t>
  </si>
  <si>
    <t>GR5:3-01-02-293</t>
  </si>
  <si>
    <t>293</t>
  </si>
  <si>
    <t>Construir un embalse.</t>
  </si>
  <si>
    <t>Avance de la construcción de un embalse</t>
  </si>
  <si>
    <t>GR5:3-01-02-294</t>
  </si>
  <si>
    <t>294</t>
  </si>
  <si>
    <t>Implementar un sistema de información integrado de gestión de proyectos de agua potable.</t>
  </si>
  <si>
    <t>Avance de la implementación del sistema de información integrado</t>
  </si>
  <si>
    <t>GR5:3-01-02-295</t>
  </si>
  <si>
    <t>295</t>
  </si>
  <si>
    <t>Implementar un plan maestro de abastecimiento y seguridad hídrica de Cundinamarca - Bogotá.</t>
  </si>
  <si>
    <t>Plan implementado</t>
  </si>
  <si>
    <t>GR5:3-01-02-296</t>
  </si>
  <si>
    <t>296</t>
  </si>
  <si>
    <t>Realizar 4 estudios de factibilidad o de detalle de embalses.</t>
  </si>
  <si>
    <t>Estudios realizados</t>
  </si>
  <si>
    <t>CUNDINAMARCA AMABLE Y COMPROMETIDA CON LOS ANIMALES</t>
  </si>
  <si>
    <t>GR5:3-01-03-297</t>
  </si>
  <si>
    <t>297</t>
  </si>
  <si>
    <t>Cooperar en 116 municipios del departamento en protección y bienestar animal.</t>
  </si>
  <si>
    <t>Municipios Cooperados con actividades de protección y bienestar animal.</t>
  </si>
  <si>
    <t>GR5:3-01-03-298</t>
  </si>
  <si>
    <t>298</t>
  </si>
  <si>
    <t>Formular la Política Pública en Protección y Bienestar Animal.</t>
  </si>
  <si>
    <t>Política Pública en Protección y Bienestar Animal</t>
  </si>
  <si>
    <t>Documento de Justificación de la PolíticaPresentación y Acta de sesión CODEPSDecreto Borrador de creación de instancias de participaciónMatriz de Plan de Trabajo de formulación de la política  pendiente por aprobación</t>
  </si>
  <si>
    <t>Frente a la formulación de la Política Pública de Bienestar Animal y su diferentes fases se dio cumplimiento  a la Fase 1 de la Agenda Pública donde se realizó el documento de justificación de la política, se socializó la decisión de la formulación frente al CODEPS y así mismo esta instancia la validó y aprobaron la continuidad del proceso de formulación. Se generó el decreto de creación de las instancias de participación institucional y técnica el cual se socializará a la comunidad a inicios de la vigencia 2021 para que los mismos hagan los aportes que estimen necesarios y de esa manera lograr la aprobación final del mismo por parte de la Secretaria Jurídica de la Gobernación y su expedición final, así mismo se generó el plan de trabajo de la formulación de la política con la matriz PPPYBA (Política Pública de Protección y Bienestar Animal) el cual está pendiente por revisión por parte del nuevo gerente que se designara para el Instituto.</t>
  </si>
  <si>
    <t>GR5:3-01-03-299</t>
  </si>
  <si>
    <t>299</t>
  </si>
  <si>
    <t>Aumentar a 90% las coberturas de vacunación antirrábica para perros y gatos.</t>
  </si>
  <si>
    <t>Coberturas de vacunación de la población canina y felina del departamento</t>
  </si>
  <si>
    <t>Se aumento la cobertura de vacunación felina y canina en el departamento en los 116 municipios se vacunaron 156.293 caninos y 68.894 felinos</t>
  </si>
  <si>
    <t>cobertura de inmunizacion antirrabica de perros y gatos</t>
  </si>
  <si>
    <t>La presentación de la pandemia del COVID-19 retraso la actividades presenciales en los municipios, la presencia del caso de rabia animal positivo por murcielago hematofago en el Municipio de Anapoima.</t>
  </si>
  <si>
    <t>RESIDUOS SÓLIDOS AMIGABLES ALTERNATIVOS</t>
  </si>
  <si>
    <t>GR5:3-01-04-300</t>
  </si>
  <si>
    <t>300</t>
  </si>
  <si>
    <t>Poner en operación 3 nuevos sistemas de aprovechamiento de residuos sólidos y orgánicos.</t>
  </si>
  <si>
    <t>Sistemas de aprovechamiento de residuos sólidos en operación</t>
  </si>
  <si>
    <t>GR5:3-01-04-301</t>
  </si>
  <si>
    <t>301</t>
  </si>
  <si>
    <t>Determinar 2 alternativas de disposición final de residuos sólidos para el departamento.</t>
  </si>
  <si>
    <t>Alternativas identificadas</t>
  </si>
  <si>
    <t>GR5:3-01-04-302</t>
  </si>
  <si>
    <t>302</t>
  </si>
  <si>
    <t>Potencializar 15 asociaciones provinciales de recuperadores ambientales.</t>
  </si>
  <si>
    <t>Asociaciones de recuperadores potencializadas.</t>
  </si>
  <si>
    <t>GR5:3-01-04-303</t>
  </si>
  <si>
    <t>303</t>
  </si>
  <si>
    <t>Garantizar la interventoría a la disposición final de residuos sólidos en el relleno sanitario Nuevo Mondoñedo.</t>
  </si>
  <si>
    <t>Interventoría ejecutada</t>
  </si>
  <si>
    <t>En desarrollo contrato de Adición de interventoría SA-005-2017</t>
  </si>
  <si>
    <t>GR5:3-01-04-304</t>
  </si>
  <si>
    <t>304</t>
  </si>
  <si>
    <t>Apoyar a 30 municipios en la implementación de los Planes de Gestión de Residuos Sólidos en sus diferentes componentes.</t>
  </si>
  <si>
    <t>PGIRS apoyados</t>
  </si>
  <si>
    <t>En proceso definir convenios con municipios</t>
  </si>
  <si>
    <t>GR5:3-01-04-305</t>
  </si>
  <si>
    <t>305</t>
  </si>
  <si>
    <t>Ejecutar 3 proyectos de innovación en manejo de residuos sólidos y cambio climático.</t>
  </si>
  <si>
    <t>Proyectos ejecutados</t>
  </si>
  <si>
    <t>LA RUTA DE GESTIÓN DEL RIESGO</t>
  </si>
  <si>
    <t>CONOCIMIENTO DEL RIESGO</t>
  </si>
  <si>
    <t>GR5:3-02-01-306</t>
  </si>
  <si>
    <t>306</t>
  </si>
  <si>
    <t>Formular el plan de emergencia y contingencia en 300 prestadores de acueducto, alcantarillado y aseo.</t>
  </si>
  <si>
    <t>Prestadores de acueducto, alcantarillado y/o aseo con plan de emergencia y contingencia formulado</t>
  </si>
  <si>
    <t>1152</t>
  </si>
  <si>
    <t>UNIDAD ADM.ESPECIAL PARA LA GESTION DEL</t>
  </si>
  <si>
    <t>GR5:3-02-01-307</t>
  </si>
  <si>
    <t>307</t>
  </si>
  <si>
    <t>Implementar la Política Pública para la Gestión del Riesgo de Desastres, priorizando las 5 provincias con mayor frecuencia de riesgo.</t>
  </si>
  <si>
    <t>Política implementada</t>
  </si>
  <si>
    <t>GR5:3-02-01-308</t>
  </si>
  <si>
    <t>308</t>
  </si>
  <si>
    <t>Realizar con la unidad móvil 80 jornadas para el fortalecimiento de las capacidades de gestión de riesgo.</t>
  </si>
  <si>
    <t>Jornadas de fortalecimiento de capacidades en gestión de riesgo con unidad móvil</t>
  </si>
  <si>
    <t>GR5:3-02-01-309</t>
  </si>
  <si>
    <t>309</t>
  </si>
  <si>
    <t>Implementar el Plan Departamental de Gestión del Riesgo.</t>
  </si>
  <si>
    <t>Plan departamental de Gestión del Riesgo implementado</t>
  </si>
  <si>
    <t>Se realizó acompañamiento técnico a los Consejos Municipales para la Gestión del Riesgo de Desastres con el fin de realizar acciones de reducción correctiva y prospectiva del riesgo para reducir la condiciones de riesgo que están presentes en el Departamento como lo son: Incendios Forestales. “Comités provinciales para la gestión del riesgo de desastres” la UAEGRD lidero  15 mesas de trabajo provincial con la participación de alcaldes, coordinadores municipales, delegados de Asojuntas, corporaciones autónomas regiones, universidades y cuerpos operativos.seminario taller  gestión integral del riesgo de desastres en cundinamarca</t>
  </si>
  <si>
    <t>Se desarrolló el primer seminario taller  gestión integral del riesgo de desastres en cundinamarca "Nuestro territorio  , nuestro progreso responsabilidad de todos " en alianza estratégica con la universidad de cundinamarca. Donde su contenido academico se referencio en los procesos de reducción, conocimiento y manejo. Se realizaron los comités provinciales para la gestión de riesgo a través de 15 mesas de trabajo provincial con la participación de alcaldes, coordinadores municipales, delegados de asojuntas, corporaciones autónomas regionales y cuerpos operativos.Se realizaron requerimientos de información a los 116 municipios para consolidar el diagnóstico que permitirá la actualización de los instrumentos   de planificación del riesgo en el departamento. Dentro del proceso mencionado anteriormente tuvo participación los 116 municipios  de Cundinamarca</t>
  </si>
  <si>
    <t>En atención a la circular 05 de 2020, no todos los municipios reportaron la información solicitada a tiempo; por lo tanto, la consolidación de información de los instrumentos, ha sido compleja dado que se requiere el reporte total de cada municipio. Si bien se realizó el seminario taller en donde se han beneficiado personas de todos los municipios, la Universidad de Cundinamarca no ha reportado la lista total de personas que serán certificadas, motivo por el cual no podemos a la fecha del 7 de diciembre indicar cuantas personas se beneficiaron pro municipio.</t>
  </si>
  <si>
    <t>REDUCCIÓN DEL RIESGO</t>
  </si>
  <si>
    <t>GR5:3-02-02-310</t>
  </si>
  <si>
    <t>310</t>
  </si>
  <si>
    <t>Beneficiar 5.000 productores agropecuarios en prevención, atención, mitigación, recuperación por emergencias y desastres; y con instrumentos e incentivos de riesgo agropecuario y rural que permitan proteger sus inversiones y actividades.</t>
  </si>
  <si>
    <t>Productores beneficiados</t>
  </si>
  <si>
    <t>Se hizo una adición al contrato de Insumos y Semillas para el fortalecimiento de los sistemas productivos agroalimentarios donde se beneficiará un total de 7.162 pequeños productores afectados por heladas y sequías de 60 municipios por valor de $ 1.477.999.917.Se generó contrato con Finagro por valor de $ 60.000.000 dentro del contrato total de $ 4.760.000.000 para temas de crédito agropecuario.Se gestionó con el Ministerio de Agricultura para 400 pequeños productores ganaderos de 4 municipios (Cabrera, Chipaque, Gachancipa y Sopo) 48 toneladas de miel pura de caña por las heladas presentadas en el departamento por un valor de $ 64.800.000.Próximos a la firma del Convenio Interadministrativo entre el departamento y Agrosavia  donde se busca beneficiar a 1.748 pequeños productores afectados por heladas y sequias en cadenas de papa, café, caña panelera, frijol y pastos con que permitirá la planificación en las zonas donde recurrentemente se presentan los fenómenos climáticos para realizar acciones de mitigación más efectivas, teniendo en cuenta los factores productivos del sector agropecuario de estos suelos inversión por $ 446.434.802 y una cofinanciación con Agrosavia de $ 263.823.000</t>
  </si>
  <si>
    <t>Miel de CañaInsumos y Semillas</t>
  </si>
  <si>
    <t>Se hizo una adición al contrato de Insumos y Semillas para el fortalecimiento de los sistemas productivos agroalimentarios donde se beneficiará un total de 7.162 pequeños productores afectados por heladas y sequías de 60 municipios por valor de $ 1.477.999.917.Se generó contrato con Finagro por valor de $ 60.000.000 dentro del contrato total de $ 4.760.000.000 para temas de crédito agropecuario.Se gestionó con el Ministerio de Agricultura para 400 pequeños productores ganaderos de 4 municipios (Cabrera, Chipaque, Gachancipa y Sopo) 48 toneladas de miel pura de caña por las heladas presentadas en el departamento por un valor de $ 64.800.000.</t>
  </si>
  <si>
    <t>GR5:3-02-02-311</t>
  </si>
  <si>
    <t>311</t>
  </si>
  <si>
    <t>Implementar la estrategia departamental de respuesta ante eventos de desastres.</t>
  </si>
  <si>
    <t>Estrategia departamental de respuesta ante eventos de desastres implementada</t>
  </si>
  <si>
    <t>Asistencias técnicas a los municipios para la consolidación de información de los instrumentos de planificación del Plan Municipal de Gestión del Riesgo y la Estrategia ante eventos de desastres. Asimismo, se brindó capacitación mediante alianza con la Universidad de Cundinamarca.</t>
  </si>
  <si>
    <t>De acuerdo a lo establecido en la Ordenanza 066 del 2018 Art. 28 “Comités provinciales para la gestión del riesgo de desastres” la UAEGRD lidero 15 mesas de trabajo provincial con la participación de alcaldes, coordinadores municipales, delegados de Asojuntas, corporaciones autónomas regiones, universidades y cuerpos operativos. ( 15 al 22 de diciembre). Se realizaron CDGRD dados los diferentes eventos naturales, antrópicos y biológicos, que se presentaron en el departamento, soportados en las actas del CDGRD, así como la activación de los comités de conocimiento, reducción y manejo del riesgo como lo estipulan los Art. 17 al 25 de la Ordenanza 066 del 2018. De igual manera, se realizaron requerimientos de información a los 116 municipios para consolidar el diagnostico que permitirá la actualización de los instrumentos de planificación del riesgo en el departamento.Finalmente, Se desarrolló el 1er. seminario taller gestión integral del riesgo de desastres en Cundinamarca "NUESTRO TERRITORIO, NUESTRO PROGRESO, RESPONSABILIDAD DE TODOS” el cual contó con la participación de personas de Cundinamarca y de otros departamentos del país, en alianza estratégica con la Universidad de Cundinamarca donde su contenido académico se referenció en los procesos de conocimiento, reducción y manejo del riesgo apoyado por los profesionales de la UAEGRD.</t>
  </si>
  <si>
    <t>GR5:3-02-02-312</t>
  </si>
  <si>
    <t>312</t>
  </si>
  <si>
    <t>Intervenir el 80% de los escenarios de riesgo de desastres con acciones de mitigación.</t>
  </si>
  <si>
    <t>Escenarios de riesgo intervenidos.</t>
  </si>
  <si>
    <t>Visitas técnicas y de inspección por parte de los profesionales de la UAEGRD con el fin de evaluar escenarios de riesgo y generar reporte.</t>
  </si>
  <si>
    <t>Se realizó acompañamiento mediante visitas técnicas e inspección a los municipios que solicitaron la intervención de la UAEGRD con el fin de evaluar escenarios de riesgo.</t>
  </si>
  <si>
    <t>MANEJO DE DESASTRES</t>
  </si>
  <si>
    <t>GR5:3-02-03-313</t>
  </si>
  <si>
    <t>313</t>
  </si>
  <si>
    <t>Atender el 100% de las solicitudes de emergencias presentadas en acueducto, alcantarillado y aseo.</t>
  </si>
  <si>
    <t>Solicitudes de emergencias en agua potable y saneamiento básico atendidas</t>
  </si>
  <si>
    <t>Servicio de atención de emergencias con carrotanque y con equipo presión succión</t>
  </si>
  <si>
    <t>En el periodo de enero a diciembre de 2020 se han atendido 331 solicitudes por desabastecimiento de agua potable con carrotanque, en total 975 días de operación; 188 solicitudes por colmataciones y taponamientos en redes de alcantarillados con equipos de succión presión, en total 423 días de operación; se han ejecutado 13 obras de rehabilitación de infraestructura afectada por fenómenos naturales. Plan de Gestión del Riesgo Sectorial aprobado por el MVCT. Proyecto aprobado por la Ventanilla Departamental.Solicitud de recursos para la ejecución del proyecto en trámite CDR.</t>
  </si>
  <si>
    <t>GR5:3-02-03-314</t>
  </si>
  <si>
    <t>314</t>
  </si>
  <si>
    <t>Garantizar el funcionamiento de 15 Centros Regionales Integrales de Respuesta - CRIR.</t>
  </si>
  <si>
    <t>Centros Regionales Integrales de Respuesta - CRIR funcionando</t>
  </si>
  <si>
    <t>Se cuenta con el CRIR construido y dotado; no obstante, su funcionamiento quedará listo a fin de año y los recursos en especie que se programaron, se relacionan a personal ya contratado de la UAEGRD que brindará acompañamiento para el buen funcionamiento.</t>
  </si>
  <si>
    <t>GR5:3-02-03-315</t>
  </si>
  <si>
    <t>315</t>
  </si>
  <si>
    <t>Implementar 3 nuevas funcionalidades del sistema de información de gestión del riesgo y de alertas tempranas.</t>
  </si>
  <si>
    <t>Funcionalidades nuevas implementadas</t>
  </si>
  <si>
    <t>GR5:3-02-03-316</t>
  </si>
  <si>
    <t>316</t>
  </si>
  <si>
    <t>Crear 1 escuela departamental de bomberos de Cundinamarca.</t>
  </si>
  <si>
    <t>Escuelas de Bomberos creada</t>
  </si>
  <si>
    <t>GR5:3-02-03-317</t>
  </si>
  <si>
    <t>317</t>
  </si>
  <si>
    <t>Atender el 100% de las solicitudes de ayudas y acciones de respuesta por emergencias, calamidades o desastres.</t>
  </si>
  <si>
    <t>xxx</t>
  </si>
  <si>
    <t>Se entregaron Kits de bioseguridad, Bonos alimentarios, Donaciones, Mercados , Puestos de mando unificado PMU, Tejas, Tanques de almacenamiento de agua potable, carpas allu hall.</t>
  </si>
  <si>
    <t>•Se atendió el 100% de las solicitudes de ayudas y acciones de respuesta por emergencias, calamidades o desastres, donde se beneficiaron  1720 familias por ayudas humanitarias. •Ante la pandemia de covid-19 la UAEGRD a través la subdirección de manejo ha liderado y coordinado la entrega a los 116 municipios de herramientas y equipamiento para contener y afrontar la pandemia PMU, bonos alimentarios, kits de bioseguridad, donaciones, mercados, entre otros.</t>
  </si>
  <si>
    <t>•Se han entregado directamente a las alcaldías y consejos municipales de Gestión de Riesgo las ayudas humanitarias para que realicen la entrega al beneficiario; por lo tanto, se ha disminuido el contacto directo con la comunidad como consecuencia de la emergencia por COVID 1</t>
  </si>
  <si>
    <t>EL CAMBIO ESTÁ EN TUS MANOS</t>
  </si>
  <si>
    <t>ALTERNATIVAS VERDES PARA EL CRECIMIENTO</t>
  </si>
  <si>
    <t>GR5:3-03-01-318</t>
  </si>
  <si>
    <t>318</t>
  </si>
  <si>
    <t>Implementar 3 sistemas de producción sostenible con el ambiente.</t>
  </si>
  <si>
    <t>Sistemas de producción sostenible implementados</t>
  </si>
  <si>
    <t>Suscripcion del Convenio Convenio SA- CDCASO – 070 de 2020  Objeto: Anuar esfuerzos técnicos, administrativos y financieros para el fortalecimiento de la gestión ambiental en el departamento a fin de promover un territorio sostenible, productivo y resiliente a los efectos del cambio climático</t>
  </si>
  <si>
    <t>GR5:3-03-01-319</t>
  </si>
  <si>
    <t>319</t>
  </si>
  <si>
    <t>Articular con el sector privado una estrategia de responsabilidad ambiental empresarial</t>
  </si>
  <si>
    <t>Estrategia de articulación implementada</t>
  </si>
  <si>
    <t>Suscripcion del Convenio Convenio SA- CDCASO – 070 de 2020  Objeto: Anuar esfuerzos técnicos, administrativos y financieros para el fortalecimiento de la gestión ambiental en el departamento a fin de promover un territorio sostenible, productivo y resiliente a los efectos del cambio climático / Se realizo la alinza estrategica con empresa de Licores de Cundinamarca, mediante Memorando de entendimiento . Se adelantan acciones en temas de huella de carbono, residuos solidos, plan de gestion ambiental , ecoetiqueta.</t>
  </si>
  <si>
    <t>GR5:3-03-01-320</t>
  </si>
  <si>
    <t>320</t>
  </si>
  <si>
    <t>Intervenir en 100 Mipymes o esquemas asociativos estrategias de mitigación en procesos productivos, negocios verdes y energías limpias, renovables y alternativas.</t>
  </si>
  <si>
    <t>MIPYMES o esquemas asociativos intervenidos</t>
  </si>
  <si>
    <t>CULTURA AMBIENTAL</t>
  </si>
  <si>
    <t>GR5:3-03-02-321</t>
  </si>
  <si>
    <t>321</t>
  </si>
  <si>
    <t>Ejecutar 30 jornadas de educación y cultura ambiental.</t>
  </si>
  <si>
    <t>Jornadas de educación y cultura ambiental</t>
  </si>
  <si>
    <t>GR5:3-03-02-322</t>
  </si>
  <si>
    <t>322</t>
  </si>
  <si>
    <t>Implementar 20 proyectos de educación ambiental presentados a través de los CIDEAS municipales.</t>
  </si>
  <si>
    <t>1114</t>
  </si>
  <si>
    <t>SECRETARIA DE FUNCION PUBLICA</t>
  </si>
  <si>
    <t>GR5:3-03-02-323</t>
  </si>
  <si>
    <t>323</t>
  </si>
  <si>
    <t>Implementar el 100% del sistema de gestión ambiental bajo la NTC ISO 14001: 2015 en la gobernación.</t>
  </si>
  <si>
    <t>Avance en la implementación del Sistema implementado</t>
  </si>
  <si>
    <t>Se adelanto OPS para avanzar en el cumplimiento de la documentación de la meta.</t>
  </si>
  <si>
    <t>CUNDINAMARCA RESILIENTE AL CAMBIO CLIMÁTICO</t>
  </si>
  <si>
    <t>GR5:3-03-03-324</t>
  </si>
  <si>
    <t>324</t>
  </si>
  <si>
    <t>Potencializar la estrategia huella de carbono departamental.</t>
  </si>
  <si>
    <t>Estrategia huella de carbono potencializada</t>
  </si>
  <si>
    <t>Suscripcion del Convenio  SA- CDCASO – 070 de 2020  Objeto: Anuar esfuerzos técnicos, administrativos y financieros para el fortalecimiento de la gestión ambiental en el departamento a fin de promover un territorio sostenible, productivo y resiliente a los efectos del cambio climático / Se realizo la medicion de la huella de carbono de los 116 municipios, hospitales verdes y otras instituciones. Se recibio el reporte de compensacion de 32 municipios. Se adelanta la calculadora Corporativa con CAEM.</t>
  </si>
  <si>
    <t>GR5:3-03-03-325</t>
  </si>
  <si>
    <t>325</t>
  </si>
  <si>
    <t>Beneficiar 500 familias con la sustitución de estufas ecoeficientes.</t>
  </si>
  <si>
    <t>Familias beneficiadas</t>
  </si>
  <si>
    <t>GR5:3-03-03-326</t>
  </si>
  <si>
    <t>326</t>
  </si>
  <si>
    <t>Implementar 4 proyectos establecidos en el Plan Regional Integral de Cambio Climático - PRICC.</t>
  </si>
  <si>
    <t>Proyectos PRICC implementados</t>
  </si>
  <si>
    <t>GR5:3-03-03-327</t>
  </si>
  <si>
    <t>327</t>
  </si>
  <si>
    <t>Restaurar 100 hectáreas afectadas por eventos climáticos.</t>
  </si>
  <si>
    <t>Hectáreas restauradas</t>
  </si>
  <si>
    <t>GR5:3-03-03-328</t>
  </si>
  <si>
    <t>328</t>
  </si>
  <si>
    <t>Implementar estrategias de energías renovables en 50 entornos en el departamento.</t>
  </si>
  <si>
    <t>Entornos con estrategias de energías renovables</t>
  </si>
  <si>
    <t>GR5:3-03-03-329</t>
  </si>
  <si>
    <t>329</t>
  </si>
  <si>
    <t>Recolectar y llevar a destino final 120 toneladas de residuos de aparatos eléctricos y electrónicos.</t>
  </si>
  <si>
    <t>Toneladas de residuos electrónicos recolectados</t>
  </si>
  <si>
    <t>Estructuración de estudios previos para la contratación del gestor ambiental para el tratamiento adecuado de los RAEE</t>
  </si>
  <si>
    <t>Recolección de residuos electrónicos</t>
  </si>
  <si>
    <t>Adjudicación del convenio RAEE a la firma Gaia Vitare. Recolección de 5.02 Toneladas de Residuos electrónicos</t>
  </si>
  <si>
    <t>MÁS INTEGRACIÓN</t>
  </si>
  <si>
    <t>REGIÓN, ECONOMÍA IMPARABLE</t>
  </si>
  <si>
    <t>CUNA DE LA ECONOMÍA</t>
  </si>
  <si>
    <t>GR5:4-01-01-330</t>
  </si>
  <si>
    <t>330</t>
  </si>
  <si>
    <t>Beneficiar a 3.000 familias mediante la estrategia ZODAS para el abastecimiento agroalimentario de Cundinamarca y la región.</t>
  </si>
  <si>
    <t>Familias beneficiadas con la estrategia</t>
  </si>
  <si>
    <t>Se genera convenio interadministrativo de cofinanciación entre la RAPE quien aporto $69 millones, Departamento de Boyacá aportando $ 30 millones, Secretaria Distrital de Desarrollo Económico  del Distrito  aporto $ 220 millones y el Departamento de Cundinamarca aporto $ 40 millones con el objetivo de aunar esfuerzos técnicos y financieros  para el fortalecimiento de productores  y comercialización de productos  agropecuarios en torno al eje de seguridad alimentaria, producción agrícola, desarrollo rural, fortalecimiento al campesino y a organizaciones sociales de la región central  en el marco del sistema de abastecimiento y distribución de alimentos. Con estos recursos se van a atender en el año 2021 a 172 familias cundinamarquesas a través de : (1)  Desarrollo de capacidades productivas y de acceso a mercados públicos y privados (2) Escuelas de campo de última generación (3) Ruedas de negocios efectivas (4) Eficiencia en sus procesos  (5)  Acompañamiento psicosocial.</t>
  </si>
  <si>
    <t>GR5:4-01-01-331</t>
  </si>
  <si>
    <t>331</t>
  </si>
  <si>
    <t>Apoyar la adecuación y funcionamiento de 4 plantas de beneficio animal.</t>
  </si>
  <si>
    <t>Plantas de beneficio animal adecuadas y en funcionamiento</t>
  </si>
  <si>
    <t>GR5:4-01-01-332</t>
  </si>
  <si>
    <t>332</t>
  </si>
  <si>
    <t>Desarrollar una planta de abonos al servicio de la región.</t>
  </si>
  <si>
    <t>Planta de abonos regional desarrollada</t>
  </si>
  <si>
    <t>ESTUDIO DE PREFACTIBILIDAD  DONDE SE IDENTIFICA LA SITUACIÓN  DEL SECTOR ,ESTUDIOS DE MERCADO, TÉCNICO, AMBIENTAL, ADMINISTRATIVO Y FINANCIERO  PARA EL DESARROLLO DE LA PLANTA DE ABONOS .</t>
  </si>
  <si>
    <t>1129</t>
  </si>
  <si>
    <t>SECRETARIA DE INTEGRACION REGIONAL</t>
  </si>
  <si>
    <t>GR5:4-01-01-333</t>
  </si>
  <si>
    <t>333</t>
  </si>
  <si>
    <t>Cooperar en la implementación de 8 proyectos regionales estratégicos.</t>
  </si>
  <si>
    <t>Proyectos regionales apoyados</t>
  </si>
  <si>
    <t>Luego de la revisión de los planes de desarrollo de los 46 municipios de la cuenca del río Bogotá, se identificaron acciones y metas de alcance regional en diferentes temáticas que permiten la articulación de esfuerzos para el desarrollo de iniciativas y proyectos de impacto supramunicipal. Se firmaron tres (3) contratos de prestación de servicios para el apoyo técnico orientado a la recolección de información como insumo para el inicio de los proyectos.</t>
  </si>
  <si>
    <t>INDUSTRIA TURÍSTICA DIVERSA Y POTENTE</t>
  </si>
  <si>
    <t>GR5:4-01-02-334</t>
  </si>
  <si>
    <t>334</t>
  </si>
  <si>
    <t>Estructurar un megaproyecto de infraestructura turística en la región Cundinamarca - Bogotá.</t>
  </si>
  <si>
    <t>Megaproyecto de infraestructura turística estructurado</t>
  </si>
  <si>
    <t>GR5:4-01-02-335</t>
  </si>
  <si>
    <t>335</t>
  </si>
  <si>
    <t>Potencializar siete 7 atractivos turísticos en el marco de la región Cundinamarca - Bogotá.</t>
  </si>
  <si>
    <t>Atractivos turísticos potencializados en la región Bogotá - Cundinamarca</t>
  </si>
  <si>
    <t>Apoyo para la reactivación económica y turística 3 atractivos turísticos catedral de sal de Zipaquirá,  termales el Zipa del municipio de Tabio y mina de sal de Nemocón con la adquisición de pasaportes de ingreso y pasadías,  los cuales permitirán el acceso de la población cundinamarquesa en condición de vulnerabilidad y adicionalmente, dar flujo de caja a estos sitios de interés con el fin de apoyar su sostenimiento (personal de operación, administración y logística).</t>
  </si>
  <si>
    <t>GR5:4-01-02-336</t>
  </si>
  <si>
    <t>336</t>
  </si>
  <si>
    <t>Implementar 20 alojamientos rurales “Posadas turísticas" en el marco de la región Cundinamarca - Bogotá.</t>
  </si>
  <si>
    <t>Alojamientos rurales "Posadas turísticas" implementadas</t>
  </si>
  <si>
    <t>GR5:4-01-02-337</t>
  </si>
  <si>
    <t>337</t>
  </si>
  <si>
    <t>Implementar 5 productos o rutas de alta calidad para el turismo internacional, nacional y regional.</t>
  </si>
  <si>
    <t>Productos turísticos de alta calidad implementados</t>
  </si>
  <si>
    <t>Capacitaciones, asistencia técnica y acompañamiento territorial.</t>
  </si>
  <si>
    <t>Creación de un nuevo producto turístico alrededor de Biciturismo en la provincia de Gualivá, Subachoque,  El Rosal, y la provincia de Sumapaz; creación circuito turístico MTB Bogotá-Región, dos localidades de Bogotá y 15 municipios de Cundinamarca. Adicionalmente, se ha fortalecido el producto de aviturismo, por medio de capacitaciones y posicionamiento en el OCTOBER BIG del municipio de San Antonio del Tequendama como el mejor lugar a nivel nacional para avistamiento de aves. Reconocimiento de los atractivos turísticos que comprenden la ruta Leyenda el Dorado en articulación con el Instituto Distrital de Turismo - IDT.</t>
  </si>
  <si>
    <t>Apoyo por parte de las administraciones municipales en la socialización de convocatorias e información publicada por el IDECUT.</t>
  </si>
  <si>
    <t>GR5:4-01-02-338</t>
  </si>
  <si>
    <t>338</t>
  </si>
  <si>
    <t>Impulsar la legalización de 100 empresarios turísticos (RNT-prestadores turísticos en Normas Técnicas Sectoriales NTS).</t>
  </si>
  <si>
    <t>Empresarios turísticos legalizados</t>
  </si>
  <si>
    <t>GR5:4-01-02-339</t>
  </si>
  <si>
    <t>339</t>
  </si>
  <si>
    <t>Realizar 3 alianzas para fortalecer la seguridad, la movilidad y la capacidad de gestión turística en el marco de la Región Cundinamarca - Bogotá.</t>
  </si>
  <si>
    <t>Alianzas para el fortalecimiento de la gobernanza implementadas</t>
  </si>
  <si>
    <t>GR5:4-01-02-340</t>
  </si>
  <si>
    <t>340</t>
  </si>
  <si>
    <t>Participar en 20 eventos de carácter internacional, nacional o regional con operadores turísticos.</t>
  </si>
  <si>
    <t>Eventos Internacionales, nacionales y regional en los que se participa con operadores turísticos</t>
  </si>
  <si>
    <t>GR5:4-01-02-341</t>
  </si>
  <si>
    <t>341</t>
  </si>
  <si>
    <t>Implementar 4 estrategias de promoción, comunicación y marketing turístico en el marco de la región Cundinamarca- Bogotá.</t>
  </si>
  <si>
    <t>Estrategias de promoción, comunicación y marketing turístico implementadas</t>
  </si>
  <si>
    <t>Estrategias de promoción ( convocatorias, concursos, post informativos, postales de atractivos turísticos, entre otros)</t>
  </si>
  <si>
    <t>Promoción de potencial turístico del departamento de Cundinamarca a través de medios de comunicación (virtuales, televisión, radio), aportando y apoyando la reactivación del sector turístico, con el cual se evidencia un incremento en la llegada de visitantes y turistas a los diferentes atractivos y destinos turísticos del departamento.</t>
  </si>
  <si>
    <t>Falta de conocimiento por parte de la población cundinamarquesa de las redes sociales que maneja el IDECUT.</t>
  </si>
  <si>
    <t>REGIÓN VERDE, REGIÓN DE VIDA</t>
  </si>
  <si>
    <t>PACTO POR EL AGUA</t>
  </si>
  <si>
    <t>GR5:4-02-01-342</t>
  </si>
  <si>
    <t>342</t>
  </si>
  <si>
    <t>Entregar la estación elevadora de Canoas, en cumplimiento de la sentencia 2001-90479 de marzo 28 de 2014 del Consejo de Estado.</t>
  </si>
  <si>
    <t>Estación elevadora de Canoas entregada</t>
  </si>
  <si>
    <t>Avance en la construcción de la Estación Elevadora</t>
  </si>
  <si>
    <t>Avance acumulado a noviembre del 12,12 % que corresponde al porcentaje de ejecución del componente de construcción, teniendo un acumulado a octubre de 11,1 % y un ejecutado en el mes de noviembre de 1,1 %. Esta informacion es del informe del mes de noviembre suministrado por el Acueducto de Bogotá.</t>
  </si>
  <si>
    <t>GR5:4-02-01-343</t>
  </si>
  <si>
    <t>343</t>
  </si>
  <si>
    <t>Cofinanciar la construcción de la PTAR Canoas en cumplimiento de la sentencia 2001-90479 de marzo 28 de 2014 del Consejo de Estado.</t>
  </si>
  <si>
    <t>Recursos aportados</t>
  </si>
  <si>
    <t>GR5:4-02-01-344</t>
  </si>
  <si>
    <t>344</t>
  </si>
  <si>
    <t>Implementar 1 instrumento para la articulación de la inversión de áreas de importancia estratégica para la conservación de recursos hídricos (art. 111 de la ley 99 de 1993)</t>
  </si>
  <si>
    <t>Instrumento de articulación implementado</t>
  </si>
  <si>
    <t>Suscripcion del Convenio SA- CDCCO - 067 de 2020  Objeto: Acuerdo de financiación entre el Programa de las Naciones Unidas para el Desarrollo (PNUD) y la Secretaria del Ambiente de la Gobernación de Cundinamarca./ Aunar esfuerzos técnicos, administrativos, financieros y operativos entre el PNUD y la Gobernación de Cundinamarca – Secretaría del Ambiente para la formulación de la Política Pública de Cambio Climático y la construcción de un instrumento de articulación territorial de la gestión del recurso hídrico, como estrategia de fortalecimiento e integración Regional. / Se adelato con Fondo Accion el desarrollo de la linea estrategica que el Departamento debe adoptar para logras el 50% de la carbono neutralidad. Documento que sera avalado  el 22 de enero de 2021, por la Direccion de Cambio CLimatcio del  Ministerio de Ambiente.   Se adelanta el ajuste del documento Consejo Superior Ambiental</t>
  </si>
  <si>
    <t>GR5:4-02-01-345</t>
  </si>
  <si>
    <t>345</t>
  </si>
  <si>
    <t>Implementar un proyecto articulado del POMCA del Río Bogotá.</t>
  </si>
  <si>
    <t>Proyecto del POMCA del Río Bogotá articulado</t>
  </si>
  <si>
    <t>TERRITORIO QUE RESPIRA</t>
  </si>
  <si>
    <t>GR5:4-02-02-346</t>
  </si>
  <si>
    <t>346</t>
  </si>
  <si>
    <t>Ejecutar el plan de acción de crisis climática para la región Cundinamarca - Bogotá.</t>
  </si>
  <si>
    <t>Plan de acción de crisis climática ejecutado.</t>
  </si>
  <si>
    <t>Suscripcion del Convenio SA- CDCCO - 067 de 2020  Objeto: Acuerdo de financiación entre el Programa de las Naciones Unidas para el Desarrollo (PNUD) y la Secretaria del Ambiente de la Gobernación de Cundinamarca./ Aunar esfuerzos técnicos, administrativos, financieros y operativos entre el PNUD y la Gobernación de Cundinamarca – Secretaría del Ambiente para la formulación de la Política Pública de Cambio Climático y la construcción de un instrumento de articulación territorial de la gestión del recurso hídrico, como estrategia de fortalecimiento e integración Regional.  Se recibe propuesta de PNUD para el desarrollo de  las lineas generales de las acciones a seguir para dar cumplimiento a la meta.</t>
  </si>
  <si>
    <t>GR5:4-02-02-347</t>
  </si>
  <si>
    <t>347</t>
  </si>
  <si>
    <t>Implementar una estrategia tendiente a mejorar la calidad del aire en la región Cundinamarca - Bogotá.</t>
  </si>
  <si>
    <t>Estrategia de mejoramiento de la calidad del aire implementado</t>
  </si>
  <si>
    <t>REGIÓN , CONEXIÓN INTELIGENTE</t>
  </si>
  <si>
    <t>MOVILIDAD INTELIGENTE</t>
  </si>
  <si>
    <t>GR5:4-03-01-348</t>
  </si>
  <si>
    <t>348</t>
  </si>
  <si>
    <t>Intervenir 10 conexiones viales de la ciudad -región.</t>
  </si>
  <si>
    <t>Conexiones viales de la ciudad -región intervenidas</t>
  </si>
  <si>
    <t>GR5:4-03-01-349</t>
  </si>
  <si>
    <t>349</t>
  </si>
  <si>
    <t>Construir el sistema de transporte férreo de pasajeros - Regiotram de Occidente.</t>
  </si>
  <si>
    <t>Regiotram de Occidente construido</t>
  </si>
  <si>
    <t xml:space="preserve"> Se realizan gestiones de seguimiento a la gestión predial y social para entregar al Concesionario los predios necesarios para la construcción de la obra, supervisar la entrega por parte del Concesionario a la ANI de los diseños a detalle del Km 5 para su aprobación, adelantar proceso de coordinación (cronogramas de ejecución de obras, manejo de intersecciones, priorización para el paso de intersecciones semaforizadas, aprobación de plan de manejo de tráfico) con entidades del Distrito Capital tales como, IDU, Secretaría de Movilidad, Empresa de renovación urbana, Empresa metro.</t>
  </si>
  <si>
    <t>Regiotram Occidente avanza a través de los aportes que a la fecha ha realizado el Departamento firmando así el contrato de concesión.El contrato tiene por objeto el otorgamiento de una concesión para que el Concesionario, por su cuenta y riesgo, lleve a cabo todas las actividades necesarias desde la  financiación, Estudios y Diseños, ejecución de la obras de construcción hasta la prestación del servicio público de transporte férreo de pasajeros en Bogotá y Cundinamarca, incluyendo su recaudo.  Dicho contrato se firma con el Concesionario Férrea de Occidente S.A.S. el 07 de enero del año en curso, entrando en la fase previa a partir de la firma del acta de inicio la cual fue el 24 de junio de 2020 con una duración de 18 meses.</t>
  </si>
  <si>
    <t>GR5:4-03-01-350</t>
  </si>
  <si>
    <t>350</t>
  </si>
  <si>
    <t>Construir la extensión de la troncal NQS del SITM a Soacha fases II y III.</t>
  </si>
  <si>
    <t>Extensión de la troncal NQS del SITM a Soacha fases II y III construida</t>
  </si>
  <si>
    <t>Se realizó el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t>
  </si>
  <si>
    <t>La fase II se extiende desde la calle 22 de Soacha hasta el sector de El Altíco, en una longitud de 1,3 km, este tramo contará con 2 estaciones sencillas de parada y la estación intermedia de integración 3M; y la Fase III parte de la estación de integración 3M hasta el patio-portal El Vínculo, este recorrido tiene 2,6 km. ESTE PROYECTO TENDRÁ UNA EJECUCIÓN PRESUPUESTAL DE VIGENCIAS FUTURAS DE $19,961,575,098 MILLONES PARA EL AÑO 2020                Logros obtenidos año  2020•CONTRATO DE OBRA: 1.- Lote 1 Calle 24 a Calle 15 Sur. CONTRATO No. 60-EFR-2019 La fase II se extiende desde la calle 22 de Soacha hasta el sector de El Altíco, en una longitud de 1,3 km, este tramo contará con 2 estaciones sencillas de parada y la estación intermedia de integración 3M; y la Fase III parte de la estación de integración 3M hasta el patio-portal El Vínculo, este recorrido tiene 2,6 km. ESTE PROYECTO TENDRÁ UNA EJECUCIÓN PRESUPUESTAL DE VIGENCIAS FUTURAS DE $19,961,575,098 MILLONES PARA EL AÑO 2020               Logros obtenidos •CONTRATO DE OBRA: 1.- Lote 1 Calle 24 a Calle 15 Sur. CONTRATO No. 60-EFR-2019 •CONTRATO DE OBRA: 2.- Calle 15 Sur a Intercepción Av Circunvalar Sur. CONTRATO No. 61-EFR-2019</t>
  </si>
  <si>
    <t>GR5:4-03-01-351</t>
  </si>
  <si>
    <t>351</t>
  </si>
  <si>
    <t>Estructurar el proyecto de transporte masivo del corredor férreo del norte (Zipaquirá - Bogotá).</t>
  </si>
  <si>
    <t>Proyecto estructurado y contratado</t>
  </si>
  <si>
    <t>GR5:4-03-01-352</t>
  </si>
  <si>
    <t>352</t>
  </si>
  <si>
    <t>Estructurar el proyecto de transporte masivo extensión de la troncal Ciudad de Cali del sistema Transmilenio al municipio de Soacha.</t>
  </si>
  <si>
    <t>GR5:4-03-01-353</t>
  </si>
  <si>
    <t>353</t>
  </si>
  <si>
    <t>Mantener la operación del ente gestor de los proyectos de transporte masivo regional.</t>
  </si>
  <si>
    <t>Ente gestor en operación</t>
  </si>
  <si>
    <t>Se realizó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t>
  </si>
  <si>
    <t>Se realizó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ICANH.Se mantiene la operación del ente gestor de los proyectos de transporte masivo regional demanera financiera con tres desembolsos de la siguiente manera para el mes de junio , Julio yAgosto en Subvención vigencia de 2020 Res. 045-junio-2020 dirigidos a la EMPRESA FERREAREGIONAL SAS por un valor de 4.242.857.142 Millones de pesos.</t>
  </si>
  <si>
    <t>GR5:4-03-01-354</t>
  </si>
  <si>
    <t>354</t>
  </si>
  <si>
    <t>Elaborar un estudio para la viabilidad del sistema de transporte férreo de pasajeros del sur (Soacha-Bogotá).</t>
  </si>
  <si>
    <t>Estudio de viabilidad elaborado</t>
  </si>
  <si>
    <t>GR5:4-03-01-355</t>
  </si>
  <si>
    <t>355</t>
  </si>
  <si>
    <t>Implementar un plan maestro de movilidad a nivel departamental con dimensión municipal y regional.</t>
  </si>
  <si>
    <t>TERRITORIO ALIADO Y SEGURO</t>
  </si>
  <si>
    <t>GR5:4-03-02-356</t>
  </si>
  <si>
    <t>356</t>
  </si>
  <si>
    <t>Implementar un plan de seguridad regional.</t>
  </si>
  <si>
    <t>Plan de seguridad regional implementado</t>
  </si>
  <si>
    <t>Primer plan integral de seguridad regional, articulando los planes integrales de seguridad y convivencia ciudadana departamental y del distrito capital beneficiando a 26 municipios frontera, el cual busca disminuir los 18 delitos de alto impacto.  Para cumplir con el avance del plan, se logran 2 componentes, la preparación y formulación y asistencia técnica. Dentro de los mismos, se realiza un documento técnico que integra el plan de seguridad regional, este mismo se articuló entre el PISCCJ Bogotá y PISCC Cundinamarca, los cuales hacen referencia a los Planes Integrales de Seguridad y Convivencia Ciudadana y en los mismos, se realiza un diagnóstico línea base de los municipios frontera con Bogotá. A su vez, se realizó asistencia técnica a los organismos de los 26 municipios frontera con Bogotá y se realizaron consejos de seguridad y comités regionales de seguridad, convivencia y justicia.  Se ha realizado el seguimiento a los 21 delitos de los 26 municipios, mes a mes así como mapeo de actores.</t>
  </si>
  <si>
    <t>GR5:4-03-02-357</t>
  </si>
  <si>
    <t>357</t>
  </si>
  <si>
    <t>Implementar un plan de defensa estratégica de los recursos naturales y de infraestructura energética.</t>
  </si>
  <si>
    <t>Plan de defensa estratégica de los recursos naturales y de infraestructura energética implementado</t>
  </si>
  <si>
    <t>Se inicia el diagnóstico del plan de defensa estratégica de recursos naturales e  infraestructura energética desde una perspectiva regional. Se plantean acciones de las mismas dentro del Plan Integral de Seguridad y Convivencia Ciudadana. Adicional a ello se generó el documento técnico que integre el plan de defensa estratégica de recursos naturales y de infraestructura energética en Bogotá y Cundinamarca.</t>
  </si>
  <si>
    <t>GR5:4-03-02-358</t>
  </si>
  <si>
    <t>358</t>
  </si>
  <si>
    <t>Implementar un plan maestro regional de equipamientos en seguridad, defensa y justicia.</t>
  </si>
  <si>
    <t>Se han venido adelantando acciones entre la secretaría distrital de seguridad, convivencia y justicia y la secretaría de Gobierno del departamento de Cundinamarca para plantear las acciones que integra el plan maestro de seguridad y convivencia.  Asimismo, se está formulando el diagnóstico de equipamientos, seguridad y convivencia del departamento de Cundinamarca.</t>
  </si>
  <si>
    <t>No es factible cumplir con la meta a cabalidad.</t>
  </si>
  <si>
    <t>TERRITORIO CON SERVICIOS PÚBLICOS PARA TODOS</t>
  </si>
  <si>
    <t>GR5:4-03-03-359</t>
  </si>
  <si>
    <t>359</t>
  </si>
  <si>
    <t>Acompañar una estrategia para determinar nuevos espacios de aprovechamiento de residuos en la región Cundinamarca - Bogotá.</t>
  </si>
  <si>
    <t>Estrategia articulada</t>
  </si>
  <si>
    <t>GR5:4-03-03-360</t>
  </si>
  <si>
    <t>360</t>
  </si>
  <si>
    <t>Aumentar a 11 municipios el abastecimiento de agua potable.</t>
  </si>
  <si>
    <t>Municipios con abastecimiento de agua potable.</t>
  </si>
  <si>
    <t>GR5:4-03-03-361</t>
  </si>
  <si>
    <t>361</t>
  </si>
  <si>
    <t>Conectar a 68.000 personas el servicio de acueducto en el municipio de Soacha.</t>
  </si>
  <si>
    <t>Personas nuevas con acceso al servicio de acueducto</t>
  </si>
  <si>
    <t>nuevas conexiones al servicio de acueducto</t>
  </si>
  <si>
    <t>Hemos gestionado la conexión de 10.460 nuevos habitantes en el municipio de Soacha en colaboración con el Acueducto de Bogotá y con el Municipio, para el año 2020.se continua acompañando a los diferentes comités, así mismo se hace el respectivo seguimiento de las obras que se estan ejecuctando en el sector  con un porcentaje de avance del 45,60% de avance, para lograr su ejecución al 100%</t>
  </si>
  <si>
    <t>GR5:4-03-03-362</t>
  </si>
  <si>
    <t>362</t>
  </si>
  <si>
    <t>Conectar a 68.000 personas al servicio de alcantarillado en el municipio de Soacha.</t>
  </si>
  <si>
    <t>Personas nuevas con acceso al servicio de alcantarillado</t>
  </si>
  <si>
    <t>nuevas conexiones al servicio de alcantarillado</t>
  </si>
  <si>
    <t>Hemos gestionado la conexión de 9.628 nuevos habitantes en el municipio de Soacha en colaboración con el Acueducto de Bogotá y con el Municipio para el año 2020.se continua acompañando a los diferentes comités, así mismo se hace el respectivo seguimiento de las obras que se estan ejecuctando en el sector  con un porcentaje de avance del 45,60% de avance, para lograr su ejecución al 100%</t>
  </si>
  <si>
    <t>REGIÓN, UN TERRITORIO DE TODOS</t>
  </si>
  <si>
    <t>HÁBITAT EN ARMONÍA</t>
  </si>
  <si>
    <t>GR5:4-04-01-363</t>
  </si>
  <si>
    <t>363</t>
  </si>
  <si>
    <t>Intervenir 4 territorios de bordes entre Cundinamarca y Bogotá.</t>
  </si>
  <si>
    <t>Territorios de borde intervenidos</t>
  </si>
  <si>
    <t>GR5:4-04-01-364</t>
  </si>
  <si>
    <t>364</t>
  </si>
  <si>
    <t>Ejecutar 4 obras de mejoramiento de entorno y manejo ambiental en predios desocupados por familias reubicadas.</t>
  </si>
  <si>
    <t>Obras de mejoramiento de entorno y manejo ambiental ejecutadas</t>
  </si>
  <si>
    <t>GR5:4-04-01-365</t>
  </si>
  <si>
    <t>365</t>
  </si>
  <si>
    <t>Reasentar 150 familias en riesgo no mitigable sobre la ronda del río Bogotá y en los municipios que limitan con Bogotá.</t>
  </si>
  <si>
    <t>Familias reubicadas en zonas seguras y libre de riesgos</t>
  </si>
  <si>
    <t>JUNTOS SOMOS MÁS</t>
  </si>
  <si>
    <t>GR5:4-04-02-366</t>
  </si>
  <si>
    <t>366</t>
  </si>
  <si>
    <t>Mantener actualizados el 100% de los indicadores de hechos regionales a través del ODUR y en articulación con la IDER.</t>
  </si>
  <si>
    <t>Indicadores actualizados</t>
  </si>
  <si>
    <t>A partir de la identificación, recolección y consolidación de la información base regional referente a los indicadores definidos por el ODUR en cada uno de sus ejes e indicadores, se estructuró un inventario de información con cada una de las fuentes que permitiera el análisis personalizado de cada una de ellas.Paralelamente, se creó un equipo de trabajo entre las Secretarías de Planeación y de Integración Regional de Cundinamarca y la Secretaría Distrital de Planeación para trazar una ruta de acción que permita, entre otras cosas, revalidar cada uno de los indicadores definidos en el ODUR y generar los procesos de actualización correspondientes. Es este sentido, se definió que la fuente de información actual se generaría del resultado de la nueva Encuesta Multipropósito de Bogotá y 21 municipios, la cual será contratada con el DANE. Su ejecución se plantea para finales de este año. Para este fin, la Secretaría de Integración Regional y la Secretaría de Planeación de Cundinamarca servirán de articuladoras entre Bogotá y los municipios para asegurar que dicha app logre los niveles de calidad esperados.</t>
  </si>
  <si>
    <t>1113</t>
  </si>
  <si>
    <t>SECRETARIA DE PLANEACION</t>
  </si>
  <si>
    <t>GR5:4-04-02-367</t>
  </si>
  <si>
    <t>367</t>
  </si>
  <si>
    <t>Mantener actualizado el 100% de la Infraestructura de Datos Espaciales Regional.</t>
  </si>
  <si>
    <t>Infraestructura de Datos Espaciales Regional actualizada</t>
  </si>
  <si>
    <t>GR5:4-04-02-368</t>
  </si>
  <si>
    <t>368</t>
  </si>
  <si>
    <t>Implementar una estrategia técnica, financiera y de gestión para fortalecer los espacios de coordinación regional existentes CIT - RAPE y otros.</t>
  </si>
  <si>
    <t>El 28 de julio se socializaron los resultados del convenio Interadministrativo SIR-CDCVI-010-2019 que tiene por objeto “Aunar esfuerzos técnicos, administrativos y financieros entre el departamento de Cundinamarca y la Región Administrativa de Planeación Especial – RAPE, para generar acciones tendientes a cumplir con el proyecto de “incentivos a la conservación”, de conformidad con las especificaciones técnicas definidas”. En el evento, al que asistieron alcaldes y beneficiarios de los 20 municipios priorizados, se entregó información que sirve como insumo para la implementación de esquemas de pagos por servicio ambientales en sus territorios.En el marco del Comité de Integración Territorial (CIT) se adelantaron acciones relacionadas con las  mesas técnicas de residuos sólidos y seguridad ciudadana. Para la primera, se realizaron tres sesiones de trabajo con representantes de las secretarías de ambiente de los 26 municipios que son¬¬¬¬¬ parte de esta instancia de coordinación regional para validar las líneas estratégicas definidas para el PIGRS y revisar propuestas de las actividades que se deben desarrollar en cada componente. Por su parte, para la mesa de seguridad ciudadana, se llevaron a cabo cuatro encuentros en los que se organizaron las primeras acciones que se van a realizar con los municipios para la socialización de los Planes Integrales de Seguridad, Convivencia y Justicia (PISCJ) Distrital y Departamental y el avance de acciones conjuntas en esta materia.De manera paralela se realizaron mesas subregionales en las que el equipo técnico del CIT trabajó con los representantes de las secretarías de planeación de los municipios para avanzar en la identificación de algunos proyectos incluidos en los planes de desarrollo municipales.Por otro lado, se avanzó en la estructuración de una propuesta para la suscripción del nuevo convenio para la operación de esta instancia de coordinación regional, con la Secretaría Distrital de Planeación y la Cámara de Comercio de Bogotá. Finalmente, en conjunto con el Ministerio de Vivienda y el CIT se organizaron encuentros para construir una matriz de priorización de proyectos regionales. Se identificaron dos para hábitat, nueve para movilidad y dos para servicios públicos. Se destaca la estructuración del sistema de ciclovías metropolitano en torno al Regiotram de Occidente que ya logró la financiación de la CAF con 450 mil euros y que contará con un componente de DOTS que puede ser de gran utilidad para todos los municipios que tienen estaciones de Regiotram.</t>
  </si>
  <si>
    <t>GR5:4-04-02-369</t>
  </si>
  <si>
    <t>369</t>
  </si>
  <si>
    <t>Apoyar 4 provincias del departamento en la adopción de esquemas de asociatividad y definición de infraestructuras y equipamientos.</t>
  </si>
  <si>
    <t>Provincias beneficiadas</t>
  </si>
  <si>
    <t>Se lideró el proceso para la conformación de la provincia Administrativa y de Planificación de Sumapaz, con la participación de diez (10) municipios, para lograr una alianza que permita alcanzar objetivos comunes que mejoren el nivel de vida de las comunidades. Se avanzó en la estructuración del esquema asociativo y de la ruta de trabajo, y se conformó el comité técnico para la elaboración del documento soporte de la PAP Sumapaz, que define su funcionamiento, financiamiento y reglas. Tres (3) municipios ya aprobaron el documento. Paralelamente se avanza en la formulación de los actos administrativos necesarios para la conformación de este esquema de asociatividad.</t>
  </si>
  <si>
    <t>GR5:4-04-02-370</t>
  </si>
  <si>
    <t>370</t>
  </si>
  <si>
    <t>Implementar una estrategia para la creación y puesta en marcha de una estructura de gobernanza subregional.</t>
  </si>
  <si>
    <t>Mediante una reforma constitucional del pasado 22 de julio, se creó la Región Metropolitana Bogotá – Cundinamarca, una figura de asociatividad regional para trabajar conjuntamente por el desarrollo integral del territorio. Resultado del trabajo articulado entre la Gobernación de Cundinamarca, la Alcaldía Mayor de Bogotá y el Congreso de la República, se definió una estrategia de participación ciudadana que comprende seis (6) audiencias públicas provinciales, doce (12) municipales y seis (6) en las localidades de Bogotá, además de otras audiencias sectoriales y poblacionales.Desde el pasado 24 de agosto se han realizado 18 audiencias públicas en las Provincias de Sabana Occidente, Sabana Centro, Soacha, Oriente-Guavio-Medina y Supamaz- la localidad de Sumapaz; Alto Magdalena, Magdalena Centro y Tequendama, y en Bajo Magdalena, Gualivá y Rionegro; en los municipios de Funza, Madrid, Mosquera, Chía, Cajicá, Sopó, Cota, La Calera y  Facatativá, y en las localidades de Suba, Usaquén, Engativá, Fontibón y Kennedy. Con corte a 30 de septiembre, se recibieron más de 1.350 propuestas y 773 intervenciones en desarrollo de las audiencias.</t>
  </si>
  <si>
    <t>GR5:4-04-02-371</t>
  </si>
  <si>
    <t>371</t>
  </si>
  <si>
    <t>Ejecutar una estrategia de identidad apropiación y conocimiento de la región Cundinamarca - Bogotá.</t>
  </si>
  <si>
    <t>Como parte de las acciones concertadas con la Alcaldía Mayor de Bogotá, se adelantaron acciones para el desarrollo de una estrategia que permita fomentar la identidad y la apropiación de la región a partir del reconocimiento de un territorio que constituye una unidad homogénea, determinada por circunstancias naturales, geográficas, históricas, culturales, sociales, ambientales, económicas y políticas. En el marco de esta estrategia se pretenden desarrollar, entre otras, acciones que resalten el valor del patrimonio natural, patrimonial y cultural de la región, que permitan que la ciudadanía consolide y apropie los rasgos esenciales de su identidad y refuerce su sentido de pertenencia a la región.</t>
  </si>
  <si>
    <t>TERRITORIO CON SENTIDO</t>
  </si>
  <si>
    <t>GR5:4-04-03-372</t>
  </si>
  <si>
    <t>372</t>
  </si>
  <si>
    <t>Implementar una estrategia integral de estructuración de proyectos en el área de influencia del corredor Regiotram de occidente.</t>
  </si>
  <si>
    <t>GR5:4-04-03-373</t>
  </si>
  <si>
    <t>373</t>
  </si>
  <si>
    <t>Actualizar el 100% de la cartografía básica y temática de los municipios priorizados, requerida para los procesos de planificación y ordenamiento.</t>
  </si>
  <si>
    <t>,,PESO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t>
  </si>
  <si>
    <t>GR5:4-04-03-374</t>
  </si>
  <si>
    <t>374</t>
  </si>
  <si>
    <t>Cofinanciar 25 municipios del departamento en los procesos de revisión y ajuste de sus planes de ordenamiento territorial o estudios básicos de gestión del riesgo.</t>
  </si>
  <si>
    <t>Municipios cofinanciados</t>
  </si>
  <si>
    <t>1134</t>
  </si>
  <si>
    <t>CONTROL INTERNO</t>
  </si>
  <si>
    <t>MÁS GOBERNANZA</t>
  </si>
  <si>
    <t>GESTIÓN PÚBLICA INTELIGENTE</t>
  </si>
  <si>
    <t>GESTIÓN DE EXCELENCIA</t>
  </si>
  <si>
    <t>GR5:5-01-01-375</t>
  </si>
  <si>
    <t>375</t>
  </si>
  <si>
    <t>Implementar un modelo de operación integral para la evaluación del Sistema de Control Interno hacia las normas internacionales de auditoría.</t>
  </si>
  <si>
    <t>Modelo de Operación Integral para la Evaluación del Sistema de Control Interno del Departamento Implementado</t>
  </si>
  <si>
    <t>Material virtual con las diapositivas de la información transmitida en las respectivas capacitacionesCapacitaciones y los conocimientos compartidos con 3120 funcionarios en todas las Secretarías y procesos de la Gobernación de Cundinamarca</t>
  </si>
  <si>
    <t>Se realizó capacitación en “Rol de la Oficina de Control Interno en tiempos de Crisis, de acuerdo a los lineamientos del Departamento Administrativo de Función Pública (DAFP) y el Instituto de Auditores Internos de Colombia IIA.Durante la vigencia 2020 todas las capacitaciones recibieron un puntaje de 9/10 de acuerdo con encuestas que evaluaron el impacto de estas y son las que más participantes han tenido buscando optimizar y llegar a un modelo integral para la evaluación del Sistema de Control Interno hacia las normas internacionales de auditoría.Se construyó la herramienta PLAN DE ACCIÓN la cual se maneja en Google Drive, y tiene como objetivo hacer seguimiento detallado de cada una de las actividades relacionadas a las salidas del proceso, se controla la ejecución del proceso y se monitorea la asignación de cargas laborales a cada uno de los colaboradores, así mismo se actualizaron y crearon herramientas que responden a las expectativas de las partes interesadas a fin de facilitar la toma de decisiones del nivel directivo, buscando orientación hacia el fortalecimiento del sistema de control interno y el logro de los objetivos institucionales, es así como durante la vigencia 2020 se ha actualizado el 24% de la documentación y se han creado 02 documentos nuevos.El Diagnóstico a partir del Reconocimiento de capacidades Normas Internacionales de Auditoría se ha convertido en el reto más grande del equipo, es así como se creó el Blog de Evaluación y Seguimiento, en el que se vienen documentando aspectos claves a tener en cuenta en la generación de los informes que se realizan.  Esta misma herramienta ha sido de gran utilidad para enfrentar la alta rotación de personal que se presenta, pues los colaboradores nuevos tienen una herramienta que permite entender más fácilmente el quehacer del proceso.Desde la Gobernación de Cundinamarca, a través de la Oficina de Control Interno se realizó un diagnóstico de las capacidades institucionales de las oficinas de control interno centradas en temas como: Arquitectura institucional, Evaluación del Control Interno y el Fortalecimiento de las capacidades, así mismo se analizó los resultados del Índice de Desempeño Institucional, el cual es medido por el Departamento Administrativo de Función Pública (DAFP), el cual es medido a través del Formulario Único de Reporte de Avances de la Gestión – MIPG (FURAGEn cuanto al Desarrollo del Componente tecnológico se Instruyó a las personas encargadas en cada entidad de la adquisición de software para que los programas de computador que se adquieran estén respaldados por los documentos de licenciamiento o transferencia de propiedad respectivos” se recomienda que toda dependencia al momento de adquirir equipos tanto  software como  hardware, debe contar con el visto bueno de la secretaria de las de TICS (fichas técnicas) con el fin de que cumplan con los lineamientos técnicos y no se viole lo correspondiente a derechos de autor.En aras de fomentar la cultura del control, la Oficina de Control Interno identificó que la mayoría de los servidores desconocen el Sistema de Control, lo cual ha aumentado la desconfianza institucional, personal y la de los ciudadanos para con la entidad. La experiencia consistió en fortalecer la confianza personal, ciudadana e institucional aplicando de forma novedosa y didáctica el Sistema de Control Interno basado en la Psicología Positiva Organizacional y el Coaching utilizando herramientas cómo Mindfulness Meditación, grupos e Indagación Apreciativa. En el año 2020 la Oficina de Control Interno llevo a cabo 3 fases de capacitaciones en 5 temas claves de la 7 Dimensión del MIPG y la Política de Control Interno: 1. Líneas de Defensa, 2. Sistema de Control Interno, 3. Criterios diferenciales, 4. FURAG, y 5. Confianza personal e institucional. En total se capacitaron 3120 funcionarios en todas las secretarías y procesos de la gobernación de Cundinamarca.A través de la actualización del Modelo Integrado de Planeación y de Gestión, la estructura MECI Avanzado, 7ª Dimensión de MIPG, en su primera evaluación del primer semestre del año 2020, la Gobernación de Cundinamarca presenta un avance del  92%, ubicándose en un nivel alto. Lo que permite concluir que en MIPG los cinco componentes del Sistema de Control Interno, se encuentran operando de manera integral y articulada, pero existen aspectos por mejorar. Esta calificación motiva a seguir comprometidos en el cumplimiento de la misión institucional, con enfoque de fortalecimiento y mejora continua.</t>
  </si>
  <si>
    <t>•La falta de experticia por parte de los auditores para interpretar y concluir respecto a los resultados observados de la solidez de los controles y su impacto en la gestión de los riesgos.•Las debilidades en el uso de herramientas tecnológicas para realizar este trabajo de manera remota•La no disponibilidad de la información, en formato digital, que soporta la ejecución de los controles existentes dada la situación actual que obligó al trabajo remoto.•El desconocimiento de la estructura del sistema de control interno y las responsabilidades de las líneas de defensa, así como lo referente al proceso gestión de los riesgos, por parte de los servidores públicos encargados del tema en cada proceso y dependencia evaluada.Las Secretarias de Hábitat y Vivienda, Planeación y Secretaría Jurídica, tuvieron cierre de 1 Hallazgo como No Eficaz cada una, al no cumplirse con las actividades propuestas.</t>
  </si>
  <si>
    <t>GR5:5-01-01-376</t>
  </si>
  <si>
    <t>376</t>
  </si>
  <si>
    <t>Mantener certificados los 4 procesos correspondientes a la Secretaría de Educación en la norma ISO 21001:2018.</t>
  </si>
  <si>
    <t>Procesos certificados</t>
  </si>
  <si>
    <t>Del 3 al 6 de noviembre de 2020, se llevó a cabo la auditoría de seguimiento de los 4 subprocesos certificados de la Secretaría de Educación por parte de ICONTEC, ente certificador contratado para tal fin. Se logró el objetivo y se mantienen los cuatro (4) subprocesos certificados: Subproceso Gestión de la Calidad del servicio educativo en Educación Preescolar, Básica y Media, Gestión de cobertura del servicio educativo, Gestión del Talento Humano de las IED y Atención al Ciudadano. EL auditor dejo una no conformidad menor por la  calidad de las respuestas de PQRS, sin descuidar la oportunidad, teniendo en cuenta que la tendencia es a la baja  manteniendo el incumplimiento.</t>
  </si>
  <si>
    <t>GR5:5-01-01-377</t>
  </si>
  <si>
    <t>377</t>
  </si>
  <si>
    <t>Certificar el sistema de gestión de seguridad de la información ISO 27001:2013.</t>
  </si>
  <si>
    <t>Sistema certificado</t>
  </si>
  <si>
    <t>Se asigno recurso en especie en una OPS para adelantar actividades tendientes a documentar el sistema de seguridad de la información.</t>
  </si>
  <si>
    <t>GR5:5-01-01-378</t>
  </si>
  <si>
    <t>378</t>
  </si>
  <si>
    <t>Mantener 2 certificaciones del sistema integral de gestión y control, ISO 9001:2015 e ISO 45001:2018.</t>
  </si>
  <si>
    <t>Certificaciones mantenidas</t>
  </si>
  <si>
    <t>Dos certificaciones</t>
  </si>
  <si>
    <t>Se cuenta con una avance al 100% de la meta, culminando la auditoria externa de Icontec en donde nos recomiendan continuar con las certificaciones ISO 9001:2015 e ISO 45001:2018</t>
  </si>
  <si>
    <t>GR5:5-01-01-379</t>
  </si>
  <si>
    <t>379</t>
  </si>
  <si>
    <t>Beneficiar a 58 funcionarios del nivel profesional para el acceso y permanencia en estudios universitarios de especialización.</t>
  </si>
  <si>
    <t>Funcionarios beneficiados</t>
  </si>
  <si>
    <t>GR5:5-01-01-380</t>
  </si>
  <si>
    <t>380</t>
  </si>
  <si>
    <t>Implementar la primera fase de la infraestructura de datos espaciales.</t>
  </si>
  <si>
    <t>Fase implementada</t>
  </si>
  <si>
    <t>Servicios de información actualizados.</t>
  </si>
  <si>
    <t>Se actualizó el geoportal de mapas y estadística, con los sitios de datos abiertos, mapas, actualización de cartografía y aplicaciones de soporte a las entidades.</t>
  </si>
  <si>
    <t>Sin dificultades.</t>
  </si>
  <si>
    <t>GR5:5-01-01-381</t>
  </si>
  <si>
    <t>381</t>
  </si>
  <si>
    <t>Implementar el sistema de gestión de calidad en el laboratorio de salud pública acorde a los requisitos de la Resolución 1619 de 2015 y a la norma ISO IEC 17025:2017.</t>
  </si>
  <si>
    <t>Avance en implementación del Sistema de gestión de calidad en el laboratorio</t>
  </si>
  <si>
    <t>El laboratorio de salud publica obtuvo la aprobación para el proyecto fortalecimiento de las capacidades de investigación y desarrollo para atender problemáticas asociadas con agentes biológicos para la salud pública, a través del mejoramiento del laboratorio de salud pública de Cundinamarca por 4.500.000.000 Convocatoria del fondo de CTEI del SGR para el fortalecimiento de laboratorios regionales con potencial de prestar servicios científicos y tecnológicos para atender problemáticas asociadas con agentes biológicos de alto riesgo para la salud humana.</t>
  </si>
  <si>
    <t>sistema de gestión implementado de acuerdo a los requisitos de la resolución 1619 de 2015 y a la norma ISO IEC 17025:2017</t>
  </si>
  <si>
    <t>Se mantiene la dificultad con la conectividad en el laboratorio. Debido a la emergencia sanitaria por causa del Coronavirus COVID-19, y el aumento en el volumen de muestras recibidas, se brinda apoyo por parte de todo el personal en algunas actividades del área clínica. Sin embargo el laboratorio de salud pública continua dando cumplimiento a la vigilancia de los eventos de interés en salud pública, la vigilancia y control  sanitario</t>
  </si>
  <si>
    <t>GR5:5-01-01-382</t>
  </si>
  <si>
    <t>382</t>
  </si>
  <si>
    <t>Implementar en el 100% de las Empresas Sociales del Estado el plan de mejoramiento de la calidad.</t>
  </si>
  <si>
    <t>ESE con plan de mejoramiento suscrito</t>
  </si>
  <si>
    <t>Socialización de actividades a desarrollar para la formulación del plan departamental de mejoramiento de la calidad a los referentes de calidad de las 14 regiones de Salud y la divulgación al equipo directivo de las 14 Regiones. Elaboración de documento técnico con las directrices para la formulación del plan de mejoramiento de calidad y definición de cronograma de trabajo. Seguimiento al avance en la formulación al plan de mejoramiento de la calidad.Postulación para el premio de 11 participantes con 20 municipios que incluyen la participación de toda una provincia que es la de Ubaté. Por directriz de la administración las 52 ESE del Departamento participan en el PAMEC y en la evaluación del desempeño del SOGC.Ampliación cobertura en la participación en el premio beneficiando a 1650 prestadores de servicios de salud del departamento.Articulación con el Ministerio de Salud en cuanto a la Dirección de prestación de servicios de atención primaria, dirección  de promoción y prevención y sub dirección de riesgos laborales para capacitar en el protocolo de Bioseguridad por el tema de la PandemiaGarantía de prestación de servicios durante la emergencia sanitaria a traves de las autorizaciones transitorias y ampliación de la capacidad instalada de las UCI unidades de cuidados intensivos e intermedios.</t>
  </si>
  <si>
    <t>Diagnóstico de los cuatro componentes del Sistema Obligatorio de Garantía de la Calidad en las 14 regiones de salud y en la ESE Hospital Universitario de la Samaritana para la formulación del Plan de mejoramiento de la Calidad 2020-2023.  Se cuenta con 14  planes de mejoramiento formulados para desarrollar durante el cuatrienio articulados con el premio Departa mental de Fortalecimiento de la Autoridad sanitaria en sus 2 categorías (uno) 1.Secretaria de Salud Líder y categoría 2. Región de Salud líderContar con el 100% de planes de mejora de la calidad formulados 2020 - 2023 y con el diagnóstico de las 14 Regiones de Salud en cuanto a los 4 componentes del SOGC de la atención en salud.Articulación de la gestión de calidad con la implementación de las 14 Regiones de salud Reconocimiento otorgado a través del premio Departamental al fortalecimiento de la autoridad sanitaria lo cual ha permitido difundir los logros en calidad de las 14 Regiones de Salud a nivel departamental, Nacional e Internacional</t>
  </si>
  <si>
    <t>Desarticualación al interior de las ESE en temas de calidad y la gestión institucional. Desconocimiento del trabajo con enfoque de Región.</t>
  </si>
  <si>
    <t>TRÁMITES SIMPLES, GOBIERNO CERCANO</t>
  </si>
  <si>
    <t>GR5:5-01-02-383</t>
  </si>
  <si>
    <t>383</t>
  </si>
  <si>
    <t>Asistir 5.000 solicitudes de procesos de titulación de predios urbanos y rurales en el departamento.</t>
  </si>
  <si>
    <t>1.428 predios en proceso por sesión a título gratuito y 283 declaratoria de titularidad logrando formalizar la propiedad de aquellos predios baldíos y fiscales en eventos como la falsa tradición, ocupación y posesión, estimulando el desarrollo urbano y rural, mejorar la calidad de vida de los ocupantes y poseedores de los predios convirtiendo en patrimonio los predios que ocupan los municipios y los particulares, desarrollando un mercado inmobiliario con seguridad jurídica que funcione en forma abierta, ágil y transparente. Mediante las 300 asistencias técnicas en la formalización de la propiedad de predios baldíos y fiscales, en los 116 municipios del departamento de Cundinamarca, se ha logrado en esta primera etapa de 2020 concientizar y adquirir la cultura por parte de los 538 funcionarios de las administraciones municipales y comunidad cundinamarquesa, de la importancia de la legalización de la titulación de los predios que ocupan. Con lo anterior, se logra en proceso de formalización de predios 1.428 por cesión a título gratuito y 283 por declaratoria. Así mismo, se logró llevar a cabo alianzas estratégicas de apoyo técnico, logístico y humano, con entidades públicas actoras del proceso, como la Superintendencia de Notariado y Registro (SNR), Agencia Nacional de Tierras, Ministerio de Vivienda, Ciudad y Territorio, Instituto Geográfico Agustín Codazzi (IGAC), Secretarías de Educación y Agricultura, y el Instituto Departamental de Acción Comunal (IDACO), todo para el beneficio de la comunidad en su legalización de predios.</t>
  </si>
  <si>
    <t>Que los municipios no cuentan con el recurso humano, técnico, logístico y económico, para el proceso de la formalización de la propiedad de predios baldíos y fiscales.Mayor compromiso político por parte de las administraciones municipales  y Concejos Municipales, para los procesos de cesión a título gratuito y venta, de predios fiscales con uso habitacional y comercial, respectivamente.Los municipios no cuentan con el instrumento de ordenamiento territorial actualizado (EOT, PBOT y POT) de conformidad con el estado real del uso del suelo y ubicación de los mismos, en consecuencia, dificulta el proceso para la expedición de las certificaciones de usos del suelo por parte de las Secretarías de planeación municipal.Los actores del proceso no cuentan con los recursos económicos para los levantamientos topográficos y certificados planos prediales catastrales.Demora en la expedición de las certificaciones de carencia de identidad registral,  calificación de los títulos, aperturas de folios de matrículas inmobiliarias y registro de las resoluciones, por parte de las Oficinas de Registro de Instrumentos Públicos.</t>
  </si>
  <si>
    <t>GR5:5-01-02-384</t>
  </si>
  <si>
    <t>384</t>
  </si>
  <si>
    <t>Mantener en los 53 hospitales públicos la estrategia de humanización en la prestación de servicios de salud.</t>
  </si>
  <si>
    <t>Hospitales con estrategia de Humanización mantenida</t>
  </si>
  <si>
    <t>Se dio continuidad a los Nodos de Humanización con 11 encuentros desde el mes de abril, con asistencias técnicas y capacitaciones  mensuales contamos con la participación de la Lideres SIAU, Lideres SAC de las IPS y alcaldías, articulando acciones y temas  con: Salud Mental, Secretaria de la mujer, Alta consejería para la felicidad y Ministerio de salud y protección social- Realizamos nuestro Nodo de Humanización felicidad y participación ciudadana con el tema Desafíos de la salud en tiempos de pandemia, Metodología de la Defensoría del pueblo, tuvimos la participación de las Referentes de Humanización de 51 Hospitales y 27 Alcaldías, entre otros invitados de la Gobernación de Cundinamarca, para un total de 621 participantes en total.Al mes de Diciembre completamos 54 reuniones con la Mesa de dignificación de servicios de salud, de la Defensoría del Pueblo, creando y validando los cuatro módulos, que están siendo validados con los colaboradores de IPS del departamento de CundinamarcaCurso virtual de Humanización en la atención materna y perinatal tuvimos la participación de 22 hospitales y 79 personas certificadas en el curso, Aplicamos encuesta de satisfacción a 79 participantes del curso para generar nuevos ajustes Realizamos nuestra primera inducción de manera virtual a los colaboradores de la secretaria de salud con énfasis en Atención Centrada en las Personas para un total de 91 personas de cada una de las Direcciones.Se aplicó encuesta de satisfacción de cliente externo a 53 Gerentes, 116 alcaldes, 116 líderes del sistema de atención al ciudadano de las alcaldías, 18 veedores, 110 líderes de Comités de Participación Social en Salud, 37 miembros de asociación de usuarios y 160 usuarios del Laboratorio de Salud Pública. Participamos en la Validación externa de la política pública Nacional de humanización con el Ministerio de Salud realizando aportes al documento técnico y al plan de Acción como ente territorial en (6) reuniones Creación y validación de los cuatro módulos de la metodología de Dignificación de Servicios de Salud con enfoque en derechos humanos con la Defensoría del PuebloAl mes de Noviembre completamos 50 reuniones con la Mesa de dignificación de servicios de salud, de la Defensoría del Pueblo, creando y validando tres módulos, que serán validados con los colaboradores de IPS del departamento de Cundinamarca Curso virtual de Humanización en la atención materna y perinatal tuvimos la participación de 22 hospitales y 79 personas certificadas en el curso. Aplicamos encuesta de satisfacción a 79 participantes del curso para generar nuevos ajustes Realizamos nuestra primera inducción de manera virtual a los colaboradores de la secretaria de salud con énfasis en Atención Centrada en las Personas para un total de 76 personas de cada una de las Direcciones.Participamos como ente territorial en cinco reuniones con el Ministerio de salud y Protección Social en relación con la Política de Humanización, realizando aportes al documento y la construcción que se encuentra en validación.Aplicamos encuesta de satisfacción con enfoque en nuestro Manual de Estándares de Humanización De Cliente Interno IPS 29 Hospitales Para 121 Encuestas- Cliente Interno SSC, para 292 encuestas.</t>
  </si>
  <si>
    <t>Hospitales con estrategia de Humanización</t>
  </si>
  <si>
    <t>MSe dio continuidad a los Nodos de Humanización con 11 encuentros desde el mes de abril, con asistencias técnicas y capacitaciones  mensuales contamos con la participación de la Lideres SIAU, Lideres SAC de las IPS y alcaldías, articulando acciones y temas  con: Salud Mental, Secretaria de la mujer, Alta consejería para la felicidad y Ministerio de salud y protección social- Realizamos nuestro Nodo de Humanización felicidad y participación ciudadana con el tema Desafíos de la salud en tiempos de pandemia, Metodología de la Defensoría del pueblo, tuvimos la participación de las Referentes de Humanización de 51 Hospitales y 27 Alcaldías, entre otros invitados de la Gobernación de Cundinamarca, para un total de 621 participantes en total.Al mes de Diciembre completamos 54 reuniones con la Mesa de dignificación de servicios de salud, de la Defensoría del Pueblo, creando y validando los cuatro módulos, que están siendo validados con los colaboradores de IPS del departamento de CundinamarcaCurso virtual de Humanización en la atención materna y perinatal tuvimos la participación de 22 hospitales y 79 personas certificadas en el curso, Aplicamos encuesta de satisfacción a 79 participantes del curso para generar nuevos ajustes Realizamos nuestra primera inducción de manera virtual a los colaboradores de la secretaria de salud con énfasis en Atención Centrada en las Personas para un total de 91 personas de cada una de las Direcciones.Se aplicó encuesta de satisfacción de cliente externo a 53 Gerentes, 116 alcaldes, 116 líderes del sistema de atención al ciudadano de las alcaldías, 18 veedores, 110 líderes de Comités de Participación Social en Salud, 37 miembros de asociación de usuarios y 160 usuarios del Laboratorio de Salud Pública. Participamos en la Validación externa de la política pública Nacional de humanización con el Ministerio de Salud realizando aportes al documento técnico y al plan de Acción como ente territorial en (6) reuniones Creación y validación de los cuatro módulos de la metodología de Dignificación de Servicios de Salud con enfoque en derechos humanos con la Defensoría del Pueblo</t>
  </si>
  <si>
    <t>•Las reuniones virtuales con algunos municipios por la disponibilidad de la RED</t>
  </si>
  <si>
    <t>GR5:5-01-02-385</t>
  </si>
  <si>
    <t>385</t>
  </si>
  <si>
    <t>Implementar la estrategia "Me muevo por Cundinamarca" para modernizar los procesos de trámites y servicios al ciudadano de la Secretaría de Movilidad.</t>
  </si>
  <si>
    <t>1. Creación de 3 nuevas sedes operativas de servicios en tránsito que permitirá una mayor y mejor atención, así como la reducción en tiempo y costos de desplazamiento de nuestros ciudadanos.2. Planes de choque para mejorar la atención de las PQRS.</t>
  </si>
  <si>
    <t>*Componente Sedes operativas Creación de 3 sedes operativas ubicadas en losmunicipios de Arbeláez, Tocancipa y Puerto Salgar, mediante el decreto 514 del 17 de noviembre de 2020. Para de esta manera aumentar la cobertura de Aumentar la eficacia, eficiencia y efectividad de las instituciones públicas del departamento con el fortalecimiento de capacidades administrativas, financieras, tecnológicas y jurídicas que permitan aumentar los niveles de confianza de la comunidad en el sector público.*Componente Unidad Móvil Puesta en funcionamiento de la unidad móvil de servicios en los municipios más apartados de nuestro Departamento, con el fin de orientar y atender las necesidades de nuestros ciudadanos, en lo que respecta a trámites y servicios, en especial relacionados con comparendos;para una atención a más de 400 personas.atención de nuestra Secretaria en el Departamento y así agilizar y mejorar la atención de nuestros usuarios. Puesta en marcha de Unidad Móvil de Atención y promoción de servicios de movilidad en los municipios de:Municipio          capacitaciones Medina                   25Paratebueno          45Cachipay                70puerto salgar          12Supata                    36Tibirita                    16Cabrera                  24Medina                   18Arbelaez                 72Granada                181Paratebueno           35Total beneficiarios  534  En atención y temáticas de transporte y movilidad    .*COMPONENTE PQRSMejoramiento en tiempos de respuesta a PQRS por parte de la dirección de servicios sedes operativas en tránsito y sus gerencias, mejorando la satisfacción de nuestros usuarios; es por ello que para el año 2020 a la fecha se han evacuado satisfactoriamente más de 1700 PQRS. Asímismo se ha implementado y fortalecido una atención personaliza y telefónica con nuestros usuarios, a fin de satisfacer sus requerimientos de manera más pronta, por supuesto bajo la salvaguarda de todos los protocolos de bioseguridad y el cuidado a la vida.</t>
  </si>
  <si>
    <t>Indiscutiblemente la dificultad durante este año fue la emergencia sanitaria del COVID_19, que afecto considerablemente la prestación de nuestros servicios: Las medidas gubernamentales, tales como la restricción en la prestación de nuestros servicios, los aislamientos obligatorios y preventivos que impidieron el cumplimiento al 100% de nuestras actividades, ya que muchas de ellas dependían de la presencialidad no solo de nuestros funcionarios sino de los ciudadanos que requerían la atención. Así mismo, el reto de trabajar desde la virtualidad, las dificultades propias de estructurar plataformas y sistemas de atención virtual de nuestros trámites y servicios; la falta de información y documentación que reposaba solo en las instalaciones y equipos de cada oficina; los inconvenientes relacionados con la conectividad; la falta de comunicación clara y veraz entre todos los actores de nuestros servicios.</t>
  </si>
  <si>
    <t>1103</t>
  </si>
  <si>
    <t>SECRETARIA GENERAL</t>
  </si>
  <si>
    <t>GR5:5-01-02-386</t>
  </si>
  <si>
    <t>386</t>
  </si>
  <si>
    <t>Formular una Política Pública Departamental de Atención al Ciudadano.</t>
  </si>
  <si>
    <t>política Pública Formulada</t>
  </si>
  <si>
    <t>GR5:5-01-02-387</t>
  </si>
  <si>
    <t>387</t>
  </si>
  <si>
    <t>Modernizar los 3 canales de atención al ciudadano.</t>
  </si>
  <si>
    <t>Canales modernizados (Presencial, virtual y telefónico)</t>
  </si>
  <si>
    <t>Modernización y mantenimiento de los canales de atención</t>
  </si>
  <si>
    <t>En la vigencia 2020 se realizó la modernización del canal de atención telefónico, en donde el total de los recursos de inversión fueron destinados y ejecutados en la estrategia contact center, así logrando garantizar la prestación del servicio a más 274.000 usuarios que interactúan a través del canal telefónico.Para el canal virtual se logró habilitar la línea de WhatsApp como otra estrategia de interacción y comunicación virtual con los usuarios de la Gobernación de Cundinamarca.Por último la Secretaría General y la dirección de Atención al Usuario mantuvieron en funcionamiento el canal de atención presencial, adoptando los protocolos de bioseguridad necesarios para la atención presencial en el marco de la emergencia sanitaria causada por el  COVID-19.</t>
  </si>
  <si>
    <t>La principal dificultad para esta meta fue la restricción en la apropiación de los recursos para la modernización y mantenimiento de los canales de atención, pues aún se presentan dificultades como la integración de la plataforma que usa el Contact Center con la tecnología que existe actualmente en la Gobernación. También se requiere modernizar el aplicativo mercurio, las instalaciones físicas de la Gobernación de Cundinamarca en principios de accesibilidad y por ultimo realizar la parametrización y adopción de la ventanilla única virtual con el propósito de dar cumplimiento a los principios de racionalización de trámites.</t>
  </si>
  <si>
    <t>GR5:5-01-02-388</t>
  </si>
  <si>
    <t>388</t>
  </si>
  <si>
    <t>Realizar 15 ferias de servicios con la oferta institucional de la gobernación.</t>
  </si>
  <si>
    <t>Ferias de servicios realizados</t>
  </si>
  <si>
    <t>GR5:5-01-02-389</t>
  </si>
  <si>
    <t>389</t>
  </si>
  <si>
    <t>Implementar 4 aplicaciones para modernizar la prestación del servicio de la Secretaría General.</t>
  </si>
  <si>
    <t>Aplicaciones implementadas</t>
  </si>
  <si>
    <t>MEJORES INSTITUCIONES , MÁS EFICIENCIA</t>
  </si>
  <si>
    <t>GR5:5-01-03-390</t>
  </si>
  <si>
    <t>390</t>
  </si>
  <si>
    <t>Dotar el 100% de los cuerpos de bomberos en el departamento.</t>
  </si>
  <si>
    <t>Cuerpos de Bomberos Dotados</t>
  </si>
  <si>
    <t>GR5:5-01-03-391</t>
  </si>
  <si>
    <t>391</t>
  </si>
  <si>
    <t>Intervenir 50 entes territoriales, corporaciones o casa de gobierno con construcción, adecuación o dotación.</t>
  </si>
  <si>
    <t>Casas o concejos Adecuados</t>
  </si>
  <si>
    <t>Casa de gobierno construida</t>
  </si>
  <si>
    <t>Se realiza adición para continuar con la construcción de la casa de Gobierno del municipio de Nimaima, la cual inició desde el periodo de gobierno anterior.</t>
  </si>
  <si>
    <t>GR5:5-01-03-392</t>
  </si>
  <si>
    <t>392</t>
  </si>
  <si>
    <t>Implementar un plan de fortalecimiento integral de las capacidades de gestión de la administración departamental y sus municipios.</t>
  </si>
  <si>
    <t>Plan de Fortalecimiento integral implementado</t>
  </si>
  <si>
    <t>La implementación de un plan de fortalecimiento integral de las capacidades de gestión de la administración departamental y sus municipios, se ha avanzado en el desarrollado del plan de asistencia técnica municipal y departamental el cual contempla temas como: •Ordenamiento Territorial (ajuste planes, Plusvalía, Comisiones de ordenamiento)•Planes de desarrollo municipal (Formulación, Plan indicativo, plan de acción, rendición de cuentas, empalme y seguimiento)•Banco de proyectos (estructuración de proyectos de inversión)•Finanzas municipales (presupuesto, capacidad de endeudamiento)•Políticas Públicas (Formulación, seguimiento y evaluación)•Inversión por regalías (Estructuración de proyectos de inversión, seguimiento y evaluación). Seguimiento y evaluación plan departamental de desarrollo- Optimización creación de procesos administrativos en la secretaria de planeación.</t>
  </si>
  <si>
    <t>GR5:5-01-03-393</t>
  </si>
  <si>
    <t>393</t>
  </si>
  <si>
    <t>Mantener el 90% de las acciones de Inspección, Vigilancia y Control en los objetos sanitarios de los municipios categorías 4,5 y 6.</t>
  </si>
  <si>
    <t>Acciones de Inspección, Vigilancia y Control en los objetos sanitarios de los municipios categorías 4,5 y 6.</t>
  </si>
  <si>
    <t>No se presentaron emergencias y se mantienen las acciones de inspección de vigilancia y control en los objetos  sanitarios de los municipios categorías  4,5,6</t>
  </si>
  <si>
    <t>Se realizan acciones de vigilancia y control sanitario en los 103 municipios del departamento categoría 4,5 y 6 de responsabilidad departamental a los sujetos y objetos susceptibles de inspección, contribuyendo a mejorar la calidad de vida de los cundinamarqueses y a la no presentación de enfermedades transmitidas por alimentos, intoxicaciones por sustancias químicas potencialmente tóxicas, enfermedad diarreica aguda por la mala calidad del agua.</t>
  </si>
  <si>
    <t>Por la pandemia por COVID -19 el cierre y la demora en la reapertura de algunos sujetos y objeto susceptibles de inspección vigilancia y control sanitario</t>
  </si>
  <si>
    <t>GR5:5-01-03-394</t>
  </si>
  <si>
    <t>394</t>
  </si>
  <si>
    <t>Apalancar financieramente el 100% de las ESE de la red pública departamental y la EAPB CONVIDA.</t>
  </si>
  <si>
    <t>ESE apalancadas - EAPB apalancada</t>
  </si>
  <si>
    <t>Se realizó adición a los convenios de apalancamiento de los hospitales de: san juan de rio seco: ese hospital san vicente de paul de san juan de rioseco, medina: ese hospital nuestra sra del pilar de medinay puerto salgar: ese hospital diogenes troncoso de puerto salgar asi mismo se apalancaron financieramente anolaima: e.s.e ,hospital san antonio de anolaima,villeta: e.s.e hospital salazar de villeta,arbelaez: e.s.e hospital san antonio de arbelaez,tocaima ese hospital marco felipe afanador de tocaima, la palma :e.s.e hospital san jose de la palma, sasaima: e.s.e hospital hilarlo lugo,vergara:e.s.e hospital santa barbara de vergara, viota :el hospital san francisco de viota,tabio: e.s.e hospital nuestra señora de tabio,sesquile: empresa social del estado hospital san antonio de sesquile, silvania: e.s.e hospital ismael silva de silvania ,san antonio de tequendama:e.s.e. hospital san antonio del tequendama .samaritana zipaquira: e.s.e hospital universitario de la samaritana en la operación del nuevo hospital regional de zipaquirá</t>
  </si>
  <si>
    <t>Apoyo financiero para el fortalecimiento de la prestación del Servicio de Salud en el Nivel Territorial a 53 Empresas sociales del Estado y la EPS CONVIDA, por un valor  $ 81.436 millones de pesos.   Con el apalancamiento financiero brindado a las (53) Empresas Sociales del Estado y a CONVIDA EPS, se ha logrado subsanar parte del déficit presupuestal y se ha apoyado la emergencia sanitaria presentada por la pandemia del COVID  19 en estas entidades, garantizando el funcionamiento y la oportuna prestación en servicios de salud a los cundinamarqueses. Se realizo el giro de 14.280 millones para la adquisición de insumos críticos para la atención de pacientes y transporte de personal asistencial como respuesta a la Emergencia ocasionada por la pandemia COVID 19.</t>
  </si>
  <si>
    <t>El comportamiento irregular del recaudo de las rentas cedidas de salud y la incertidumbre en cuento a ventas de servicios y reconocimiento en las ESE del departamento dificultó la planificación del apalancamiento financiero para el apoyo de la operación de la red pública</t>
  </si>
  <si>
    <t>GR5:5-01-03-395</t>
  </si>
  <si>
    <t>395</t>
  </si>
  <si>
    <t>Mantener al 100% el apoyo a la gestión administrativa y financiera en la red pública departamental de salud.</t>
  </si>
  <si>
    <t>ESE con apoyo administrativo y financiero</t>
  </si>
  <si>
    <t>Mediante las trasferencias de ley realizadas a los tribunales de ética médica, odontológica y enfermería aportamos al cumplimiento de los objetivos propuestos así mismo con las transferencias al hospital universitario de la samaritana y Colciencias para realizar mejores labores en el departamento ayudados de un apoyo a la gestión administrativa y financiera de la secretaria de salud</t>
  </si>
  <si>
    <t>debido al bajo recaudo no se han podido realizar  a tiempo las transferencias a colciencias y al Hospital universitario</t>
  </si>
  <si>
    <t>GR5:5-01-03-396</t>
  </si>
  <si>
    <t>396</t>
  </si>
  <si>
    <t>Asistir al 100% de entidades territoriales municipales y hospitales de la red pública en el proceso de planeación estratégica.</t>
  </si>
  <si>
    <t>Entidades asistidas</t>
  </si>
  <si>
    <t>• Se realiza asistencia técnica a las dependencias de la secretaria de salud para la actualización, seguimiento y control de los planes y  proyectos de inversión de la secretaria de Salud de Cundinamarca en los instrumentos definidos por Secretaria de Planeación Departamental.• Se realiza asistencia técnica a los 53 hospitales de la red pública departamental en formulación, seguimiento y evaluación Plan Indicativo y del POA de los planes hospitalarios.• Se realizó asistencia técnica a los 116 municipios sobre los planes territoriales de salud, para su formulación, seguimiento, control y reporte.</t>
  </si>
  <si>
    <t>• Se realiza asistencia técnica a las dependencias de la secretaria de salud para la actualización, seguimiento y control de los planes y  proyectos de inversión de la secretaria de Salud de Cundinamarca en los instrumentos definidos por Secretaria de Planeación Departamental.Se realizó asistencia técnica a los 116 municipios sobre los planes territoriales de salud, para su formulación, seguimiento, control y reporte. Se realiza asistencia técnica a los 53 hospitales de la red pública departamental en formulación, seguimiento y evaluación del Plan Indicativo y del POA de los planes hospitalarios. Se realiza asistencia técnica a las dependencias de la secretaria de salud para la actualización, seguimiento y control de los planes y proyectos de inversión de la secretaria de Salud de Cundinamarca en los instrumentos definidos por Secretaria de Planeación Departamental.</t>
  </si>
  <si>
    <t>En las reuniones virtuales con los municipios la conectividad afecta la realización de las asistencias técnicas</t>
  </si>
  <si>
    <t>GR5:5-01-03-397</t>
  </si>
  <si>
    <t>397</t>
  </si>
  <si>
    <t>Cofinanciar en los 116 municipios la UPC del régimen subsidiado.</t>
  </si>
  <si>
    <t>municipios cofinanciados</t>
  </si>
  <si>
    <t>Se logra cofinanciar la unidad de pago por capacitación del Régimen Subsidiado (UPC-S) en los 116 municipios del departamento con el fin de garantizar la afiliación de la población al régimen subsidiado y se efectuó seguimiento para promover acceso a los servicios de salud con oportunidad y calidad en garantizar que sean atendidos en su totalidad los requerimientos de prestación de servicios de tecnologías en salud no incluidos dentro del plan de beneficios solicitados por los usuarios a cargo del departamento.  Y con respecto con el registro contable de la LMA, se debe fortalecer los conceptos. Se propuso la realización de un piloto para avanzar con los secretarios de Hacienda y Contadores de los municipios.</t>
  </si>
  <si>
    <t>Unidad de Pago por Capitación del Régimen Subsidiado (UPC-S) en los 116 municipios</t>
  </si>
  <si>
    <t>GR5:5-01-03-398</t>
  </si>
  <si>
    <t>398</t>
  </si>
  <si>
    <t>Adecuar la infraestructura de 6 bienes inmuebles propiedad del departamento.</t>
  </si>
  <si>
    <t>Bienes Inmuebles adecuados</t>
  </si>
  <si>
    <t>GR5:5-01-03-399</t>
  </si>
  <si>
    <t>399</t>
  </si>
  <si>
    <t>Adquirir 5 bienes inmuebles.</t>
  </si>
  <si>
    <t>Bienes Inmuebles adquiridos</t>
  </si>
  <si>
    <t>CONSERVACIÓN DE NUESTRA MEMORIA</t>
  </si>
  <si>
    <t>GR5:5-01-04-400</t>
  </si>
  <si>
    <t>400</t>
  </si>
  <si>
    <t>Implementar en el 100% de las dependencias del sector central el Programa de Gestión Documental.</t>
  </si>
  <si>
    <t>Dependencias del sector central con Programa ejecutado</t>
  </si>
  <si>
    <t>Se realizaron capacitaciones frente a la política archivística y la implementación del programa de Gestión Documental principalmente la aplicación de las tablas de retención documental y la aplicación del formato único de inventario documental.Se custodiaron 1.600 mts cuadrados, que corresponde el 50% a la Secretaría de Salud, 25% Secretaría de Educación y el otro 25% corresponde a las demás dependencias de la Gobernación de Cundinamarca.</t>
  </si>
  <si>
    <t>Para la vigencia 2020 se realizaron 146 asistencias técnicas a la dependencias del sector central, como tema principal de las asistencias fue la aplicación de la política archivística, y el programa de Gestión Documental en todas las entidades del sector central, especialmente la implementación de los instrumentos archivísticos como lo son las tablas de retención documental, tablas de valoración y el Formato Único inventario documental, se logró la convalidación de las tablas de retención documental de la Gobernación de Cundinamarca y se realizo la custodia de archivo de 1.600 mts cuadrados, que corresponde el 50% a la Secretaría de Salud, 25% Secretaría de Educación y el otro 25% corresponde a las demás dependencias de la Gobernación de Cundinamarca.</t>
  </si>
  <si>
    <t>GR5:5-01-04-401</t>
  </si>
  <si>
    <t>401</t>
  </si>
  <si>
    <t>Digitalizar 1.600.000 folios de archivo histórico.</t>
  </si>
  <si>
    <t>Folios Digitalizado</t>
  </si>
  <si>
    <t>GR5:5-01-04-402</t>
  </si>
  <si>
    <t>402</t>
  </si>
  <si>
    <t>Promover en el 100% de los municipios del departamento la implementación del Sistema Departamental de Archivo.</t>
  </si>
  <si>
    <t>Municipios asistidos en el sistema departamental de archivo</t>
  </si>
  <si>
    <t>Se realizo asistencias técnicas a las entidades descentralizadas del departamento de Cundinamarca sobre la política archivística, como tema principal la aplicación e implementación de las tablas de retención documental.</t>
  </si>
  <si>
    <t>Para el año 2020, se capacitaron a los 116 Municipios del departamento de Cundinamarca, en colaboración con el Archivo General de la Nación, gracias al acuerdo de voluntades firmado el 27 de abril del año 2020, se ha llegado por medio de plataforma virtual a cada uno de los Municipios del departamento con asistencias técnicas sobre la aplicación de uno de los instrumentos archivísticos como tema principal se tuvo en cuenta la política archivística, especialmente cómo realizar las Tablas de Retención Documental. De esta manera se ha cumplido con el 100% para la vigencia del año 2020.</t>
  </si>
  <si>
    <t>Por la emergencia sanitaria no se pudieron realizar capacitaciones más dinámicas y las asistencias técnicas se realizaron por demanda por parte de los Municipios del departamento de Cundinamarca.</t>
  </si>
  <si>
    <t>CUNDINAMARCA EJEMPLARIZANTE</t>
  </si>
  <si>
    <t>GR5:5-01-05-403</t>
  </si>
  <si>
    <t>403</t>
  </si>
  <si>
    <t>Implementar un plan de transparencia, integridad, evaluación y cultura de control.</t>
  </si>
  <si>
    <t>Plan de integridad, control y evaluación territorial implementado</t>
  </si>
  <si>
    <t>Material con las diapositivas de la información transmitida en las respectivas capacitaciones y demás actividades.Conocimiento socializado y compartido.</t>
  </si>
  <si>
    <t>A nivel territorial, el control interno a través de la evaluación, la integridad, la transparencia y la cultura del control, impactan en la inversión eficaz de los recursos, lo que se traduce en ciudadanos beneficiados y, por ende, el incremento de la confianza hacia la gestión institucional: Se brindó Asesoría y acompañamiento a 23 municipios que han demandado asistencia técnica en temas como: Comité Departamental de Auditorías, Evaluación Covid-19, SCI y Líneas de Defensa, Fortalecimiento Institucional OCI, Planeación institucional, Planes de Mejoramiento, Asistencia FURAG y MIPG, Informe de control Interno, Informe Pormenorizado, Participación Ciudadana, Rol OCI Empalme, Sigep, MIPG y SCI.Desde la Gobernación de Cundinamarca, a través de la Oficina de Control Interno se realizó un diagnóstico de las capacidades institucionales de las oficinas de control interno entes municipales.Durante el 2020 la Oficina de control Interno ejecuto un total de 83 actividades de apoyo al departamento de Cundinamarca relacionadas con asistencias técnicas, asesorías, PQR y capacitaciones en una variedad de temas importantes para el departamento, municipios y personas naturales. Todas las actividades llevadas a cabo fueron dirigidas a Municipios, ESE´S, entidades descentralizadas, personerías, supervisores, procuradurías, contralorías, oficinas de control interno y personas naturales.</t>
  </si>
  <si>
    <t>•Las debilidades en el uso de herramientas tecnológicas para realizar este trabajo de manera remota•La no disponibilidad de la información, en formato digital, dada la situación actual que obligó a la no presencialidad.</t>
  </si>
  <si>
    <t>GR5:5-01-05-404</t>
  </si>
  <si>
    <t>404</t>
  </si>
  <si>
    <t>Realizar 4 rendiciones de cuentas de niños, niñas, adolescentes y jóvenes.</t>
  </si>
  <si>
    <t>Rendiciones realizadas</t>
  </si>
  <si>
    <t>Se completo la fase 1 de alistamiento establecida en el decreto 311 de 2018Articulación con planeación del comité técnico de rendición publica de cuentas de NNAEl personal contratado para el desarrollo de las actividades de esta meta con vigencia del plan de desarrollo 2016-2020</t>
  </si>
  <si>
    <t>Informe de Rendición de CuentasCartilla de promoción de rendición de cuentas de NNA</t>
  </si>
  <si>
    <t>Se completo la fase 1 de alistamiento establecida en el decreto 311 de 2018Articulación con planeación del comité técnico de rendición publica de cuentas de NNAEl personal contratado para el desarrollo de las actividades de esta meta con vigencia del plan de desarrollo 2016-2020Se realizo la rendiciobn de cuentas de forma virtual de NNA y jovenes</t>
  </si>
  <si>
    <t>Pnademia</t>
  </si>
  <si>
    <t>GR5:5-01-05-405</t>
  </si>
  <si>
    <t>405</t>
  </si>
  <si>
    <t>Implementar al 100% la ruta anual de seguimiento y rendición de cuentas de la gestión del departamento.</t>
  </si>
  <si>
    <t>Ruta implementada</t>
  </si>
  <si>
    <t>En cuanto a la implementación de la ruta de rendición de cuentas, el departamento bajo el liderazgo de la Secretaría de Planeacion en la vigencia 2020 se diseñó la estrategia “Desde Cundinamarca Rendimos Cuentas”, que a partir de medios digitales promueve la relación estado-ciudadano frente a la actual emergencia sanitaria.  La cual en su fase de aprestamiento, inició con la identificación y caracterización de los grupos de interés por sector, de sus necesidades de información y preferencia de canales de comunicación, siguiendo los lineamientos del Departamento Nacional de Planeación – DNP, se activó el Comité de Rendición de Cuentas, establecido mediante el Decreto 358 de 2020, el cual aprobó la estrategia, el plan de comunicaciones y el cronograma para el desarrollo de los 5 espacios de dialogo o encuentro virtual y la audiencia pública de rendición de cuentas en diciembre 2020.Bajo un proceso participativo y transparente, con los grupos de interés se priorizaron los temas estratégicos de los diálogos de Rendición de Cuentas por cada una de las líneas estratégicas del PDD, a partir de la aplicación de encuestas virtuales.Adicionalmente, en la fase de ejecución con el liderazgo de los Secretarios de Despacho, del 19 de octubre al 13 de noviembre de 2020, se adelantan encuentros ciudadanos virtuales inclusivos, los cuales han sido trasmitidos a través de Sala virtual TIC, “El Dorado Radio” y plataformas digitales. A la fecha se han realizado 2 diálogos, +SOSTENIBILIDAD con participación mayor a 600 personas y el diálogo +INTEGRACIÓN con 400 Personas</t>
  </si>
  <si>
    <t>1104</t>
  </si>
  <si>
    <t>SECRETARIA JURIDICA</t>
  </si>
  <si>
    <t>GR5:5-01-05-406</t>
  </si>
  <si>
    <t>406</t>
  </si>
  <si>
    <t>Ejecutar un plan integral de apoyo jurídico a los funcionarios del nivel central, descentralizado y a los municipios.</t>
  </si>
  <si>
    <t>Plan de apoyo jurídico ejecutado</t>
  </si>
  <si>
    <t>CAPACITACIONES EN EL DECRETO LEGISLATIVO  806 DE 2020;  POLÍTICA DE DEFENSA JURÍDICA DE  MIPG Y SECOP II y BOLETINES JURIDICOS.</t>
  </si>
  <si>
    <t>El 26 de junio de  2020, se llevó a cabo conversatorio virtual sobre el Decreto Legislativo 806 del 04 de junio de 2020 - Medidas para implementar las tecnologias de la información y las comunicaciones en las actuaciones judiciales, agilizar los procesos judiciales y flexibizar la atención a los usuarios del servicio de la justicia, en el marco del Estado de Emergencia Económica, Social y Ecológica. Con la asistencia de 98 funcionarios, distribuidos así: 76 de 50 municipios de Cundinamarca, 16 del Sector Central y 06 del Sector Descentralizado del Departamento de Cundinamarca.    El 24 de julio de 2020, se brindó capacitación en la Política de Defensa Jurídica del Sitema Integrado de Planeación y Gestión MIPG, a 120 funcionarios, distribuidos así: 83 de 44 municipios; 27 del Sector Central y 10 del Sector Descentralizado del Departamento de Cundinamarca.Capacitación en SECOP II, Durante las semanas comprendidas entre el 27/07/2020 a 31/07/2020, 10/08/2020 a 14/08/2020, 24/08/2020 a 28/08/2020, se capacitó a 76 funcionarios de 13 municipios.Durante el Segundo semestre 2020, se emitieron boletines jurídicos dirigidos a los funcionarios del Sector Central y Descentralizado de la Gobernación de Cundinamarca de fechas: 31/07/2020, 01/08/2020 y 11/12/2020.En el Segundo semestre 2020, se emitieron boletines jurídicos dirigidos a los municipios del Departamento de Cundinamarca de fechas: 11/12/2020. .</t>
  </si>
  <si>
    <t>1106</t>
  </si>
  <si>
    <t>SECRETARIA HACIENDA</t>
  </si>
  <si>
    <t>EFICIENCIA FINANCIERA</t>
  </si>
  <si>
    <t>GR5:5-01-06-407</t>
  </si>
  <si>
    <t>407</t>
  </si>
  <si>
    <t>Implementar 4 planes de fiscalización tributaria y operativa de los tributos departamentales.</t>
  </si>
  <si>
    <t>Planes implementados</t>
  </si>
  <si>
    <t>SERVICIO DE FISCALIZACIÓN, VISITAS DE CONTROL Y PROCESOS DE AUDITARÍAS TRIBUTARIA -  SE PREVIENE EL RIESGO LA SALUD Y LA VIDA DE LOS CIUDADANOS, SE PREVIENE EFECTOS EN SALUD PÚBLICA AL CONTROLAR LA ILEGALIDAD Y SACAR DEL MERCADO PRODUCTOS ADULTERADOS O FALSIFICADOS. ASÍ MISMO, SE REDUCE LA EVASIÓN.</t>
  </si>
  <si>
    <t>SE IMPLEMENTÓ Y MANTUVO LOS PLANES DE FISCALIZACIÓN TRIBUTARIA, SE PERMITIÓ PROMOVER, IMPULSAR Y ESTABLECER QUE LA ADMINISTRACIÓN EJERZA DE MANERA DIRECTA EL CONTROL CONTRA LA ILEGALIDAD DE LAS RENTAS DEPARTAMENTALES, DISMINUYENDO LOS ÍNDICES DE EVASIÓN Y ELUSIÓN TRIBUTARÍA- LUCHA CONTRA LA ILEGALIDAD, CONTRABANDO Y LA ADULTERACIÓN –  APREHENSIONES DE LICORES, CIGARRILLOS Y ALCOHOL.SE ATACÓ LA DELINCUENCIA QUE PONE EN RIESGO LA SALUD Y LA VIDA DE LOS CIUDADANOS, SE PREVIENE EFECTOS EN SALUD PÚBLICA AL CONTROLAR LA ILEGALIDAD Y SACAR DEL MERCADO PRODUCTOS ADULTERADOS O FALSIFICADOS. ASÍ MISMO, SE REDUCE LA EVASIÓN Y EL CONTRABANDO AL INCENTIVAR LA COMPRA DE PRODUCTOS EN SITIOS CONFIABLES; LO QUE EFECTO AYUDA PARA EL RECAUDO TRIBUTARIO Y CON EL MISMO, EL MEJORAMIENTO EN INVERSIÓN SOCIAL.</t>
  </si>
  <si>
    <t>SE DIFICULTÓ Y RETRASÓ LOS PROCESOS CONTRACTUALES RELACIONADOS CON LA META, EN ESPECIAL LOS DE APOYO A LA GESTIÓN Y PRESTACIÓN DE SERVICIOS, DEBIDO A LA CUARENTENA NACIONAL DECRETADA POR EL GOBIERNO NACIONAL Y DISTRITAL, CON OCASIÓN DE LA PANDEMIA MUNDIAL DENOMINADA CORONAVIRUS – COVID -19. DE IGUAL FORMA, POR LA PANDEMIA Y CON EL CIERRE MASIVO DE ESTABLECIMIENTOS ABIERTOS AL PÚBLICO Y FABRICAS DE CIGARRILLO Y LICOR SE DIFICULTÓ EL PROCESO DE VISITAS DE CONTROL, AUDITORIAS Y DEMÁS PROCESOS DE FISCALIZACIÓN.</t>
  </si>
  <si>
    <t>GR5:5-01-06-408</t>
  </si>
  <si>
    <t>408</t>
  </si>
  <si>
    <t>Potencializar el proceso de recaudo para 5 tributos departamentales con herramientas tecnológicas.</t>
  </si>
  <si>
    <t>Tributo potencializado</t>
  </si>
  <si>
    <t>Servicio a la ciudadanía de virtualidad de los servicios de la Secretaría de Hacienda - al recaudo de impuestos y cobro coactivo, aplicación de web service, pago PSE, y salas virtuales, facilitando a los contribuyentes la consulta, liquidación y pago de sus obligaciones tributarias, lo que permite la atención directa en casa a la ciudadanía, lo cual redunda en el ahorro en costos de desplazamientos y tiempo.</t>
  </si>
  <si>
    <t>Se logró el fortalecimiento y potenciar los sistemas de información de la Secretaría de Hacienda, que permiten el desarrollo y la continuidad en la operación tecnológica de la plataforma SAP y aplicaciones no SAP, que comprende, entre otros aspectos: Soporte de los procesos de liquidación y recaudo de impuestos, soporte de la operación del impuesto de Registro Inmobiliario, continuidad a los proyectos en ejecución, seguimiento al Plan de Desarrollo Departamental, pagos electrónicos para impuesto sobre vehículos, botón PSE, recaudo a través de código de barras para impuesto sobre vehículos, nuevo esquema de operación para interacción y reporte desde entidades bancarias, Reactivación módulo SAP de impuestos sobre vehículos.Se fortaleció la información organizada, centralizada, segura, y veraz, que conlleve a lograr una mayor precisión en los datos recaudados de la administración; parametrización de la gestión del impuesto, tasas y contribuciones; unificación, estandarización y racionalización de procedimientos y procesos; mitigación de riesgos en errores de información y servicio más ágil y seguro para el contribuyente.En general se logró la virtualización de servicios al recaudo de impuestos y cobro coactivo, aplicación de web service, pago PSE, y salas virtuales, facilitando a los contribuyentes la consulta, liquidación y pago de sus obligaciones tributarias, lo que permite la atención directa en casa a la ciudadanía, lo cual redunda en el ahorro en costos de desplazamientos y tiempo.</t>
  </si>
  <si>
    <t>Se dificultó y retrasó los procesos contractuales relacionados con la meta, debido a la cuarentena nacional decretada por el Gobierno Nacional y Distrital, con ocasión de la pandemia mundial denominada coronavirus – covid -19.</t>
  </si>
  <si>
    <t>GR5:5-01-06-409</t>
  </si>
  <si>
    <t>409</t>
  </si>
  <si>
    <t>Potencializar 5 procesos transversales a la gestión financiera.</t>
  </si>
  <si>
    <t>Proceso potencializado</t>
  </si>
  <si>
    <t>Servicios administrativos de funcionamiento y gestión de la Secretaría de Hacienda</t>
  </si>
  <si>
    <t>Se logró potenciar la Secretaría de Hacienda en su gestión administrativa y financiera. Así mismo, se logra dinamizar la integración de los distintos procesos administrativos, logrando apoyar al talento humano disponible para contribuir al desarrollo de los procesos; mejorar la oportunidad en la prestación de los servicios de los usuarios; mejorar continuamente en las actividades administrativas, técnicas y profesionales en términos de planificación, manejo y organización de la documentación producida y recibida, con el objetivo de disponer de la documentación organizada, para uso de la administración en el servicio al ciudadano y del propio Departamento de Cundinamarca.</t>
  </si>
  <si>
    <t>Se dificultó y retrasó los procesos contractuales relacionados con la meta, en especial los de apoyo a la gestión y prestación de servicios, debido a la cuarentena nacional decretada por el Gobierno Nacional y Distrital, con ocasión de la pandemia mundial denominada coronavirus – covid -19. En tanto, la consecuencia a la limitación a la movilidad, circulación de personas y cierres de varias actividades empresariales, laborales y entidades estatales causaron en consecuencia un retardo de algunas actividades propias de la función del estado y de la misma Gobernación de Cundinamarca.</t>
  </si>
  <si>
    <t>GR5:5-01-06-410</t>
  </si>
  <si>
    <t>410</t>
  </si>
  <si>
    <t>Implementar un plan de gestión tributaria para los municipios.</t>
  </si>
  <si>
    <t>Plan de gestión tributaria implementado</t>
  </si>
  <si>
    <t>GR5:5-01-06-411</t>
  </si>
  <si>
    <t>411</t>
  </si>
  <si>
    <t>Implementar una estrategia de gestión catastral del orden departamental.</t>
  </si>
  <si>
    <t>Prestación del Servicio catastral para 71 municipios del Departamento a través de la agencia catastral de Cundinamarca.</t>
  </si>
  <si>
    <t>En cuanto a la Implementación de una estrategia de gestión catastral del orden departamental, se adelantó:•Estructuración, formulación y aprobación del proyecto “Fortalecimiento de la gestión tributaria municipal en el Departamento de Cundinamarca” •Habilitación de Cundinamarca como gestor catastral para 71 municipios del departamento (Resolución 727 de agosto 12 de 2020)•Inició proceso de Empalme IGAC - Departamento (Septiembre 1 de 2020)•Creación de la Agencia Catastral de Cundinamarca (Decreto Ordenanzal N°427 de septiembre 25 de 2020)</t>
  </si>
  <si>
    <t>1184</t>
  </si>
  <si>
    <t>SECRETARIA DE PRENSA Y COMUNICACIONES</t>
  </si>
  <si>
    <t>EMPODERAMIENTO SOCIAL</t>
  </si>
  <si>
    <t>CONFIANZA FUERZA DE GOBIERNO</t>
  </si>
  <si>
    <t>GR5:5-02-01-412</t>
  </si>
  <si>
    <t>412</t>
  </si>
  <si>
    <t>Crear la red departamental de radio de Cundinamarca y conectar a las emisoras del departamento.</t>
  </si>
  <si>
    <t>Red departamental de radio de Cundinamarca creada</t>
  </si>
  <si>
    <t>A la fecha, El Dorado Radio tiene al aire 27 programas que están divididos en noticieros, programas de entretenimiento, musicales, de emprendimiento, protección animal, empoderamiento, secretarías y direcciones de las diferentes entidades de la Gobernación de Cundinamarca. También se realizan transmisiones de eventos especiales que realiza la gobernación, tanto en la frecuencia 99.5 FM, como en el Facebook Live que tiene un alcance de 2 mil personas y hasta 110 personas conectadas en vivo, aproximadamente. En otros aspectos, se realizó un filtro de las 12.500 canciones que se tenían, actualizando los diferentes géneros para contar con 5.500 canciones hasta la fecha. En el mismo sentido, se empezó con la creación del archivo sonoro de la emisora y se realizan semanalmente en promedio entre 8 a 10 cuñas para las diferentes entidades de la gobernación. Durante los espacios musicales diarios, se tiene una sección especial donde suenan los artistas y agrupaciones de Cundinamarca con sus canciones éxito. Al día se programan cada hora una de estas canciones, es decir, en promedio 9 artistas al día. A su vez se han gestionado alianzas, conectando a las emisoras comunitarias y comerciales del departamento, creando gremialidad comunicacional identificados como “La Ruta del Dorado” y “Aliados Dorado Radio”, generando espacios de expresión, información, promoción cultural, educación y formación, entre otros, que confluyen en la unión y la comprensión de nuestra diversidad social y cultural en el Departamento de Cundinamarca. Por último mencionar que en el mes de enero del presente año el número de seguidores de la emisora "El Dorado Radio" en Twitter, Facebook, Instagram y YouTube era de 10.397 y a la fecha esta cifra se incrementó a 24.217.</t>
  </si>
  <si>
    <t>Notables intermitencias que dificultan la señal de frecuencia 99.5 FM.                                                      Cortes inesperados de energía que impiden la permanencia en el aire.</t>
  </si>
  <si>
    <t>GR5:5-02-01-413</t>
  </si>
  <si>
    <t>413</t>
  </si>
  <si>
    <t>Llevar a internet y redes sociales el 50% de los periódicos, emisoras y canales de televisión del departamento.</t>
  </si>
  <si>
    <t>Medios de comunicación con plan de posicionamiento digital.</t>
  </si>
  <si>
    <t>GR5:5-02-01-414</t>
  </si>
  <si>
    <t>414</t>
  </si>
  <si>
    <t>Implementar una estrategia de promoción, fortalecimiento y consolidación de la imagen del departamento.</t>
  </si>
  <si>
    <t>Para incrementar el avance de la meta  se realizó la organización y fortalecimiento de la Secretaría de Prensa y Comunicaciones. Esta organización es evidente en la nueva estructuración organizacional de la secretaría, como también en el fortalecimiento con personal profesional, capacitado, con experiencia e idóneo para cumplir esta meta.En el segundo trimestre de 2020, que corresponde de abril a junio, se registraron 1.116 publicaciones, superando un 316% las publicaciones en medios de comunicación del trimestre anterior y en un 625% en el último reporte de la administración anterior. En el tercer trimestre de 2020, que corresponde a los meses de julio, agosto y septiembre, se tuvo un registro de 2.912 publicaciones en medios de comunicación, superando al segundo trimestre de 2020 en un 161%. Paralelamente a la gestión que se realizó con los medios de comunicación, también se adelantó una estrategia digital que permite fortalecer la imagen de la gobernación. En Facebook en enero se tenían 37.562 seguidores y en octubre  78.457 logrando incrementar los seguidores en un 108% y frente al alcance, de 44.700 se llegó a 827.602, lo que significa que se superó en 1.751% el alcance. En twitter se pasó de tener 36.592 seguidores en mayo, a tener 42.458 en octubre, reflejando un aumento del 16% y en Instagram de mayo a octubre de 2020 se aumentó un 69.1% los seguidores y el alcance aumentó un 437.3%.</t>
  </si>
  <si>
    <t>LIDERAZGO CIUDADANO</t>
  </si>
  <si>
    <t>GR5:5-02-02-415</t>
  </si>
  <si>
    <t>415</t>
  </si>
  <si>
    <t>Implementar 116 plataformas municipales de juventudes en el departamento.</t>
  </si>
  <si>
    <t>Plataformas municipales implementadas</t>
  </si>
  <si>
    <t>Conformación de la plataforma departamental de juventudesActualización de las plataformas municipalesEl personal profesional contratado para las actividades de esta meta se realizo con recursos del plan de desarrollo unidos podemos mas</t>
  </si>
  <si>
    <t>Plataforma Departamental procesos de formación.</t>
  </si>
  <si>
    <t>Conformación de la plataforma departamental de juventudesActualización de las plataformas municipalesEl personal profesional contratado para las actividades de esta meta se realizo con recursos del plan de desarrollo unidos podemos masrealización de actividades de participación juvenil de manera presencial.</t>
  </si>
  <si>
    <t>falta de conectividad.</t>
  </si>
  <si>
    <t>GR5:5-02-02-416</t>
  </si>
  <si>
    <t>416</t>
  </si>
  <si>
    <t>Impulsar en las 15 provincias del departamento procesos de formación en empoderamiento, liderazgo político y social en los jóvenes.</t>
  </si>
  <si>
    <t>Procesos de formación realizados</t>
  </si>
  <si>
    <t>Capacitación de jóvenes rurales con capacitaciónCapacitación a jóvenes de comunidades étnicasEl personal profesional contratado para las actividades de esta meta se realizo con recursos del plan de desarrollo unidos podemos mas</t>
  </si>
  <si>
    <t>procesos de formación.</t>
  </si>
  <si>
    <t>Capacitación de jóvenes rurales con capacitaciónCapacitación a jóvenes de comunidades étnicasEl personal profesional contratado para las actividades de esta meta se realizo con recursos del plan de desarrollo unidos podemos mas.</t>
  </si>
  <si>
    <t>falta de conectividad.no prespecialidad dificulta la interacción con los jóvenes.</t>
  </si>
  <si>
    <t>GR5:5-02-02-417</t>
  </si>
  <si>
    <t>417</t>
  </si>
  <si>
    <t>Impulsar en los 116 municipios los consejos municipales de juventud.</t>
  </si>
  <si>
    <t>Consejos municipales establecidos</t>
  </si>
  <si>
    <t>Capacitación en elección de concejos municipales de juventud en 20 municipios a los coordinadores de juventud</t>
  </si>
  <si>
    <t>Capacitación en elección de concejos municipales de juventud</t>
  </si>
  <si>
    <t>Capacitación en elección de concejos municipales de juventud en  municipios del departamento a los coordinadores de juventud.</t>
  </si>
  <si>
    <t>aplazamiento de las elecciones  por temas de salud publica.</t>
  </si>
  <si>
    <t>GR5:5-02-02-418</t>
  </si>
  <si>
    <t>418</t>
  </si>
  <si>
    <t>Asistir técnica y logísticamente a los 117 consejos de política social.</t>
  </si>
  <si>
    <t>Consejo asistidos</t>
  </si>
  <si>
    <t>Reunión del CODEPS DEPARTAMENTALActualización del link en la plataforma de la gobernación de Cundinamarca del CODEPS Convocatoria y conformación de la Mesa Departamental de Inclusión Social (se han realizado tres de las cuatro requeridas)Emisión de circular CODEPS 002 dirigida a los 116 MunicipiosAsistencias técnicas a los COMPOS Municipales Asistencia técnica a 19 COMPOS</t>
  </si>
  <si>
    <t>guía "Orientadora del Sistema nacional De bienestar Familiar"</t>
  </si>
  <si>
    <t>Reunión del CODEPS DEPARTAMENTALMesa departamental de Inclusión Social (5 Sesiones)Actualización del link en la plataforma de la gobernación de Cundinamarca del CODEPS Convocatoria y conformación de la Mesa Departamental de Inclusión Social (se han realizado tres de las cuatro requeridas)Emisión de circular CODEPS 002 dirigida a los 116 MunicipiosAsistencias técnicas a los COMPOS a 78 Municipios Fortalecimiento a los 117 Consejos de Política Social atreves de la guía "Orientadora del Sistema nacional De bienestar Familiar" en consunto con el ICBF</t>
  </si>
  <si>
    <t>GR5:5-02-02-419</t>
  </si>
  <si>
    <t>419</t>
  </si>
  <si>
    <t>Garantizar el funcionamiento de las 116 instancias de participación de niños, niñas y adolescentes.</t>
  </si>
  <si>
    <t>Instancias de participación en funcionamiento</t>
  </si>
  <si>
    <t>Activación de la mesa departamental Participación de NNASe garantizo la participación y asistencia de 6 niños de las instancias de participación al CODEPS departamental.Asistencia técnica a los municipios que no cuentan con la instancia de participación activa</t>
  </si>
  <si>
    <t>Giaa orientadora de las instancias del sistema nacional de bienestar familiar</t>
  </si>
  <si>
    <t>Activación de la mesa departamental Participación de NNASe garantizo la participación y asistencia de 6 niños de las instancias de participación al CODEPS departamental.Asistencia técnica a los municipios que no cuentan con la instancia de participación activa79 instancias activas de participación</t>
  </si>
  <si>
    <t>La participación de los niños ocasionado por la pandemis</t>
  </si>
  <si>
    <t>GR5:5-02-02-420</t>
  </si>
  <si>
    <t>420</t>
  </si>
  <si>
    <t>Implementar el 40% del Plan de la Política Pública de Participación Ciudadana.</t>
  </si>
  <si>
    <t>Avance de implementación</t>
  </si>
  <si>
    <t>Cundinamarca llega al cuarto puesto del departamento con el mejor puntaje en la Política de Participación Ciudadana en la Gestión Pública a través de: Garantizar la apropiación de conocimientos y fortalecer de las capacidades de gestión a través de la asistencia técnica de mecanismos de participación, instancias de participación, veedurías ciudadanas y socialización de la política pública a los 116 municipios con 1.763 beneficiados. Posicionamiento del departamento de Cundinamarca entre los mejores a nivel nacional en las iniciativas de participación ciudadana.  premio de “Colombia Participa 2020” Nominados entre los 3 finalistas al premio “Colombia Participa 2020” del Ministerio del Interior Categoría Gobernación. Posicionamiento de los espacios de participación del departamento a través de 2 ferias de servicios realizadas en la provincia de Sumapaz y Tequendama con la presencia de más de 110 asistentes. Fortalecimiento de la participación ciudadana a través del diseño y formulación del Modelo estándar de presupuestos participativos. Creación, instalación y posesión del Consejo Departamental de Participación Ciudadana según decreto 010 de 2018. Acompañamiento técnico, humano y financiero a las elecciones atípicas del municipio de Sutatausa. Con la aplicación CUNCEJAPP se garantiza el acceso a 1.178 concejales y 257 ediles  del departamento con noticias, información de interés en la gestión pública, así como la creación de redes para el intercambio de información relevante.</t>
  </si>
  <si>
    <t>Debido a la pandemia, hubo dificultad para llegar al territorio de manera presencial y también, difícil acceso a través de los medios virtuales.</t>
  </si>
  <si>
    <t>GR5:5-02-02-421</t>
  </si>
  <si>
    <t>421</t>
  </si>
  <si>
    <t>Implementar un plan de fortalecimiento integral que garantice la sana convivencia y participación efectiva de las propiedades horizontales.</t>
  </si>
  <si>
    <t>GR5:5-02-02-422</t>
  </si>
  <si>
    <t>422</t>
  </si>
  <si>
    <t>Implementar una estrategia que permita fortalecer las capacidades técnicas y administrativas del Consejo Territorial de Planeación.</t>
  </si>
  <si>
    <t>Una estrategia</t>
  </si>
  <si>
    <t>Consejeros Territoriales capacitados y con mayor conocimiento en temas de Región metropolitana e instrumentos de Seguimiento y Evaluación a los Planes de Desarrollo, lo cual permitirá actualizar sus conocimientos y mejorar su papel de Consejero.</t>
  </si>
  <si>
    <t>Fortalecimiento de las capacidades y habilidades de los Consejeros Territoriales, por medio de capacitación en temas como Región metropolitana – e instrumentos de Seguimiento y Evaluación a los Planes de Desarrollo, lo cual permitió actualizar sus conocimientos en estos temas y mejorar su papel de Consejero.</t>
  </si>
  <si>
    <t>Debido a la pandemia, los eventos presenciales previstos debieron postergarse y realizar  talleres virtuales bajo otra temática.</t>
  </si>
  <si>
    <t>GR5:5-02-02-423</t>
  </si>
  <si>
    <t>423</t>
  </si>
  <si>
    <t>Conformar en las 53 ESE juntas asesoras comunitarias.</t>
  </si>
  <si>
    <t>Juntas asesoras Conformadas</t>
  </si>
  <si>
    <t>Se definieron los criterios metodológicos de construcción para conformación de juntas asesoras comunitarias en los 53 hospitales, para producir decreto reglamentario (según ordenanza 07),  se depende de la aprobación del documento de red por parte del Ministerio, donde se encuentran inmersas estas juntas asesoras comunitarias, para continuar proceso metodológico y posibles ajustes.Asistencia técnica efectiva de forma continua y permanente en formas de participación social en salud, Política Publica de participación social, defensoria del usuario y sensibilizacion en la metodología de construcción de las juntas asesoras comunitarias, para desarrollo e implementacion de estos temas en alcaldias y hospitales del Departamento</t>
  </si>
  <si>
    <t>Algunas personas se inscriben al Curso virtual y no completan el curso, las TICs no han podido por ausencia de personal asistirnos ante fallas o problemas en la plataforma virtual y hemos tenido que solucionarlos nosotros, cambios de referentes de participación en hospitales y alcaldias que afectan la continuidad de las acciones de participación,  dificultad para verificar físicamente la implementacion y funcionamiento de las formas de participación social en alcaldias y hospitales, baja conectividad y tecnología que coarta el ejercicio de asistencia técnica que por la pandemia se limito  a la virtualidad, demoras  por parte del Ministerio en la revisión de aspectos técnicos del documento de red, que dilata y estaciona la continuidad de la preparación del decreto que reglamentara la  metodología de conformación de las juntas asesoras comunitarias.  Demoras  por parte del Ministerio en la revisión de aspectos tecnicos del documento de red, que dilata y estaciona la continuidad de la preparación del decreto que reglamentara la  metodología de conformación de las juntas asesoras comunitarias</t>
  </si>
  <si>
    <t>1204</t>
  </si>
  <si>
    <t>INST DEPARTAMENTAL DE ACCION COMUNAL</t>
  </si>
  <si>
    <t>FUERZA COMUNAL</t>
  </si>
  <si>
    <t>GR5:5-02-03-424</t>
  </si>
  <si>
    <t>424</t>
  </si>
  <si>
    <t>Formar 3.000 organizaciones comunales del departamento en acción comunal.</t>
  </si>
  <si>
    <t>Organizaciones comunales formadas y capacitadas</t>
  </si>
  <si>
    <t>Se desarrollaron actividades de formación y capacitación dirigidas a afiliados de las organizaciones comunales del Departamento. Los temas tratados son relacionados con el proceso de elecciones comunales 2020, constitución de juntas, capacitación en convivencia y conciliación, asesorías y capacitación en temas legales.  Se llevaron a cabo jornadas de capacitación en 23 municipios del Departamento, en las cuales participaron 634 personas afiliadas a 174 organismos de acción comunal.</t>
  </si>
  <si>
    <t>Capacitación y formación a afiliados de organizaciones comunales de Cundinamarca, en temas relacionados con el proceso de elecciones comunales 2021, constitución de juntas, capacitación en convivencia y conciliación, asesorías y capacitación en temas legales.</t>
  </si>
  <si>
    <t>Se desarrollaron actividades de formación y capacitación dirigidas a afiliados de las organizaciones comunales del Departamento. Los temas tratados son relacionados con el proceso de elecciones comunales 2021, constitución de juntas, capacitación en convivencia y conciliación, asesorías y capacitación en temas legales.  Se llevaron a cabo jornadas de capacitación en 64 municipios del Departamento, en las cuales participaron 1302 personas afiliadas a 217 organismos de acción comunal</t>
  </si>
  <si>
    <t>Limitados desplazamientos y participación de funcionarios y afiliados a organismos comunales por disposiciones gubernamentales.</t>
  </si>
  <si>
    <t>GR5:5-02-03-425</t>
  </si>
  <si>
    <t>425</t>
  </si>
  <si>
    <t>Realizar 3 encuentros que incentiven a la participación de los dignatarios de las organizaciones comunales del departamento.</t>
  </si>
  <si>
    <t>Encuentros realizados</t>
  </si>
  <si>
    <t>GR5:5-02-03-426</t>
  </si>
  <si>
    <t>426</t>
  </si>
  <si>
    <t>Implementar un modelo de gestión, control, vigilancia y red de apoyo para las organizaciones comunales.</t>
  </si>
  <si>
    <t>Implementación del modelo de gestión control y vigilancia para las organizaciones comunales del departamento</t>
  </si>
  <si>
    <t>Se dio inicio a actividades de recolección de información en campo y levantamiento inicial de un pre-diagnostico  para el diseño de un modelo de gestión, control, vigilancia y red de apoyo para las organizaciones comunales.</t>
  </si>
  <si>
    <t>GR5:5-02-03-427</t>
  </si>
  <si>
    <t>427</t>
  </si>
  <si>
    <t>Realizar 650 obras dirigidas al desarrollo comunitario del departamento.</t>
  </si>
  <si>
    <t>Obras de desarrollo comunitario realizadas.</t>
  </si>
  <si>
    <t>A 30 de Noviembre 2020 se ha llevado a cabo una convocatoria pública dirigida a los organismos comunales de Cundinamarca con el propósito de promover el desarrollo comunal y la reactivación económica de las Juntas de acción comunal y de los municipios del Departamento, a través de la ejecución de obras de desarrollo comunitario y de impacto social.En el desarrollo de la convocatoria 01 de 2020, se obtuvo una participación de 351 proyectos comunales de los cuales superaron a FASE 2 DE VIABILIDAD DE INTENCIÓN DEL PROYECTO un total de 260 propuestas de las cuales finalmente los organismos comunales que sortearon esta fase y continuaron FASE 3 VIABILIDAD TÉCNICA SOCIAL Y FINANCIERA fueron 150 proyectos presentados por el mismo número de organizaciones comunales. A la fecha FONDECUN ha perfeccionado convenios solidarios con las juntas de acción comunal seleccionadas.  Se están efectuando pagos del anticipo del 20% a cada uno de los convenios solidarios suscritos y se estan realizando visitas de acompañamiento social a  la comunidad beneficiada.</t>
  </si>
  <si>
    <t>A Diciembre 31 de 2020:  126 obras se han ejecutado en un 100%,  22 obras se han ejecutado en más de un 50%,  2 obras tienen un avance de menos de 50% y 4 obras no presentan avance aún, estas corresponden a la construcción de salones comunales.</t>
  </si>
  <si>
    <t>A 31 de Diciembre 2020 se ha llevado a cabo una convocatoria pública dirigida a los organismos comunales de Cundinamarca con el propósito de promover el desarrollo comunal y la reactivación económica de las Juntas de acción comunal y de los municipios del Departamento como consecuencia de la pandemia por covid-19, a través de la ejecución de obras de desarrollo comunitario y de impacto social.En el desarrollo de la convocatoria 01 de 2020, se obtuvo una participación de 351 proyectos comunales de los cuales superaron a FASE 2 DE VIABILIDAD DE INTENCIÓN DEL PROYECTO un total de 260 propuestas de las cuales finalmente los organismos comunales que sortearon esta fase y continuaron FASE 3 VIABILIDAD TÉCNICA SOCIAL Y FINANCIERA fueron 154 proyectos presentados por el mismo número de organizaciones comunales. FONDECUN ha perfeccionado convenios solidarios con las juntas de acción comunal seleccionadas.  Se han efectuando los pagos correspondientes a cada uno de los convenios solidarios suscritos y se están realizando visitas de acompañamiento social a  la comunidad beneficiada.A Diciembre 31 de 2020:  126 obras se han ejecutado en un 100%,  22 obras se han ejecutado en más de un 50%,  2 obras tienen un avance de menos de 50% y 4 obras no presentan avance aún, estas corresponden a la construcción de salones comunales.</t>
  </si>
  <si>
    <t>GR5:5-02-03-428</t>
  </si>
  <si>
    <t>428</t>
  </si>
  <si>
    <t>Dotar a 2.200 organismos comunales con herramientas de gestión y funcionamiento para el ejercicio pleno de la acción comunal.</t>
  </si>
  <si>
    <t>Organismos comunales fortalecidos con herramientas de gestión.</t>
  </si>
  <si>
    <t>Se realiza inventario de requerimientos de equipos y elementos solicitados por las organizaciones de acción comunal a fin de determinar  las posibilidades de atenderlas. Se realizó proceso contractual para el suministro de elementos con destino a organismos comunales del Departamento, por valor de $200.000.000, monto agotable para 33 organismos comunales de segundo grado (Asojuntas), los cuales están en proceso de selección y a los que se les hará entrega de su respectiva dotación durante el primer trimestre del 2021.</t>
  </si>
  <si>
    <t>GR5:5-02-03-429</t>
  </si>
  <si>
    <t>429</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</si>
  <si>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</si>
  <si>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</si>
  <si>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Se recepcionó solicitud de la Asociación de Juntas de acción comunal ASORURALVI del municipio de Villeta Cundinamarca, para la adecuación y equipamiento del  “CENTRO DE RECREACIÓN Y ENCUENTRO COMUNAL Y COMUNITARIO” como proyecto de innovación comunal para conformación de empresa con organismos comunales.Se suscribió contrato interadministrativo entre IDACO y La Empresa Inmobiliaria y de servicios logísticos de Cundinamarca para la ejecución. Con acta de Inicio del 20/11/2020.</t>
  </si>
  <si>
    <t>Se recepcionó solicitud de la Asociación de Juntas de acción comunal ASORURALVI del municipio de Villeta Cundinamarca, para la adecuación y equipamiento del  “CENTRO DE RECREACIÓN Y ENCUENTRO COMUNAL Y COMUNITARIO” como proyecto de innovación comunal para conformación de empresa con organismos comunales, con presupuesto de $300.000.000 para su ejecución.Se suscribió contrato interadministrativo entre IDACO y La Empresa Inmobiliaria y de servicios logísticos de Cundinamarca para la ejecución. Con acta de Inicio del 20/11/2020.</t>
  </si>
  <si>
    <t>CUNDINAMARCA + DIGITAL</t>
  </si>
  <si>
    <t>TU GOBERNACIÓN A UN CLIC</t>
  </si>
  <si>
    <t>GR5:5-03-01-430</t>
  </si>
  <si>
    <t>430</t>
  </si>
  <si>
    <t>Aumentar al 80% la implementación del plan de acción de la política pública del manejo de la información en el sector salud.</t>
  </si>
  <si>
    <t>Plan de acción implementado</t>
  </si>
  <si>
    <t>se realizo el proceso de contratacion de una ups de 20 kva para la CLÍNICA SAN RAFAEL DUMIAN DEL MUNICIPIO DE GIRARDOT DESTINADOS A ATENDER LA CONTINGENCIA GENERADA POR LA PANDEMIA CORONAVIRUS (COVID-19)”,  se realizo la implementacion de la plataforma covid - 19 en los municipios de sabana centro, Se realizaron reuniones con los desarrolladores; se realiza la socializacion de los aplicativos de la Secretaria de salud y se les entrego la documentación de  Mango a los ingenieros desarrolladores. Actualmente se estan realizando ajustes a los servicios de Mango. tambien esta trabajando en ajustes de la plataforma Covid - 19, se están realizando los ajustes con los lineamientos de la Secretaria de TICs en lo pertinente a la definición de necesidades del  SISTEMA INTEGRADO DE INFORMACION EN SALUD para su pertinente viabilizacion,  se realizo seguimientos a los Sistemas de Información Hospitalaria HIS de la Red Hospitalaria,  se adelanto el proceso de contratación para el apalancamiento  de actualizacion y manteniemiento de los sistemas de informacion de los HIS, se realizo   seguimiento a la implementación de los sistemas de información de la secretaria de salud (Mango, Ficha Familiar,  SIUS).  se realizó actualización del HUB PUBLICO RADAR SALUD ( https://coronavirus-cundinamarca-cundinamarca-map.hub.arcgis.com/ ) para la publicación en el micrositio de la secretaria de salud además se ha realizado socialización de HUB y TABLERO DE COBTROL COVID 19 con las diferentes direcciones, Se realizó seguimiento a la información de CAMAS UCI y CAMAS INTERMEDIO UCI con el Centro Regulador de Urgencias (CRUE) TABLERO DE CONTROL,  realizaron reuniones  sostenidas entre el comité de la secretaria de salud que actúa como representante ante el observatorio de salud de Bogotá – SALUDATA y el equipo referente del Distrito Capital, se viabiliza el proyecto de Modernización Tecnológica del Laboratorio de Salud Pública del Departamento de Cundinamarca, se realiza el apoyo en la aplicación del proceso de facturación electrónica al interior de la Secretaria de Salud de Cundinamarca, se realiza Seguimiento al proceso de implementación de la funcionalidad para facturación electrónica, logrando la entrada en producción de 51 hospitales de la red pública del Departamento desde el 1 de octubre de 2020, cumpliendo con la fecha inicial establecida por la DIAN, de la misma manera, se está llevando a cabo el seguimiento a la etapa de postproducción del mencionado proceso,  además se realiza la convocatoria y logística para las reuniones encaminadas al inicio del proceso de estructuración de las redes regiones de salud con cada uno de los hospitales del Departamento que las conforman, con el fin de socializar el diagnóstico inicial del estado actual, de aspectos relacionados con sus sistemas de información , y así, establecer la logística de trabajo, se realiza soporte, monitoreo y seguimiento sobre la plataforma  Gestamos SIUS, Mango, Ficha familiar y radar salud, respecto al envío de información  desde los hospitales de la red pública del Departamento, además de garantizar la estabilidad y disponibilidad de la aplicación, ademas se realiza Reunión telemedicina centros de referencia con los hospitales Funza, Facatativá, Villeta y Fusagasugá donde se trató el tema de centros de referencia para prestar servicios bajo la modalidad de telemedicina</t>
  </si>
  <si>
    <t>Plan de acción de la política pública del manejo de la información en el sector salud implementado</t>
  </si>
  <si>
    <t>Retraso por parte del personal en el suministro de  información y verificación  de las  fuentes información de las personas vulnerables de Covid 19</t>
  </si>
  <si>
    <t>GR5:5-03-01-431</t>
  </si>
  <si>
    <t>431</t>
  </si>
  <si>
    <t>Apoyar al 100% de las entidades del sector central de la gobernación en la implementación de la Política de Gobierno Digital.</t>
  </si>
  <si>
    <t>Entidades del sector central apoyadas en la implementación de la política de gobierno digital</t>
  </si>
  <si>
    <t>Articulación con 25 dependencias del sector central de la Gobernación de Cundinamarca, se desarrollaron actividades de capacitación, soporte técnico en micrositios del portal web institucional, y revisión de proyectos TIC.</t>
  </si>
  <si>
    <t>capacitación, soporte técnico</t>
  </si>
  <si>
    <t>GR5:5-03-01-432</t>
  </si>
  <si>
    <t>432</t>
  </si>
  <si>
    <t>Brindar asistencia a los 116 municipios en la implementación de la Política de Gobierno Digital.</t>
  </si>
  <si>
    <t>Municipios asistidos en implementación de Política de Gobierno Digital</t>
  </si>
  <si>
    <t>Elaboración del cronograma de actividades y capacitaciones en los municipios, se desarrollaron capacitaciones, relacionadas con los componentes de la Política de Gobierno Digital en articulación con el Ministerio TIC.</t>
  </si>
  <si>
    <t>Capacitación</t>
  </si>
  <si>
    <t>Elaboración del cronograma de actividades y capacitaciones en los municipios, se desarrollaron capacitaciones, relacionadas con los componentes de la Política de Gobierno Digital en articulación con el Ministerio TIC, en temas como: Transformación Digital, PETIC, Acuerdo Marco de Precios entre otros.</t>
  </si>
  <si>
    <t>GR5:5-03-01-433</t>
  </si>
  <si>
    <t>433</t>
  </si>
  <si>
    <t>Soportar 9 sistemas de información estratégicos para el cumplimiento de la Política de Gobierno Digital.</t>
  </si>
  <si>
    <t>Sistemas de información soportados</t>
  </si>
  <si>
    <t>Se han mantenido disponibles los servicios soportados en los sistemas de información: mercurio, isolución, Sistema de seguimiento al plan de desarrollo,  kactus, SAGA, integración registraduría, supervisa y banco de proyectos.</t>
  </si>
  <si>
    <t>soporte sistemas de información</t>
  </si>
  <si>
    <t>Se han mantenido disponibles los servicios soportados en los sistemas de información: mercurio, isolución, Sistema de seguimiento al plan de desarrollo,  kactus, SAGA, integración registraduría, supervisa, banco de proyectos, SWIM</t>
  </si>
  <si>
    <t>GR5:5-03-01-434</t>
  </si>
  <si>
    <t>434</t>
  </si>
  <si>
    <t>Actualizar el Plan Estratégico de TIC articulado con el pacto nacional de transformación digital y el plan de desarrollo.</t>
  </si>
  <si>
    <t>Plan estratégico actualizado</t>
  </si>
  <si>
    <t>TECNOLOGÍA MODERNA, SOLUCIONES RÁPIDAS</t>
  </si>
  <si>
    <t>GR5:5-03-02-435</t>
  </si>
  <si>
    <t>435</t>
  </si>
  <si>
    <t>Actualizar el 10% de la infraestructura tecnológica de los datacenter principal y alterno de la gobernación.</t>
  </si>
  <si>
    <t>Infraestructura tecnología actualizada</t>
  </si>
  <si>
    <t>SE EXTIENDE LA GARANTÍA DE LOS EQUIPOS DEL DATACENTER PRINCIPAL. SE INICIA EL PROCESO PRECONTRACTUAL PARA LA ADQUISICIÓN DE CINTAS BACKUP. SE INICIA EL PROCESO PRECONTRACTUAL  PARA EL MANTENIMIENTO BASICO DE LOS SISTEMAS DEL DATACENTER</t>
  </si>
  <si>
    <t>actualización infraestructura tecnológica</t>
  </si>
  <si>
    <t>SE EXTIENDE LA GARANTÍA DE LOS EQUIPOS DEL DATACENTER PRINCIPAL. SE ADQUIRIERON CINTAS CINTAS BACKUP. Y SE ADJUDICÓ EL PROCESO EXTENSIÓN DE GARANTÍAS DE LA UNIDAD DE POTENCIA ININTERRUMPIDA (UPS) QUE ALIMENTA EL DATACENTER PRINCIPAL</t>
  </si>
  <si>
    <t>GR5:5-03-02-436</t>
  </si>
  <si>
    <t>436</t>
  </si>
  <si>
    <t>Renovar el 20% de la infraestructura computacional de uso institucional.</t>
  </si>
  <si>
    <t>Infraestructura computacional actualizada</t>
  </si>
  <si>
    <t>SE INICIA PROCESO PRECONTRACTUAL DE SUBASTA INVERSA  PARA LA ADQUISICIÓN DE EQUIPOS ALTA PORTABILIDAD  PARA FUNCIONARIOS DEL SECTOR   CENTRAL</t>
  </si>
  <si>
    <t>computadores portátiles</t>
  </si>
  <si>
    <t>SE ADQUIRIERON 35 COMPUTADORES PARA EL SERVICIO DE LOS FUNCIONARIOS DEL NIVEL CENTRAL DE LA GOBERNACIÓN</t>
  </si>
  <si>
    <t>GR5:5-03-02-437</t>
  </si>
  <si>
    <t>437</t>
  </si>
  <si>
    <t>Soportar 6 plataformas de uso corporativo de la gobernación.</t>
  </si>
  <si>
    <t>plataformas de uso corporativo soportadas</t>
  </si>
  <si>
    <t>CONTINUACIÓN DE LA PLATAFORMA DE VIDEOCONFERENCIA DEPARTAMENTAL.SE INICIAN LOS PROCESOS PRECONTRACTUALES DE:1. SISTEMA DE REGISTRO DE INCIDENTES MESA DE AYUDA,2. REPUESTOS PARA LA INFRAESTRUCTURA DE CÓMPUTO DEL NIVEL CENTRAL,3.  LICENCIAMIENTO PARA EL DEPARTAMENTO DE CUNDINAMARCA,4.  SISTEMA ANTIVIRUS,5. SISTEMA ANTISPAM,6. SISTEMA INALAMBRICO.7. ALMACENAMIENTO FÍSICO PARA LOS SERVIDORES DE CORREO ELECTRÓNICO DE LA GOBERNACIÓN DE CUNDINAMARCA</t>
  </si>
  <si>
    <t>plataformas soportadas</t>
  </si>
  <si>
    <t>PLATAFORMAS SOPORTADAS:   1. VIDEOCONFERENCIA DEPARTAMENTAL. 2. SEGURIDAD INFORMATICA. 3. REPUESTOS PARA LA INFRAESTRUCTURA DE CÓMPUTO DEL NIVEL CENTRAL, 4.  LICENCIAMIENTO PARA EL DEPARTAMENTO DE CUNDINAMARCA. 5. CORREO ELECTRÓNICO (ALMACENAMIENTO) 6. INFRAESTRUCTURA DE DATOS (IPV6)</t>
  </si>
  <si>
    <t>GR5:5-03-02-438</t>
  </si>
  <si>
    <t>438</t>
  </si>
  <si>
    <t>Soportar 9 plataformas habilitadoras de la arquitectura empresarial de TI.</t>
  </si>
  <si>
    <t>Plataformas soportadas</t>
  </si>
  <si>
    <t>Se han mantenido disponibles los servicios asociados a 6 plataformas: bus de integración, Oracle, Bizagi, SAP con servicios de soporte con el fabricante, Primer y Segundo nivel de soporte SAP.</t>
  </si>
  <si>
    <t>Soporte plataformas habilitadoras</t>
  </si>
  <si>
    <t>SE HAN MANTENIDO DISPONIBLES LOS SERVICIOS ASOCIADOS A LAS PLATAFORMAS:  1. BUS DE INTEGRACIÓN. 2. ORACLE. 3. BIZAGI. 4. SAP (SOPORTE CON EL FABRICANTE). 5. PRIMER Y SEGUNDO NIVEL DE SOPORTE SAP. 6. MOODLE 7. SOPORTE PORTAL WEB 8. SQLSERVER 9. OVM</t>
  </si>
  <si>
    <t>GR5:5-03-02-439</t>
  </si>
  <si>
    <t>439</t>
  </si>
  <si>
    <t>Diseñar la arquitectura de datos que garantice la estandarización e interoperabilidad institucional.</t>
  </si>
  <si>
    <t>Diseño de la Arquitectura de datos</t>
  </si>
  <si>
    <t>CUNDINAMARCA SEGURA Y JUSTA</t>
  </si>
  <si>
    <t>INSTITUCIONES PROTECTORAS</t>
  </si>
  <si>
    <t>GR5:5-04-01-440</t>
  </si>
  <si>
    <t>440</t>
  </si>
  <si>
    <t>Financiar el 80% de las solicitudes de las autoridades de seguridad, convivencia y orden público de Cundinamarca.</t>
  </si>
  <si>
    <t>Solicitudes financiadas</t>
  </si>
  <si>
    <t>Se suscribió un convenio con el municipio de Sutatausa para apoyar la movilidad y garantizar que la fuerza pública acompañará las elecciones atípicas del municipio. Lo anterior facilitó que se pudiera garantizar la seguridad de la ciudadanía en esta jornada.  Asimismo, en el marco del cumplimiento de la meta, se ha avanzado en el acompañamiento de los municipios en el marco de los Planes Integrales de Seguridad y Convivencia Ciudadana, se formuló y adoptó el Plan Integral de Seguridad y Convivencia el 15 de julio del presente año como resultado de la línea de ruta a tratar en el presente cuatrienio en todo lo que tenga que ver con la seguridad, orden público y convivencia. Se esta avanzando en la resolución del pago de recompensas anónimas para promover la denuncia ciudadana.En cuanto a las solicitudes de combustible, se apoyó al municipio de Pulí, y de mantenimiento del parque automotor a Ubalá y Gama. Lo anterior, ayuda a garantizar la seguridad del departamento de Cundinamarca.</t>
  </si>
  <si>
    <t>Vehículos a la fuerza pública, mantenimiento  parque automotor, pagos, asistencia técnica</t>
  </si>
  <si>
    <t>A través de la asistencia técnica, se logró que 107 municipios del departamento aprobarán sus planes integrales de seguridad y convivencia ciudadana, 3 en ajustes finales y 3 en la elaboración del diagnóstico. El plan integral de seguridad y convivencia ciudadana departamental ha logrado avanzar en un 15%, a través del cumplimiento de los 5 ejes Lucha contra el delito (Prevención y disuasión del delito, disminución del delito, operatividad e investigación), Convivencia legalidad y derechos humanos (Familia, entorno protector, cultura ciudadana y territorios de Paz, disrupción de los comportamientos contrarios a la convivencia), Inversión tecnología y bienes (Inteligencia e investigación criminal para anticipar y mitigar el delito, construcción, adecuación, dotación e inversión para la seguridad y convivencia ciudadana, ciudadanos cyberseguros), Cundinamarca diversa incluyente y justa (Prevalencia de los derechos de los niños, niñas y adolescentes, una buena juventud, mayores protegidos, mujeres en Cundinamarca, Cundinamarca incluyente) Fortalecimiento institucional (espacios estratégicos de coordinación y ciudad región). Socialización a 71 municipios del Plan Integral de Seguridad y Convivencia Ciudadana departamental, se logró la articulación interinstitucional entre el departamento y sus territorios en pro de la seguridad y convivencia ciudadana, llegando a 256 personas. Capacitación a 81 municipios frente a cobro coactivo de las infracciones impuestas  por violación al código nacional de convivencia y seguridad ciudadana, nociones y aplicaciones del proceso del CNCSC.  Se beneficiaron a 503 personas, que se verá reflejado en la recuperación de cartera que pueda realizar cada una de las entidades territoriales que adelanten el respectivo proceso frente a los morosos de las infracciones impuestas. Se logra incentivar la denuncia frente a los diferentes delitos del departamento a través del pago de recompensas. Para el año 2020 se han pagado 100.000.000 cte. Se realizaron 34 convenios interadministrativos con los respectivos municipios para mantenimiento y combustible del parque automotor con un total de $777.220.000. 1 de suministro y 33 de mantenimiento. Al fondo rotatorio de Policía nacional se invirtió $400.000.000 mc/te para aportar al uso de 144 días con el Helicóptero Halcón como arma eficaz contra la inseguridad y las bandas delincuenciales.  Se garantizó la seguridad y pie de fuerza para la jornada de elecciones atípicas del municipio de Sutatausa. $3.000.000.000 invertidos para fortalecer al ejército y dotarlos con material balístico$1.217.810.376 invertidos para fortalecer la movilidad de la fuerza pública con la entrega de 9 camionetas.</t>
  </si>
  <si>
    <t>GR5:5-04-01-441</t>
  </si>
  <si>
    <t>441</t>
  </si>
  <si>
    <t>Implementar un plan de atención integral y reacción bajo el concepto de seguridad humana.</t>
  </si>
  <si>
    <t>Asistencia técnica, parques automotores mantenidos</t>
  </si>
  <si>
    <t>Frente a los diferentes componentes de asistencia técnica, se ha generado divulgación de datos y cultura ciudadana frente a los delitos y violencias del departamento, no solo a través de redes sociales sino en el programa Estamos Seguros todos los lunes en el Dorado Radio. Asimismo, se ha brindado asistencia técnica a los comités de lucha contra la trata de personas  para su creación y activación, así como prevenir e informar a la comunidad sobre los delitos de la trata de personas. Se está creando los esquemas integrados de reacción articulada, y se han fortalecido al programa de atención psicojurídica DUPLAS a través de la atención, asesoría y coordinación de los procesos de asistencia los casos de violencia contra la mujer. En ella se ha brindado asistencia a las víctimas de los municipios de Funza, Facatativá, Subachoque, Chía, Zipaquirá, Cota, Tenjo, Madrid y Soacha.Se realizó actualización y ajuste de la estrategia “Cundinamarca, cultura de paz y convivencia” y se realiza su socialización en las diferentes provincias y sus respectivos municipios. A ella se llega a 99 municipios de los 116 y se encuentran 1.746 ciudadanos beneficiados en la primera fase. Asimismo, con la estrategia de territorios de paz, se busca llegar a los territorios con mayor índice de violencia y en este cuatrienio, se han llegado a 22 municipios de las 15 provincias, llegando a los alcaldes, secretarios de gobierno, inspectores de policía, personeros municipales, comandantes de policía, juntas de acción comunal, directores de emisoras comunitarias y de ciudadanía beneficiando a 150 ciudadanos. Se han realizó acciones de prevención de delitos, diálogo como herramienta de solución de conflictos, programa radial “el vigilante”. Actividades de emprendimiento, campañas de sensibilización para disminuir accidentes de tránsito, prevención de violencia intrafamiliar, rutas de atención en casos de violencia contra la mujer y prevención de delitos informáticos, convivencia y bullying, entre otros. Se dotó y se apoyo a municipios en la seguridad, justicia y cultura ciudadana.Se ha venido trabajando en el fortalecimiento del observatorio de seguridad y convivencia ciudadana y la línea 1,2,3 ha venido funcionando, garantizando que los cundinamarqueses puedan acudir y denunciar cualquier delito. En la línea de emergencia 123 de Cundinamarca, los operadores brindan el re direccionamiento de las llamadas a los canales de policía, servicio de emergencias médicas y canal psicosocial para la atención oportuna de estos. En lo transcurrido del año se han recibido aproximadamente 290 llamadas, de las cuales el pedido efectivo son del 16%, logrando 6.000 llamadas por  mes. Se logra entonces, canalizar alrededor de 50.000 procesos, efectivos, para disminuir los delitos, evitar suicidios, entre los servicios más importantes. En la actualidad se cuenta con un grupo de 17 operadores y 6 psicosociales los cuales prestan un servicio continuo de 24 horas, los 7 días de la semana para los 116 municipios. El observatorio de seguridad en los 11 meses de año, ha logrado consolidar 7 fuentes directas de información con las que se nutre el sistema de información y se hacen los reportes del observatorio. El observatorio de seguridad y convivencia logra la meta de consolidarse como una herramienta de gestión para la toma de decisiones, el monitoreo de las cifras de criminalidad, violencia y convivencia en el departamento y fuente veraz de información conciliada con varias entidades. Gracias al monitoreo del Observatorio, la Gobernación cuenta con información de fuentes directas que avalan el éxito de la política integral de seguridad ciudadana del departamento y eso se demuestra con los resultados de los 11 primeros meses del año dónde hemos reducidos en un 13,3% los 21 delitos de mayor impacto social comparado con el mismo periodo del año anterior. 17 de estos 21 delitos han presentado una disminución siendo los más relevantes el secuestro que disminuyó en un 96,2% pasando de 26 casos a solo 1 en todo el departamento, los hurtos en todas sus modalidades -exceptuando el de bicicletas que ha aumentado-, se registró una disminución significativa en los delitos sexuales pasando de 786 casos a 590 casos en todo el departamento equivalente a un 25% menos casos que el año anterior.La reducción del homicidio en un 9,6 % durante lo corrido del año es importante y refleja también el éxito de las políticas de convivencia y tolerancia social. Sin embargo es importante decir que cuatro delitos no se han podido reducir y algunos de ellos tienen relación con los efectos de la pandemia y la nueva realidad: ciberdelitos, estafa, violencia intrafamiliar y hurto de bicicletas. Con estas excepciones, todos los demás indicadores del observatorio son positivos comprados con las estadísticas del año anterior. Adicional hemos reactivado los tableros de control geo referenciados con la información de los 116 municipios, los cuales son de libre acceso para consulta de cualquier ciudadano. Se está consolidado por parte de los contratistas información sobre delitos de mayor impacto en el departamento de Cundinamarca, esto con el objetivo de alimentar los informes mensuales arrojados por el observatorio de seguridad y convivencia ciudadana que se encuentran en el micro sitio de la Secretaria de Gobierno,</t>
  </si>
  <si>
    <t>Cumplimiento al Decreto No. 457 del 22 de marzo de 2020. Por el cual se imparten instrucciones en virtud de la emergencia sanitaria generada por la pandemia Covid-19: El confinamiento que se realizó en los primeros meses de aparición del Covid 19, no permitió la presencia en los municipios. La falta de conectividad en algunos municipios y sus entidades públicas. El desconocimiento de la importancia del tema de cultura ciudadana por parte de algunos funcionarios, siendo un poco resistentes a participar en la socialización y en el diagnóstico.</t>
  </si>
  <si>
    <t>GR5:5-04-01-442</t>
  </si>
  <si>
    <t>442</t>
  </si>
  <si>
    <t>Implementar una estrategia integral para prevenir, controlar y combatir el microtráfico en los municipios del departamento.</t>
  </si>
  <si>
    <t>Se inició a formular la estrategia para prevenir, controlar y combatir el microtráfico en los municipios, se está realizando un diagnóstico preliminar de microtráfico logrando un documento técnico de la estrategia de prevención, control y mitigación del microtráfico en el departamento de Cundinamarca y un diagnóstico preliminar de la misma.Se ha brindado asistencia técnica territorial a los  116 municipios frente al consumo de SPA y código de convivencia y demás normas que rigen. Se han aumentando las labores de control a través del aumento de fuerza pública en los corredores de las provincias y fortalecimiento de operativos de control y mitigación del delito y se ha mantenido el apoyo en la realización de procesos de captura de GAO.</t>
  </si>
  <si>
    <t>DERECHOS HUMANOS, FUERZA DE LA IGUALDAD</t>
  </si>
  <si>
    <t>GR5:5-04-02-443</t>
  </si>
  <si>
    <t>443</t>
  </si>
  <si>
    <t>Implementar un plan de garantía de convivencia, justicia y DDHH en Cundinamarca en el marco del respeto, atención y protección a las diversidades históricas, culturales, religiosas, étnicas y sociales amparadas en la constitución política.</t>
  </si>
  <si>
    <t>335 actores municipales con conocimientos en la creación , implementación y fortalecimiento de los comités de derechos humanos y derecho internacional humanitario municipales en los 116 municipios del departamento.Articulación para la actualización de la ruta de protección individual y/o colectiva del Departamento de Cundinamarca, en favor de líderes y lideresas de organizaciones y movimientos sociales y comunales, y defensores y defensoras de derechos humanos que se encuentren en situación de riesgo.En proceso de actualización del Plan Integral de Prevención de violaciones a derechos humanos e infracciones al derecho internacional humanitario del Departamento de Cundinamarca.A la fecha se han realizado asistencias técnicas en la creación, implementación y fortalecimiento de los comités de DDHH y DIH municipales.Conformación del comité de migraciones venezolanos para el departamento de Cundinamarca, bajo la coordinación de la Secretaría de Cooperación y Enlace Territorial. La Secretaría de Gobierno, a través de la Dirección de Convivencia, Justicia y Derechos Humanos, tiene a cargo la ejecución de los protocolos de retorno voluntario y regularización de migrantes. Se llevó a cabo la elección del representante de organizaciones no gubernamentales que trabajan por la promoción y defensa de los derechos humanos, ante el Consejo Departamental de Paz, Reconciliación y Convivencia de fecha 22 de mayo de 2020.Se llevó a cabo el I Comité Departamental de Derechos Humanos y Derecho Internacional Humanitario de fecha 21 de agosto de 2020, con la participación de todos los miembros del Comité. .</t>
  </si>
  <si>
    <t>GR5:5-04-02-444</t>
  </si>
  <si>
    <t>444</t>
  </si>
  <si>
    <t>Implementar un plan de libertad religiosa, de cultos y conciencia que involucre a los sectores interreligiosos en la construcción de tejido social.</t>
  </si>
  <si>
    <t>196 actores institucionales beneficiados en 64 municipios, con conocimiento permanente en la creación, implementación y fortalecimiento de los comités de libertad religiosa, de cultos y conciencia municipales, así como en la formulación de la Política Pública de libertad religiosa, de cultos y conciencia en los municipios del departamento de Cundinamarca. Debido a la pandemia COVID 19, se realiza gestión y articulación para la entrega de 3.469 ayudas humanitarias al sector interreligioso del departamento de Cundinamarca en el marco del Programa Presidencial Colombia Está Contigo Un Millón de Familias.</t>
  </si>
  <si>
    <t>GR5:5-04-02-445</t>
  </si>
  <si>
    <t>445</t>
  </si>
  <si>
    <t>Implementar una estrategia de atención para adolescentes y jóvenes ofensores e infractores de la ley penal.</t>
  </si>
  <si>
    <t>Se han venido realizando seguimiento a la suscripción de convenios administrativos para el funcionamiento de los CETRAS y se ha brindado asistencia técnica a los circuitos judiciales priorizados. A su vez, se viene realizando la caracterización de los 14 cetrasSe realiza el diagnóstico y se implementa el plan de acción del comité departamental de Cundinamarca del SRPA en la línea estratégica Diseño de Política Pública y Desarrollo Normativo, en la línea de subprevención desde la formulación de la estrategia de prevención del delito, teniendo en cuenta la política pública departamental de infancia y adolescencia, generando revisión documental y metodológica de lineamientos nacionales en prevención de la vinculación de adolescentes y jóvenes en la vida delictiva, y desarrollo de metodologías de prevención.</t>
  </si>
  <si>
    <t>Programado físico  año 2020</t>
  </si>
  <si>
    <t>Programado financiero APROPIACIÓN POAI</t>
  </si>
  <si>
    <t>Programado financiero 
GNI / ESPECIE</t>
  </si>
  <si>
    <t>Total Recursos Programados</t>
  </si>
  <si>
    <t>Ejecutado financiero 
RPC del depto.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</si>
</sst>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d/mm/yyyy"/>
    <numFmt numFmtId="165" formatCode="&quot;$&quot;#,##0"/>
    <numFmt numFmtId="166" formatCode="#,##0.0000"/>
  </numFmts>
  <fonts count="11" x14ac:knownFonts="1">
    <font>
      <sz val="11"/>
      <color theme="1"/>
      <name val="Calibri"/>
      <family val="2"/>
      <scheme val="minor"/>
    </font>
    <font>
      <b/>
      <sz val="11"/>
      <color theme="1"/>
      <name val="Calibri"/>
      <family val="2"/>
      <scheme val="minor"/>
    </font>
    <font>
      <b/>
      <sz val="11"/>
      <color rgb="FF000000"/>
      <name val="Calibri"/>
      <family val="2"/>
      <scheme val="minor"/>
    </font>
    <font>
      <b/>
      <sz val="20"/>
      <color rgb="FF000000"/>
      <name val="Calibri"/>
      <family val="2"/>
      <scheme val="minor"/>
    </font>
    <font>
      <b/>
      <sz val="11"/>
      <color rgb="FFFFFFFF"/>
      <name val="Calibri"/>
      <family val="2"/>
      <scheme val="minor"/>
    </font>
    <font>
      <b/>
      <sz val="20"/>
      <color rgb="FFFFFFFF"/>
      <name val="Calibri"/>
      <family val="2"/>
      <scheme val="minor"/>
    </font>
    <font>
      <b/>
      <sz val="15"/>
      <color rgb="FFFFFFFF"/>
      <name val="Calibri"/>
      <family val="2"/>
      <scheme val="minor"/>
    </font>
    <font>
      <b/>
      <sz val="15"/>
      <color rgb="FF000000"/>
      <name val="Calibri"/>
      <family val="2"/>
      <scheme val="minor"/>
    </font>
    <font>
      <b/>
      <sz val="11"/>
      <color rgb="FF0033CC"/>
      <name val="Calibri"/>
      <family val="2"/>
      <scheme val="minor"/>
    </font>
    <font>
      <b/>
      <sz val="11"/>
      <color rgb="FF996633"/>
      <name val="Calibri"/>
      <family val="2"/>
      <scheme val="minor"/>
    </font>
    <font>
      <sz val="11"/>
      <color theme="1"/>
      <name val="Calibri"/>
      <family val="2"/>
      <scheme val="minor"/>
    </font>
  </fonts>
  <fills count="13">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rgb="FF305496"/>
        <bgColor indexed="64"/>
      </patternFill>
    </fill>
    <fill>
      <patternFill patternType="solid">
        <fgColor rgb="FF0066FF"/>
        <bgColor indexed="64"/>
      </patternFill>
    </fill>
    <fill>
      <patternFill patternType="solid">
        <fgColor rgb="FF8EA9DB"/>
        <bgColor indexed="64"/>
      </patternFill>
    </fill>
    <fill>
      <patternFill patternType="solid">
        <fgColor rgb="FF92D050"/>
        <bgColor indexed="64"/>
      </patternFill>
    </fill>
    <fill>
      <patternFill patternType="solid">
        <fgColor rgb="FFCCD000"/>
        <bgColor indexed="64"/>
      </patternFill>
    </fill>
    <fill>
      <patternFill patternType="solid">
        <fgColor rgb="FFF8CBAD"/>
        <bgColor indexed="64"/>
      </patternFill>
    </fill>
    <fill>
      <patternFill patternType="solid">
        <fgColor rgb="FFFFD966"/>
        <bgColor indexed="64"/>
      </patternFill>
    </fill>
    <fill>
      <patternFill patternType="solid">
        <fgColor rgb="FFFFFFCC"/>
        <bgColor indexed="64"/>
      </patternFill>
    </fill>
    <fill>
      <patternFill patternType="solid">
        <fgColor rgb="FFB4B8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1" fontId="10" fillId="0" borderId="0" applyFont="0" applyFill="0" applyBorder="0" applyAlignment="0" applyProtection="0"/>
  </cellStyleXfs>
  <cellXfs count="74">
    <xf numFmtId="0" fontId="0" fillId="0" borderId="0" xfId="0"/>
    <xf numFmtId="0" fontId="0" fillId="0" borderId="0" xfId="0"/>
    <xf numFmtId="164" fontId="1" fillId="2" borderId="14" xfId="0" applyNumberFormat="1" applyFont="1" applyFill="1" applyBorder="1"/>
    <xf numFmtId="49" fontId="0" fillId="0" borderId="21" xfId="0" applyNumberFormat="1" applyFont="1" applyBorder="1"/>
    <xf numFmtId="49" fontId="0" fillId="0" borderId="6" xfId="0" applyNumberFormat="1" applyFont="1" applyBorder="1"/>
    <xf numFmtId="3" fontId="0" fillId="0" borderId="6" xfId="0" applyNumberFormat="1" applyFont="1" applyBorder="1"/>
    <xf numFmtId="4" fontId="0" fillId="0" borderId="21" xfId="0" applyNumberFormat="1" applyFont="1" applyBorder="1"/>
    <xf numFmtId="4" fontId="0" fillId="0" borderId="6" xfId="0" applyNumberFormat="1" applyFont="1" applyBorder="1"/>
    <xf numFmtId="165" fontId="0" fillId="0" borderId="21" xfId="0" applyNumberFormat="1" applyFont="1" applyBorder="1"/>
    <xf numFmtId="10" fontId="0" fillId="0" borderId="21" xfId="0" applyNumberFormat="1" applyFont="1" applyBorder="1"/>
    <xf numFmtId="10" fontId="0" fillId="0" borderId="6" xfId="0" applyNumberFormat="1" applyFont="1" applyBorder="1"/>
    <xf numFmtId="166" fontId="0" fillId="0" borderId="21" xfId="0" applyNumberFormat="1" applyFont="1" applyBorder="1"/>
    <xf numFmtId="166" fontId="0" fillId="0" borderId="6" xfId="0" applyNumberFormat="1" applyFont="1" applyBorder="1"/>
    <xf numFmtId="0" fontId="7" fillId="10" borderId="23" xfId="0" applyFont="1" applyFill="1" applyBorder="1" applyAlignment="1">
      <alignment horizontal="center" vertical="center"/>
    </xf>
    <xf numFmtId="0" fontId="7" fillId="11" borderId="22" xfId="0" applyFont="1" applyFill="1" applyBorder="1" applyAlignment="1">
      <alignment horizontal="center" vertical="center"/>
    </xf>
    <xf numFmtId="3" fontId="0" fillId="0" borderId="21" xfId="0" applyNumberFormat="1" applyFont="1" applyBorder="1"/>
    <xf numFmtId="49" fontId="2" fillId="3" borderId="14" xfId="0" applyNumberFormat="1" applyFont="1" applyFill="1" applyBorder="1" applyAlignment="1">
      <alignment horizontal="center" vertical="top" wrapText="1"/>
    </xf>
    <xf numFmtId="3" fontId="2" fillId="3" borderId="14" xfId="0" applyNumberFormat="1" applyFont="1" applyFill="1" applyBorder="1" applyAlignment="1">
      <alignment horizontal="center" vertical="top" wrapText="1"/>
    </xf>
    <xf numFmtId="4" fontId="4" fillId="5" borderId="14" xfId="0" applyNumberFormat="1" applyFont="1" applyFill="1" applyBorder="1" applyAlignment="1">
      <alignment horizontal="center" vertical="top" wrapText="1"/>
    </xf>
    <xf numFmtId="4" fontId="2" fillId="6" borderId="14" xfId="0" applyNumberFormat="1" applyFont="1" applyFill="1" applyBorder="1" applyAlignment="1">
      <alignment horizontal="center" vertical="top" wrapText="1"/>
    </xf>
    <xf numFmtId="4" fontId="8" fillId="6" borderId="14" xfId="0" applyNumberFormat="1" applyFont="1" applyFill="1" applyBorder="1" applyAlignment="1">
      <alignment horizontal="center" vertical="top" wrapText="1"/>
    </xf>
    <xf numFmtId="10" fontId="2" fillId="9" borderId="14" xfId="0" applyNumberFormat="1" applyFont="1" applyFill="1" applyBorder="1" applyAlignment="1">
      <alignment horizontal="center" vertical="top" wrapText="1"/>
    </xf>
    <xf numFmtId="166" fontId="9" fillId="10" borderId="14" xfId="0" applyNumberFormat="1" applyFont="1" applyFill="1" applyBorder="1" applyAlignment="1">
      <alignment horizontal="center" vertical="top" wrapText="1"/>
    </xf>
    <xf numFmtId="166" fontId="9" fillId="11" borderId="14" xfId="0" applyNumberFormat="1" applyFont="1" applyFill="1" applyBorder="1" applyAlignment="1">
      <alignment horizontal="center" vertical="top" wrapText="1"/>
    </xf>
    <xf numFmtId="49" fontId="0" fillId="0" borderId="6" xfId="0" applyNumberFormat="1" applyFont="1" applyBorder="1" applyAlignment="1">
      <alignment wrapText="1"/>
    </xf>
    <xf numFmtId="0" fontId="3" fillId="7" borderId="13" xfId="0" applyFont="1" applyFill="1" applyBorder="1" applyAlignment="1">
      <alignment vertical="center" wrapText="1"/>
    </xf>
    <xf numFmtId="0" fontId="3" fillId="7" borderId="22" xfId="0" applyFont="1" applyFill="1" applyBorder="1" applyAlignment="1">
      <alignment vertical="center" wrapText="1"/>
    </xf>
    <xf numFmtId="165" fontId="0" fillId="0" borderId="0" xfId="0" applyNumberFormat="1"/>
    <xf numFmtId="165" fontId="2" fillId="8" borderId="14" xfId="0" applyNumberFormat="1" applyFont="1" applyFill="1" applyBorder="1" applyAlignment="1">
      <alignment horizontal="center" vertical="center" wrapText="1"/>
    </xf>
    <xf numFmtId="165" fontId="2" fillId="12" borderId="14" xfId="0" applyNumberFormat="1" applyFont="1" applyFill="1" applyBorder="1" applyAlignment="1">
      <alignment horizontal="center" vertical="center" wrapText="1"/>
    </xf>
    <xf numFmtId="41" fontId="0" fillId="0" borderId="0" xfId="1" applyFont="1" applyAlignment="1">
      <alignment vertical="top"/>
    </xf>
    <xf numFmtId="0" fontId="0" fillId="0" borderId="0" xfId="0" applyAlignment="1">
      <alignment vertical="top"/>
    </xf>
    <xf numFmtId="165" fontId="2" fillId="8" borderId="24" xfId="0" applyNumberFormat="1" applyFont="1" applyFill="1" applyBorder="1" applyAlignment="1">
      <alignment horizontal="center" vertical="center" wrapText="1"/>
    </xf>
    <xf numFmtId="41" fontId="0" fillId="0" borderId="6" xfId="1" applyFont="1" applyBorder="1" applyAlignment="1">
      <alignment vertical="top"/>
    </xf>
    <xf numFmtId="0" fontId="0" fillId="0" borderId="6" xfId="0" applyBorder="1" applyAlignment="1">
      <alignmen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xf numFmtId="0" fontId="1" fillId="0" borderId="0" xfId="0" applyFont="1"/>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22"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20"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8" borderId="22"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20"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7" xfId="0" applyFont="1" applyFill="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DIRECCION%20S&amp;E\PDD%20PLAN%20INDICATIVO\zspc_sm04.bmp" TargetMode="External"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4</xdr:row>
      <xdr:rowOff>0</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3390900"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58"/>
  <sheetViews>
    <sheetView tabSelected="1" zoomScale="80" zoomScaleNormal="80" workbookViewId="0">
      <selection activeCell="A12" sqref="A12"/>
    </sheetView>
  </sheetViews>
  <sheetFormatPr defaultColWidth="10.76171875" defaultRowHeight="15" x14ac:dyDescent="0.2"/>
  <cols>
    <col min="1" max="7" width="12.64453125" customWidth="1"/>
    <col min="8" max="8" width="49.7734375" customWidth="1"/>
    <col min="9" max="15" width="12.64453125" customWidth="1"/>
    <col min="16" max="16" width="12.64453125" style="1" customWidth="1"/>
    <col min="17" max="20" width="12.64453125" customWidth="1"/>
    <col min="21" max="23" width="20.71484375" style="1" customWidth="1"/>
    <col min="24" max="24" width="20.71484375" customWidth="1"/>
    <col min="25" max="28" width="12.64453125" customWidth="1"/>
  </cols>
  <sheetData>
    <row r="1" spans="1:28" x14ac:dyDescent="0.2">
      <c r="A1" s="44"/>
      <c r="B1" s="44"/>
      <c r="C1" s="44"/>
      <c r="D1" s="44"/>
      <c r="E1" s="35" t="s">
        <v>0</v>
      </c>
      <c r="F1" s="36"/>
      <c r="G1" s="42"/>
      <c r="H1" s="43"/>
      <c r="J1" s="35" t="s">
        <v>0</v>
      </c>
      <c r="K1" s="36"/>
      <c r="L1" s="37"/>
      <c r="M1" s="41" t="s">
        <v>2</v>
      </c>
      <c r="N1" s="42"/>
      <c r="O1" s="43"/>
    </row>
    <row r="2" spans="1:28" x14ac:dyDescent="0.2">
      <c r="A2" s="44"/>
      <c r="B2" s="44"/>
      <c r="C2" s="44"/>
      <c r="D2" s="44"/>
      <c r="E2" s="38"/>
      <c r="F2" s="39"/>
      <c r="G2" s="36"/>
      <c r="H2" s="37"/>
      <c r="J2" s="38"/>
      <c r="K2" s="39"/>
      <c r="L2" s="40"/>
      <c r="M2" s="35" t="s">
        <v>3</v>
      </c>
      <c r="N2" s="36"/>
      <c r="O2" s="37"/>
    </row>
    <row r="3" spans="1:28" x14ac:dyDescent="0.2">
      <c r="A3" s="44"/>
      <c r="B3" s="44"/>
      <c r="C3" s="44"/>
      <c r="D3" s="44"/>
      <c r="E3" s="35" t="s">
        <v>1</v>
      </c>
      <c r="F3" s="36"/>
      <c r="G3" s="39"/>
      <c r="H3" s="40"/>
      <c r="J3" s="35" t="s">
        <v>1</v>
      </c>
      <c r="K3" s="36"/>
      <c r="L3" s="37"/>
      <c r="M3" s="38"/>
      <c r="N3" s="39"/>
      <c r="O3" s="40"/>
    </row>
    <row r="4" spans="1:28" x14ac:dyDescent="0.2">
      <c r="A4" s="44"/>
      <c r="B4" s="44"/>
      <c r="C4" s="44"/>
      <c r="D4" s="44"/>
      <c r="E4" s="38"/>
      <c r="F4" s="39"/>
      <c r="G4" s="42"/>
      <c r="H4" s="43"/>
      <c r="J4" s="38"/>
      <c r="K4" s="39"/>
      <c r="L4" s="40"/>
      <c r="M4" s="41" t="s">
        <v>4</v>
      </c>
      <c r="N4" s="42"/>
      <c r="O4" s="43"/>
    </row>
    <row r="5" spans="1:28" ht="15.75" thickBot="1" x14ac:dyDescent="0.25"/>
    <row r="6" spans="1:28" ht="15.75" thickBot="1" x14ac:dyDescent="0.25">
      <c r="A6" s="45" t="s">
        <v>5</v>
      </c>
      <c r="B6" s="45"/>
      <c r="C6" s="45"/>
      <c r="D6" s="2">
        <v>44225</v>
      </c>
    </row>
    <row r="7" spans="1:28" ht="15.75" thickBot="1" x14ac:dyDescent="0.25">
      <c r="A7" s="45" t="s">
        <v>6</v>
      </c>
      <c r="B7" s="45"/>
      <c r="C7" s="45"/>
      <c r="D7" s="2">
        <v>44196</v>
      </c>
    </row>
    <row r="8" spans="1:28" ht="15.75" thickBot="1" x14ac:dyDescent="0.25"/>
    <row r="9" spans="1:28" ht="27" customHeight="1" thickBot="1" x14ac:dyDescent="0.4">
      <c r="A9" s="46" t="s">
        <v>7</v>
      </c>
      <c r="B9" s="47"/>
      <c r="C9" s="47"/>
      <c r="D9" s="47"/>
      <c r="E9" s="47"/>
      <c r="F9" s="47"/>
      <c r="G9" s="47"/>
      <c r="H9" s="47"/>
      <c r="I9" s="47"/>
      <c r="J9" s="47"/>
      <c r="K9" s="47"/>
      <c r="L9" s="48"/>
      <c r="M9" s="55" t="s">
        <v>8</v>
      </c>
      <c r="N9" s="56"/>
      <c r="O9" s="56"/>
      <c r="P9" s="56"/>
      <c r="Q9" s="56"/>
      <c r="R9" s="56"/>
      <c r="S9" s="56"/>
      <c r="T9" s="56"/>
      <c r="U9" s="26"/>
      <c r="V9" s="26"/>
      <c r="W9" s="26"/>
      <c r="X9" s="25" t="s">
        <v>10</v>
      </c>
      <c r="Y9" s="66" t="s">
        <v>11</v>
      </c>
      <c r="Z9" s="67"/>
      <c r="AA9" s="72"/>
      <c r="AB9" s="72"/>
    </row>
    <row r="10" spans="1:28" ht="20.25" customHeight="1" thickBot="1" x14ac:dyDescent="0.25">
      <c r="A10" s="49"/>
      <c r="B10" s="50"/>
      <c r="C10" s="50"/>
      <c r="D10" s="50"/>
      <c r="E10" s="50"/>
      <c r="F10" s="50"/>
      <c r="G10" s="50"/>
      <c r="H10" s="50"/>
      <c r="I10" s="50"/>
      <c r="J10" s="50"/>
      <c r="K10" s="50"/>
      <c r="L10" s="51"/>
      <c r="M10" s="57" t="s">
        <v>9</v>
      </c>
      <c r="N10" s="58"/>
      <c r="O10" s="59"/>
      <c r="P10" s="63"/>
      <c r="Q10" s="63"/>
      <c r="R10" s="63"/>
      <c r="S10" s="63"/>
      <c r="T10" s="63"/>
      <c r="U10" s="65"/>
      <c r="V10" s="65"/>
      <c r="W10" s="65"/>
      <c r="X10" s="65"/>
      <c r="Y10" s="68"/>
      <c r="Z10" s="69"/>
      <c r="AA10" s="73"/>
      <c r="AB10" s="73"/>
    </row>
    <row r="11" spans="1:28" ht="20.25" thickBot="1" x14ac:dyDescent="0.25">
      <c r="A11" s="52"/>
      <c r="B11" s="53"/>
      <c r="C11" s="53"/>
      <c r="D11" s="53"/>
      <c r="E11" s="53"/>
      <c r="F11" s="53"/>
      <c r="G11" s="53"/>
      <c r="H11" s="53"/>
      <c r="I11" s="53"/>
      <c r="J11" s="53"/>
      <c r="K11" s="53"/>
      <c r="L11" s="54"/>
      <c r="M11" s="60"/>
      <c r="N11" s="61"/>
      <c r="O11" s="62"/>
      <c r="P11" s="63"/>
      <c r="Q11" s="63"/>
      <c r="R11" s="63"/>
      <c r="S11" s="63"/>
      <c r="T11" s="64"/>
      <c r="U11" s="65"/>
      <c r="V11" s="65"/>
      <c r="W11" s="65"/>
      <c r="X11" s="65"/>
      <c r="Y11" s="70"/>
      <c r="Z11" s="71"/>
      <c r="AA11" s="13"/>
      <c r="AB11" s="14"/>
    </row>
    <row r="12" spans="1:28" ht="81.75" thickBot="1" x14ac:dyDescent="0.25">
      <c r="A12" s="16" t="s">
        <v>12</v>
      </c>
      <c r="B12" s="16" t="s">
        <v>13</v>
      </c>
      <c r="C12" s="16" t="s">
        <v>14</v>
      </c>
      <c r="D12" s="16" t="s">
        <v>15</v>
      </c>
      <c r="E12" s="16" t="s">
        <v>16</v>
      </c>
      <c r="F12" s="16" t="s">
        <v>17</v>
      </c>
      <c r="G12" s="16" t="s">
        <v>18</v>
      </c>
      <c r="H12" s="16" t="s">
        <v>19</v>
      </c>
      <c r="I12" s="16" t="s">
        <v>20</v>
      </c>
      <c r="J12" s="16" t="s">
        <v>21</v>
      </c>
      <c r="K12" s="16" t="s">
        <v>22</v>
      </c>
      <c r="L12" s="17" t="s">
        <v>23</v>
      </c>
      <c r="M12" s="18" t="s">
        <v>24</v>
      </c>
      <c r="N12" s="18" t="s">
        <v>25</v>
      </c>
      <c r="O12" s="18" t="s">
        <v>26</v>
      </c>
      <c r="P12" s="19" t="s">
        <v>2659</v>
      </c>
      <c r="Q12" s="20" t="s">
        <v>27</v>
      </c>
      <c r="R12" s="20" t="s">
        <v>28</v>
      </c>
      <c r="S12" s="20" t="s">
        <v>29</v>
      </c>
      <c r="T12" s="20" t="s">
        <v>30</v>
      </c>
      <c r="U12" s="32" t="s">
        <v>2660</v>
      </c>
      <c r="V12" s="28" t="s">
        <v>2661</v>
      </c>
      <c r="W12" s="29" t="s">
        <v>2662</v>
      </c>
      <c r="X12" s="28" t="s">
        <v>2663</v>
      </c>
      <c r="Y12" s="21" t="s">
        <v>31</v>
      </c>
      <c r="Z12" s="21" t="s">
        <v>32</v>
      </c>
      <c r="AA12" s="22" t="s">
        <v>33</v>
      </c>
      <c r="AB12" s="23" t="s">
        <v>34</v>
      </c>
    </row>
    <row r="13" spans="1:28" x14ac:dyDescent="0.2">
      <c r="A13" s="3" t="s">
        <v>35</v>
      </c>
      <c r="B13" s="3" t="s">
        <v>36</v>
      </c>
      <c r="C13" s="3" t="s">
        <v>37</v>
      </c>
      <c r="D13" s="3" t="s">
        <v>38</v>
      </c>
      <c r="E13" s="3" t="s">
        <v>39</v>
      </c>
      <c r="F13" s="3" t="s">
        <v>40</v>
      </c>
      <c r="G13" s="3" t="s">
        <v>41</v>
      </c>
      <c r="H13" s="3" t="s">
        <v>42</v>
      </c>
      <c r="I13" s="3" t="s">
        <v>43</v>
      </c>
      <c r="J13" s="3" t="s">
        <v>44</v>
      </c>
      <c r="K13" s="3" t="s">
        <v>45</v>
      </c>
      <c r="L13" s="15">
        <v>7</v>
      </c>
      <c r="M13" s="6">
        <v>40</v>
      </c>
      <c r="N13" s="6">
        <v>6</v>
      </c>
      <c r="O13" s="6" t="s">
        <v>46</v>
      </c>
      <c r="P13" s="6">
        <v>6</v>
      </c>
      <c r="Q13" s="6">
        <v>6</v>
      </c>
      <c r="R13" s="6" t="s">
        <v>43</v>
      </c>
      <c r="S13" s="6" t="s">
        <v>47</v>
      </c>
      <c r="T13" s="6" t="s">
        <v>48</v>
      </c>
      <c r="U13" s="33">
        <v>227184557</v>
      </c>
      <c r="V13" s="8">
        <v>0</v>
      </c>
      <c r="W13" s="8">
        <f>U13+V13</f>
        <v>227184557</v>
      </c>
      <c r="X13" s="30">
        <v>211070998</v>
      </c>
      <c r="Y13" s="9">
        <v>0.15</v>
      </c>
      <c r="Z13" s="9">
        <v>1</v>
      </c>
      <c r="AA13" s="11">
        <v>3.3799999999999997E-2</v>
      </c>
      <c r="AB13" s="11">
        <v>3.3799999999999997E-2</v>
      </c>
    </row>
    <row r="14" spans="1:28" x14ac:dyDescent="0.2">
      <c r="A14" s="4" t="s">
        <v>35</v>
      </c>
      <c r="B14" s="4" t="s">
        <v>36</v>
      </c>
      <c r="C14" s="4" t="s">
        <v>37</v>
      </c>
      <c r="D14" s="4" t="s">
        <v>38</v>
      </c>
      <c r="E14" s="4" t="s">
        <v>39</v>
      </c>
      <c r="F14" s="4" t="s">
        <v>49</v>
      </c>
      <c r="G14" s="4" t="s">
        <v>50</v>
      </c>
      <c r="H14" s="4" t="s">
        <v>51</v>
      </c>
      <c r="I14" s="4" t="s">
        <v>52</v>
      </c>
      <c r="J14" s="4" t="s">
        <v>53</v>
      </c>
      <c r="K14" s="4" t="s">
        <v>54</v>
      </c>
      <c r="L14" s="5">
        <v>100</v>
      </c>
      <c r="M14" s="7">
        <v>100</v>
      </c>
      <c r="N14" s="7">
        <v>50</v>
      </c>
      <c r="O14" s="7" t="s">
        <v>55</v>
      </c>
      <c r="P14" s="6">
        <v>100</v>
      </c>
      <c r="Q14" s="7">
        <v>100</v>
      </c>
      <c r="R14" s="7" t="s">
        <v>57</v>
      </c>
      <c r="S14" s="7" t="s">
        <v>55</v>
      </c>
      <c r="T14" s="7" t="s">
        <v>58</v>
      </c>
      <c r="U14" s="33">
        <v>60756265838</v>
      </c>
      <c r="V14" s="8">
        <v>0</v>
      </c>
      <c r="W14" s="8">
        <f t="shared" ref="W14:W77" si="0">U14+V14</f>
        <v>60756265838</v>
      </c>
      <c r="X14" s="30">
        <v>43867890418</v>
      </c>
      <c r="Y14" s="10">
        <v>0.25</v>
      </c>
      <c r="Z14" s="10">
        <v>1</v>
      </c>
      <c r="AA14" s="12">
        <v>5.6300000000000003E-2</v>
      </c>
      <c r="AB14" s="12">
        <v>5.6300000000000003E-2</v>
      </c>
    </row>
    <row r="15" spans="1:28" x14ac:dyDescent="0.2">
      <c r="A15" s="4" t="s">
        <v>35</v>
      </c>
      <c r="B15" s="4" t="s">
        <v>36</v>
      </c>
      <c r="C15" s="4" t="s">
        <v>37</v>
      </c>
      <c r="D15" s="4" t="s">
        <v>38</v>
      </c>
      <c r="E15" s="4" t="s">
        <v>39</v>
      </c>
      <c r="F15" s="4" t="s">
        <v>59</v>
      </c>
      <c r="G15" s="4" t="s">
        <v>60</v>
      </c>
      <c r="H15" s="4" t="s">
        <v>61</v>
      </c>
      <c r="I15" s="4" t="s">
        <v>62</v>
      </c>
      <c r="J15" s="4" t="s">
        <v>44</v>
      </c>
      <c r="K15" s="4" t="s">
        <v>45</v>
      </c>
      <c r="L15" s="5">
        <v>0</v>
      </c>
      <c r="M15" s="7">
        <v>1</v>
      </c>
      <c r="N15" s="7">
        <v>0.25</v>
      </c>
      <c r="O15" s="7" t="s">
        <v>63</v>
      </c>
      <c r="P15" s="6">
        <v>0.25</v>
      </c>
      <c r="Q15" s="7">
        <v>0.25</v>
      </c>
      <c r="R15" s="7" t="s">
        <v>64</v>
      </c>
      <c r="S15" s="7" t="s">
        <v>65</v>
      </c>
      <c r="T15" s="7">
        <v>0</v>
      </c>
      <c r="U15" s="33">
        <v>110104293</v>
      </c>
      <c r="V15" s="8">
        <v>0</v>
      </c>
      <c r="W15" s="8">
        <f t="shared" si="0"/>
        <v>110104293</v>
      </c>
      <c r="X15" s="30">
        <v>110104293</v>
      </c>
      <c r="Y15" s="10">
        <v>0.25</v>
      </c>
      <c r="Z15" s="10">
        <v>1</v>
      </c>
      <c r="AA15" s="12">
        <v>5.6300000000000003E-2</v>
      </c>
      <c r="AB15" s="12">
        <v>5.6300000000000003E-2</v>
      </c>
    </row>
    <row r="16" spans="1:28" x14ac:dyDescent="0.2">
      <c r="A16" s="4" t="s">
        <v>35</v>
      </c>
      <c r="B16" s="4" t="s">
        <v>36</v>
      </c>
      <c r="C16" s="4" t="s">
        <v>37</v>
      </c>
      <c r="D16" s="4" t="s">
        <v>38</v>
      </c>
      <c r="E16" s="4" t="s">
        <v>39</v>
      </c>
      <c r="F16" s="4" t="s">
        <v>66</v>
      </c>
      <c r="G16" s="4" t="s">
        <v>67</v>
      </c>
      <c r="H16" s="4" t="s">
        <v>68</v>
      </c>
      <c r="I16" s="4" t="s">
        <v>69</v>
      </c>
      <c r="J16" s="4" t="s">
        <v>44</v>
      </c>
      <c r="K16" s="4" t="s">
        <v>45</v>
      </c>
      <c r="L16" s="5">
        <v>4</v>
      </c>
      <c r="M16" s="7">
        <v>11</v>
      </c>
      <c r="N16" s="7">
        <v>2</v>
      </c>
      <c r="O16" s="7" t="s">
        <v>70</v>
      </c>
      <c r="P16" s="6">
        <v>2</v>
      </c>
      <c r="Q16" s="7">
        <v>2</v>
      </c>
      <c r="R16" s="7" t="s">
        <v>71</v>
      </c>
      <c r="S16" s="7" t="s">
        <v>72</v>
      </c>
      <c r="T16" s="7" t="s">
        <v>73</v>
      </c>
      <c r="U16" s="33">
        <v>709634566</v>
      </c>
      <c r="V16" s="8">
        <v>0</v>
      </c>
      <c r="W16" s="8">
        <f t="shared" si="0"/>
        <v>709634566</v>
      </c>
      <c r="X16" s="30">
        <v>121720655</v>
      </c>
      <c r="Y16" s="10">
        <v>0.18179999999999999</v>
      </c>
      <c r="Z16" s="10">
        <v>1</v>
      </c>
      <c r="AA16" s="12">
        <v>4.0899999999999999E-2</v>
      </c>
      <c r="AB16" s="12">
        <v>4.0899999999999999E-2</v>
      </c>
    </row>
    <row r="17" spans="1:28" x14ac:dyDescent="0.2">
      <c r="A17" s="4" t="s">
        <v>74</v>
      </c>
      <c r="B17" s="4" t="s">
        <v>75</v>
      </c>
      <c r="C17" s="4" t="s">
        <v>37</v>
      </c>
      <c r="D17" s="4" t="s">
        <v>38</v>
      </c>
      <c r="E17" s="4" t="s">
        <v>39</v>
      </c>
      <c r="F17" s="4" t="s">
        <v>76</v>
      </c>
      <c r="G17" s="4" t="s">
        <v>77</v>
      </c>
      <c r="H17" s="4" t="s">
        <v>78</v>
      </c>
      <c r="I17" s="4" t="s">
        <v>79</v>
      </c>
      <c r="J17" s="4" t="s">
        <v>44</v>
      </c>
      <c r="K17" s="4" t="s">
        <v>45</v>
      </c>
      <c r="L17" s="5">
        <v>2000</v>
      </c>
      <c r="M17" s="7">
        <v>2500</v>
      </c>
      <c r="N17" s="7">
        <v>253</v>
      </c>
      <c r="O17" s="7" t="s">
        <v>80</v>
      </c>
      <c r="P17" s="6">
        <v>200</v>
      </c>
      <c r="Q17" s="7">
        <v>253</v>
      </c>
      <c r="R17" s="7" t="s">
        <v>81</v>
      </c>
      <c r="S17" s="7" t="s">
        <v>82</v>
      </c>
      <c r="T17" s="7" t="s">
        <v>83</v>
      </c>
      <c r="U17" s="33">
        <v>24030000</v>
      </c>
      <c r="V17" s="8">
        <v>0</v>
      </c>
      <c r="W17" s="8">
        <f t="shared" si="0"/>
        <v>24030000</v>
      </c>
      <c r="X17" s="30">
        <v>22629999</v>
      </c>
      <c r="Y17" s="10">
        <v>0.1012</v>
      </c>
      <c r="Z17" s="10">
        <v>1</v>
      </c>
      <c r="AA17" s="12">
        <v>2.2800000000000001E-2</v>
      </c>
      <c r="AB17" s="12">
        <v>1.7999999999999999E-2</v>
      </c>
    </row>
    <row r="18" spans="1:28" x14ac:dyDescent="0.2">
      <c r="A18" s="4" t="s">
        <v>74</v>
      </c>
      <c r="B18" s="4" t="s">
        <v>75</v>
      </c>
      <c r="C18" s="4" t="s">
        <v>37</v>
      </c>
      <c r="D18" s="4" t="s">
        <v>38</v>
      </c>
      <c r="E18" s="4" t="s">
        <v>39</v>
      </c>
      <c r="F18" s="4" t="s">
        <v>84</v>
      </c>
      <c r="G18" s="4" t="s">
        <v>85</v>
      </c>
      <c r="H18" s="4" t="s">
        <v>86</v>
      </c>
      <c r="I18" s="4" t="s">
        <v>87</v>
      </c>
      <c r="J18" s="4" t="s">
        <v>53</v>
      </c>
      <c r="K18" s="4" t="s">
        <v>45</v>
      </c>
      <c r="L18" s="5">
        <v>0</v>
      </c>
      <c r="M18" s="7">
        <v>50</v>
      </c>
      <c r="N18" s="7">
        <v>5</v>
      </c>
      <c r="O18" s="7"/>
      <c r="P18" s="6">
        <v>5</v>
      </c>
      <c r="Q18" s="7">
        <v>5</v>
      </c>
      <c r="R18" s="7">
        <v>0</v>
      </c>
      <c r="S18" s="7" t="s">
        <v>88</v>
      </c>
      <c r="T18" s="7">
        <v>0</v>
      </c>
      <c r="U18" s="34"/>
      <c r="V18" s="8">
        <v>15000000</v>
      </c>
      <c r="W18" s="8">
        <f t="shared" si="0"/>
        <v>15000000</v>
      </c>
      <c r="X18" s="31"/>
      <c r="Y18" s="10">
        <v>0.1</v>
      </c>
      <c r="Z18" s="10">
        <v>1</v>
      </c>
      <c r="AA18" s="12">
        <v>2.2499999999999999E-2</v>
      </c>
      <c r="AB18" s="12">
        <v>2.2499999999999999E-2</v>
      </c>
    </row>
    <row r="19" spans="1:28" x14ac:dyDescent="0.2">
      <c r="A19" s="4" t="s">
        <v>74</v>
      </c>
      <c r="B19" s="4" t="s">
        <v>75</v>
      </c>
      <c r="C19" s="4" t="s">
        <v>37</v>
      </c>
      <c r="D19" s="4" t="s">
        <v>38</v>
      </c>
      <c r="E19" s="4" t="s">
        <v>39</v>
      </c>
      <c r="F19" s="4" t="s">
        <v>89</v>
      </c>
      <c r="G19" s="4" t="s">
        <v>90</v>
      </c>
      <c r="H19" s="4" t="s">
        <v>91</v>
      </c>
      <c r="I19" s="4" t="s">
        <v>92</v>
      </c>
      <c r="J19" s="4" t="s">
        <v>44</v>
      </c>
      <c r="K19" s="4" t="s">
        <v>54</v>
      </c>
      <c r="L19" s="5">
        <v>12000</v>
      </c>
      <c r="M19" s="7">
        <v>12000</v>
      </c>
      <c r="N19" s="7">
        <v>0</v>
      </c>
      <c r="O19" s="7"/>
      <c r="P19" s="6">
        <v>0</v>
      </c>
      <c r="Q19" s="7">
        <v>570</v>
      </c>
      <c r="R19" s="7">
        <v>0</v>
      </c>
      <c r="S19" s="7" t="s">
        <v>93</v>
      </c>
      <c r="T19" s="7">
        <v>0</v>
      </c>
      <c r="U19" s="34"/>
      <c r="V19" s="8">
        <v>0</v>
      </c>
      <c r="W19" s="8">
        <f t="shared" si="0"/>
        <v>0</v>
      </c>
      <c r="X19" s="31"/>
      <c r="Y19" s="10">
        <v>0</v>
      </c>
      <c r="Z19" s="10" t="s">
        <v>56</v>
      </c>
      <c r="AA19" s="12">
        <v>0</v>
      </c>
      <c r="AB19" s="12" t="s">
        <v>56</v>
      </c>
    </row>
    <row r="20" spans="1:28" x14ac:dyDescent="0.2">
      <c r="A20" s="4" t="s">
        <v>35</v>
      </c>
      <c r="B20" s="4" t="s">
        <v>36</v>
      </c>
      <c r="C20" s="4" t="s">
        <v>37</v>
      </c>
      <c r="D20" s="4" t="s">
        <v>38</v>
      </c>
      <c r="E20" s="4" t="s">
        <v>39</v>
      </c>
      <c r="F20" s="4" t="s">
        <v>94</v>
      </c>
      <c r="G20" s="4" t="s">
        <v>95</v>
      </c>
      <c r="H20" s="4" t="s">
        <v>96</v>
      </c>
      <c r="I20" s="4" t="s">
        <v>97</v>
      </c>
      <c r="J20" s="4" t="s">
        <v>53</v>
      </c>
      <c r="K20" s="4" t="s">
        <v>45</v>
      </c>
      <c r="L20" s="5">
        <v>76</v>
      </c>
      <c r="M20" s="7">
        <v>24</v>
      </c>
      <c r="N20" s="7">
        <v>1</v>
      </c>
      <c r="O20" s="7" t="s">
        <v>98</v>
      </c>
      <c r="P20" s="6">
        <v>1</v>
      </c>
      <c r="Q20" s="7">
        <v>1</v>
      </c>
      <c r="R20" s="7" t="s">
        <v>99</v>
      </c>
      <c r="S20" s="7" t="s">
        <v>98</v>
      </c>
      <c r="T20" s="7">
        <v>0</v>
      </c>
      <c r="U20" s="33">
        <v>240005741</v>
      </c>
      <c r="V20" s="8">
        <v>0</v>
      </c>
      <c r="W20" s="8">
        <f t="shared" si="0"/>
        <v>240005741</v>
      </c>
      <c r="X20" s="30">
        <v>157326789</v>
      </c>
      <c r="Y20" s="10">
        <v>4.1700000000000001E-2</v>
      </c>
      <c r="Z20" s="10">
        <v>1</v>
      </c>
      <c r="AA20" s="12">
        <v>9.4000000000000004E-3</v>
      </c>
      <c r="AB20" s="12">
        <v>9.4000000000000004E-3</v>
      </c>
    </row>
    <row r="21" spans="1:28" x14ac:dyDescent="0.2">
      <c r="A21" s="4" t="s">
        <v>35</v>
      </c>
      <c r="B21" s="4" t="s">
        <v>36</v>
      </c>
      <c r="C21" s="4" t="s">
        <v>37</v>
      </c>
      <c r="D21" s="4" t="s">
        <v>38</v>
      </c>
      <c r="E21" s="4" t="s">
        <v>39</v>
      </c>
      <c r="F21" s="4" t="s">
        <v>100</v>
      </c>
      <c r="G21" s="4" t="s">
        <v>101</v>
      </c>
      <c r="H21" s="4" t="s">
        <v>102</v>
      </c>
      <c r="I21" s="4" t="s">
        <v>103</v>
      </c>
      <c r="J21" s="4" t="s">
        <v>44</v>
      </c>
      <c r="K21" s="4" t="s">
        <v>45</v>
      </c>
      <c r="L21" s="5">
        <v>0</v>
      </c>
      <c r="M21" s="7">
        <v>20</v>
      </c>
      <c r="N21" s="7">
        <v>3</v>
      </c>
      <c r="O21" s="7" t="s">
        <v>104</v>
      </c>
      <c r="P21" s="6">
        <v>3</v>
      </c>
      <c r="Q21" s="7">
        <v>3</v>
      </c>
      <c r="R21" s="7" t="s">
        <v>105</v>
      </c>
      <c r="S21" s="7" t="s">
        <v>106</v>
      </c>
      <c r="T21" s="7" t="s">
        <v>107</v>
      </c>
      <c r="U21" s="33">
        <v>57963134</v>
      </c>
      <c r="V21" s="8">
        <v>0</v>
      </c>
      <c r="W21" s="8">
        <f t="shared" si="0"/>
        <v>57963134</v>
      </c>
      <c r="X21" s="30">
        <v>24709815</v>
      </c>
      <c r="Y21" s="10">
        <v>0.15</v>
      </c>
      <c r="Z21" s="10">
        <v>1</v>
      </c>
      <c r="AA21" s="12">
        <v>3.3799999999999997E-2</v>
      </c>
      <c r="AB21" s="12">
        <v>3.3799999999999997E-2</v>
      </c>
    </row>
    <row r="22" spans="1:28" x14ac:dyDescent="0.2">
      <c r="A22" s="4" t="s">
        <v>108</v>
      </c>
      <c r="B22" s="4" t="s">
        <v>109</v>
      </c>
      <c r="C22" s="4" t="s">
        <v>37</v>
      </c>
      <c r="D22" s="4" t="s">
        <v>38</v>
      </c>
      <c r="E22" s="4" t="s">
        <v>110</v>
      </c>
      <c r="F22" s="4" t="s">
        <v>111</v>
      </c>
      <c r="G22" s="4" t="s">
        <v>112</v>
      </c>
      <c r="H22" s="4" t="s">
        <v>113</v>
      </c>
      <c r="I22" s="4" t="s">
        <v>114</v>
      </c>
      <c r="J22" s="4" t="s">
        <v>44</v>
      </c>
      <c r="K22" s="4" t="s">
        <v>45</v>
      </c>
      <c r="L22" s="5">
        <v>0</v>
      </c>
      <c r="M22" s="7">
        <v>1</v>
      </c>
      <c r="N22" s="7">
        <v>0.05</v>
      </c>
      <c r="O22" s="7"/>
      <c r="P22" s="6">
        <v>0.05</v>
      </c>
      <c r="Q22" s="7">
        <v>0.05</v>
      </c>
      <c r="R22" s="7" t="s">
        <v>115</v>
      </c>
      <c r="S22" s="7" t="s">
        <v>116</v>
      </c>
      <c r="T22" s="7" t="s">
        <v>117</v>
      </c>
      <c r="U22" s="33">
        <v>16000000</v>
      </c>
      <c r="V22" s="8">
        <v>0</v>
      </c>
      <c r="W22" s="8">
        <f t="shared" si="0"/>
        <v>16000000</v>
      </c>
      <c r="X22" s="30">
        <v>16000000</v>
      </c>
      <c r="Y22" s="10">
        <v>0.05</v>
      </c>
      <c r="Z22" s="10">
        <v>1</v>
      </c>
      <c r="AA22" s="12">
        <v>1.1299999999999999E-2</v>
      </c>
      <c r="AB22" s="12">
        <v>1.1299999999999999E-2</v>
      </c>
    </row>
    <row r="23" spans="1:28" x14ac:dyDescent="0.2">
      <c r="A23" s="4" t="s">
        <v>108</v>
      </c>
      <c r="B23" s="4" t="s">
        <v>109</v>
      </c>
      <c r="C23" s="4" t="s">
        <v>37</v>
      </c>
      <c r="D23" s="4" t="s">
        <v>38</v>
      </c>
      <c r="E23" s="4" t="s">
        <v>110</v>
      </c>
      <c r="F23" s="4" t="s">
        <v>118</v>
      </c>
      <c r="G23" s="4" t="s">
        <v>119</v>
      </c>
      <c r="H23" s="4" t="s">
        <v>120</v>
      </c>
      <c r="I23" s="4" t="s">
        <v>121</v>
      </c>
      <c r="J23" s="4" t="s">
        <v>44</v>
      </c>
      <c r="K23" s="4" t="s">
        <v>45</v>
      </c>
      <c r="L23" s="5">
        <v>0</v>
      </c>
      <c r="M23" s="7">
        <v>1</v>
      </c>
      <c r="N23" s="7">
        <v>0.05</v>
      </c>
      <c r="O23" s="7"/>
      <c r="P23" s="6">
        <v>0.05</v>
      </c>
      <c r="Q23" s="7">
        <v>0.05</v>
      </c>
      <c r="R23" s="7" t="s">
        <v>122</v>
      </c>
      <c r="S23" s="7" t="s">
        <v>123</v>
      </c>
      <c r="T23" s="7" t="s">
        <v>117</v>
      </c>
      <c r="U23" s="33">
        <v>24000000</v>
      </c>
      <c r="V23" s="8">
        <v>0</v>
      </c>
      <c r="W23" s="8">
        <f t="shared" si="0"/>
        <v>24000000</v>
      </c>
      <c r="X23" s="30">
        <v>24000000</v>
      </c>
      <c r="Y23" s="10">
        <v>0.05</v>
      </c>
      <c r="Z23" s="10">
        <v>1</v>
      </c>
      <c r="AA23" s="12">
        <v>1.1299999999999999E-2</v>
      </c>
      <c r="AB23" s="12">
        <v>1.1299999999999999E-2</v>
      </c>
    </row>
    <row r="24" spans="1:28" x14ac:dyDescent="0.2">
      <c r="A24" s="4" t="s">
        <v>108</v>
      </c>
      <c r="B24" s="4" t="s">
        <v>109</v>
      </c>
      <c r="C24" s="4" t="s">
        <v>37</v>
      </c>
      <c r="D24" s="4" t="s">
        <v>38</v>
      </c>
      <c r="E24" s="4" t="s">
        <v>110</v>
      </c>
      <c r="F24" s="4" t="s">
        <v>124</v>
      </c>
      <c r="G24" s="4" t="s">
        <v>125</v>
      </c>
      <c r="H24" s="4" t="s">
        <v>126</v>
      </c>
      <c r="I24" s="4" t="s">
        <v>127</v>
      </c>
      <c r="J24" s="4" t="s">
        <v>44</v>
      </c>
      <c r="K24" s="4" t="s">
        <v>45</v>
      </c>
      <c r="L24" s="5">
        <v>0</v>
      </c>
      <c r="M24" s="7">
        <v>1</v>
      </c>
      <c r="N24" s="7">
        <v>0.15</v>
      </c>
      <c r="O24" s="7" t="s">
        <v>128</v>
      </c>
      <c r="P24" s="6">
        <v>0.1</v>
      </c>
      <c r="Q24" s="7">
        <v>0.15</v>
      </c>
      <c r="R24" s="7" t="s">
        <v>129</v>
      </c>
      <c r="S24" s="7" t="s">
        <v>130</v>
      </c>
      <c r="T24" s="7" t="s">
        <v>117</v>
      </c>
      <c r="U24" s="33">
        <v>61500000</v>
      </c>
      <c r="V24" s="8">
        <v>0</v>
      </c>
      <c r="W24" s="8">
        <f t="shared" si="0"/>
        <v>61500000</v>
      </c>
      <c r="X24" s="30">
        <v>61500000</v>
      </c>
      <c r="Y24" s="10">
        <v>0.15</v>
      </c>
      <c r="Z24" s="10">
        <v>1</v>
      </c>
      <c r="AA24" s="12">
        <v>3.3799999999999997E-2</v>
      </c>
      <c r="AB24" s="12">
        <v>2.2499999999999999E-2</v>
      </c>
    </row>
    <row r="25" spans="1:28" x14ac:dyDescent="0.2">
      <c r="A25" s="4" t="s">
        <v>131</v>
      </c>
      <c r="B25" s="4" t="s">
        <v>132</v>
      </c>
      <c r="C25" s="4" t="s">
        <v>37</v>
      </c>
      <c r="D25" s="4" t="s">
        <v>38</v>
      </c>
      <c r="E25" s="4" t="s">
        <v>110</v>
      </c>
      <c r="F25" s="4" t="s">
        <v>133</v>
      </c>
      <c r="G25" s="4" t="s">
        <v>134</v>
      </c>
      <c r="H25" s="4" t="s">
        <v>135</v>
      </c>
      <c r="I25" s="4" t="s">
        <v>136</v>
      </c>
      <c r="J25" s="4" t="s">
        <v>44</v>
      </c>
      <c r="K25" s="4" t="s">
        <v>45</v>
      </c>
      <c r="L25" s="5">
        <v>651</v>
      </c>
      <c r="M25" s="7">
        <v>4000</v>
      </c>
      <c r="N25" s="7">
        <v>3852</v>
      </c>
      <c r="O25" s="7"/>
      <c r="P25" s="6">
        <v>100</v>
      </c>
      <c r="Q25" s="7">
        <v>3852</v>
      </c>
      <c r="R25" s="7" t="s">
        <v>137</v>
      </c>
      <c r="S25" s="7" t="s">
        <v>138</v>
      </c>
      <c r="T25" s="7" t="s">
        <v>139</v>
      </c>
      <c r="U25" s="34"/>
      <c r="V25" s="8">
        <v>904989855</v>
      </c>
      <c r="W25" s="8">
        <f t="shared" si="0"/>
        <v>904989855</v>
      </c>
      <c r="X25" s="31"/>
      <c r="Y25" s="10">
        <v>0.96299999999999997</v>
      </c>
      <c r="Z25" s="10">
        <v>1</v>
      </c>
      <c r="AA25" s="12">
        <v>0.2167</v>
      </c>
      <c r="AB25" s="12">
        <v>5.5999999999999999E-3</v>
      </c>
    </row>
    <row r="26" spans="1:28" x14ac:dyDescent="0.2">
      <c r="A26" s="4" t="s">
        <v>140</v>
      </c>
      <c r="B26" s="4" t="s">
        <v>141</v>
      </c>
      <c r="C26" s="4" t="s">
        <v>37</v>
      </c>
      <c r="D26" s="4" t="s">
        <v>38</v>
      </c>
      <c r="E26" s="4" t="s">
        <v>110</v>
      </c>
      <c r="F26" s="4" t="s">
        <v>142</v>
      </c>
      <c r="G26" s="4" t="s">
        <v>143</v>
      </c>
      <c r="H26" s="4" t="s">
        <v>144</v>
      </c>
      <c r="I26" s="4" t="s">
        <v>145</v>
      </c>
      <c r="J26" s="4" t="s">
        <v>44</v>
      </c>
      <c r="K26" s="4" t="s">
        <v>45</v>
      </c>
      <c r="L26" s="5">
        <v>15</v>
      </c>
      <c r="M26" s="7">
        <v>25</v>
      </c>
      <c r="N26" s="7">
        <v>8</v>
      </c>
      <c r="O26" s="7"/>
      <c r="P26" s="6">
        <v>5</v>
      </c>
      <c r="Q26" s="7">
        <v>8</v>
      </c>
      <c r="R26" s="7" t="s">
        <v>146</v>
      </c>
      <c r="S26" s="7" t="s">
        <v>147</v>
      </c>
      <c r="T26" s="7" t="s">
        <v>148</v>
      </c>
      <c r="U26" s="33">
        <v>20000000</v>
      </c>
      <c r="V26" s="8">
        <v>0</v>
      </c>
      <c r="W26" s="8">
        <f t="shared" si="0"/>
        <v>20000000</v>
      </c>
      <c r="X26" s="30">
        <v>20000000</v>
      </c>
      <c r="Y26" s="10">
        <v>0.32</v>
      </c>
      <c r="Z26" s="10">
        <v>1</v>
      </c>
      <c r="AA26" s="12">
        <v>7.1999999999999995E-2</v>
      </c>
      <c r="AB26" s="12">
        <v>4.4999999999999998E-2</v>
      </c>
    </row>
    <row r="27" spans="1:28" x14ac:dyDescent="0.2">
      <c r="A27" s="4" t="s">
        <v>140</v>
      </c>
      <c r="B27" s="4" t="s">
        <v>141</v>
      </c>
      <c r="C27" s="4" t="s">
        <v>37</v>
      </c>
      <c r="D27" s="4" t="s">
        <v>38</v>
      </c>
      <c r="E27" s="4" t="s">
        <v>110</v>
      </c>
      <c r="F27" s="4" t="s">
        <v>149</v>
      </c>
      <c r="G27" s="4" t="s">
        <v>150</v>
      </c>
      <c r="H27" s="4" t="s">
        <v>151</v>
      </c>
      <c r="I27" s="4" t="s">
        <v>152</v>
      </c>
      <c r="J27" s="4" t="s">
        <v>44</v>
      </c>
      <c r="K27" s="4" t="s">
        <v>45</v>
      </c>
      <c r="L27" s="5">
        <v>4</v>
      </c>
      <c r="M27" s="7">
        <v>12</v>
      </c>
      <c r="N27" s="7">
        <v>0</v>
      </c>
      <c r="O27" s="7"/>
      <c r="P27" s="6">
        <v>1</v>
      </c>
      <c r="Q27" s="7">
        <v>0</v>
      </c>
      <c r="R27" s="7"/>
      <c r="S27" s="7"/>
      <c r="T27" s="7"/>
      <c r="U27" s="33">
        <v>15000000</v>
      </c>
      <c r="V27" s="8">
        <v>0</v>
      </c>
      <c r="W27" s="8">
        <f t="shared" si="0"/>
        <v>15000000</v>
      </c>
      <c r="X27" s="30">
        <v>15000000</v>
      </c>
      <c r="Y27" s="10">
        <v>0</v>
      </c>
      <c r="Z27" s="10">
        <v>0</v>
      </c>
      <c r="AA27" s="12">
        <v>0</v>
      </c>
      <c r="AB27" s="12">
        <v>0</v>
      </c>
    </row>
    <row r="28" spans="1:28" x14ac:dyDescent="0.2">
      <c r="A28" s="4" t="s">
        <v>140</v>
      </c>
      <c r="B28" s="4" t="s">
        <v>141</v>
      </c>
      <c r="C28" s="4" t="s">
        <v>37</v>
      </c>
      <c r="D28" s="4" t="s">
        <v>38</v>
      </c>
      <c r="E28" s="4" t="s">
        <v>110</v>
      </c>
      <c r="F28" s="4" t="s">
        <v>153</v>
      </c>
      <c r="G28" s="4" t="s">
        <v>154</v>
      </c>
      <c r="H28" s="4" t="s">
        <v>155</v>
      </c>
      <c r="I28" s="4" t="s">
        <v>156</v>
      </c>
      <c r="J28" s="4" t="s">
        <v>44</v>
      </c>
      <c r="K28" s="4" t="s">
        <v>54</v>
      </c>
      <c r="L28" s="5">
        <v>90</v>
      </c>
      <c r="M28" s="7">
        <v>90</v>
      </c>
      <c r="N28" s="7">
        <v>46</v>
      </c>
      <c r="O28" s="7"/>
      <c r="P28" s="6">
        <v>90</v>
      </c>
      <c r="Q28" s="7">
        <v>92</v>
      </c>
      <c r="R28" s="7" t="s">
        <v>157</v>
      </c>
      <c r="S28" s="7" t="s">
        <v>158</v>
      </c>
      <c r="T28" s="7" t="e">
        <f ca="1">- Debido a la pandemia los procesos se iniciaron fuera del cronograma inicialmente establecido.- la cobertura ha disminuido en los municipios, Debido a que por la pandemia las personas han dejado de asistir.</f>
        <v>#NAME?</v>
      </c>
      <c r="U28" s="33">
        <v>815700000</v>
      </c>
      <c r="V28" s="8">
        <v>0</v>
      </c>
      <c r="W28" s="8">
        <f t="shared" si="0"/>
        <v>815700000</v>
      </c>
      <c r="X28" s="30">
        <v>815700000</v>
      </c>
      <c r="Y28" s="10">
        <v>0.25</v>
      </c>
      <c r="Z28" s="10">
        <v>1</v>
      </c>
      <c r="AA28" s="12">
        <v>5.6300000000000003E-2</v>
      </c>
      <c r="AB28" s="12">
        <v>5.6300000000000003E-2</v>
      </c>
    </row>
    <row r="29" spans="1:28" x14ac:dyDescent="0.2">
      <c r="A29" s="4" t="s">
        <v>140</v>
      </c>
      <c r="B29" s="4" t="s">
        <v>141</v>
      </c>
      <c r="C29" s="4" t="s">
        <v>37</v>
      </c>
      <c r="D29" s="4" t="s">
        <v>38</v>
      </c>
      <c r="E29" s="4" t="s">
        <v>110</v>
      </c>
      <c r="F29" s="4" t="s">
        <v>159</v>
      </c>
      <c r="G29" s="4" t="s">
        <v>160</v>
      </c>
      <c r="H29" s="4" t="s">
        <v>161</v>
      </c>
      <c r="I29" s="4" t="s">
        <v>162</v>
      </c>
      <c r="J29" s="4" t="s">
        <v>44</v>
      </c>
      <c r="K29" s="4" t="s">
        <v>45</v>
      </c>
      <c r="L29" s="5">
        <v>17</v>
      </c>
      <c r="M29" s="7">
        <v>40</v>
      </c>
      <c r="N29" s="7">
        <v>8</v>
      </c>
      <c r="O29" s="7"/>
      <c r="P29" s="6">
        <v>8</v>
      </c>
      <c r="Q29" s="7">
        <v>8</v>
      </c>
      <c r="R29" s="7" t="s">
        <v>163</v>
      </c>
      <c r="S29" s="7" t="s">
        <v>164</v>
      </c>
      <c r="T29" s="7" t="s">
        <v>165</v>
      </c>
      <c r="U29" s="33">
        <v>60000000</v>
      </c>
      <c r="V29" s="8">
        <v>0</v>
      </c>
      <c r="W29" s="8">
        <f t="shared" si="0"/>
        <v>60000000</v>
      </c>
      <c r="X29" s="30">
        <v>60000000</v>
      </c>
      <c r="Y29" s="10">
        <v>0.2</v>
      </c>
      <c r="Z29" s="10">
        <v>1</v>
      </c>
      <c r="AA29" s="12">
        <v>4.4999999999999998E-2</v>
      </c>
      <c r="AB29" s="12">
        <v>4.4999999999999998E-2</v>
      </c>
    </row>
    <row r="30" spans="1:28" x14ac:dyDescent="0.2">
      <c r="A30" s="4" t="s">
        <v>166</v>
      </c>
      <c r="B30" s="4" t="s">
        <v>167</v>
      </c>
      <c r="C30" s="4" t="s">
        <v>37</v>
      </c>
      <c r="D30" s="4" t="s">
        <v>38</v>
      </c>
      <c r="E30" s="4" t="s">
        <v>110</v>
      </c>
      <c r="F30" s="4" t="s">
        <v>168</v>
      </c>
      <c r="G30" s="4" t="s">
        <v>169</v>
      </c>
      <c r="H30" s="4" t="s">
        <v>170</v>
      </c>
      <c r="I30" s="4" t="s">
        <v>171</v>
      </c>
      <c r="J30" s="4" t="s">
        <v>44</v>
      </c>
      <c r="K30" s="4" t="s">
        <v>45</v>
      </c>
      <c r="L30" s="5">
        <v>2</v>
      </c>
      <c r="M30" s="7">
        <v>2</v>
      </c>
      <c r="N30" s="7">
        <v>0</v>
      </c>
      <c r="O30" s="7"/>
      <c r="P30" s="6">
        <v>0</v>
      </c>
      <c r="Q30" s="7">
        <v>0</v>
      </c>
      <c r="R30" s="7"/>
      <c r="S30" s="7"/>
      <c r="T30" s="7"/>
      <c r="U30" s="34"/>
      <c r="V30" s="8">
        <v>0</v>
      </c>
      <c r="W30" s="8">
        <f t="shared" si="0"/>
        <v>0</v>
      </c>
      <c r="X30" s="31"/>
      <c r="Y30" s="10">
        <v>0</v>
      </c>
      <c r="Z30" s="10" t="s">
        <v>56</v>
      </c>
      <c r="AA30" s="12">
        <v>0</v>
      </c>
      <c r="AB30" s="12" t="s">
        <v>56</v>
      </c>
    </row>
    <row r="31" spans="1:28" x14ac:dyDescent="0.2">
      <c r="A31" s="4" t="s">
        <v>166</v>
      </c>
      <c r="B31" s="4" t="s">
        <v>167</v>
      </c>
      <c r="C31" s="4" t="s">
        <v>37</v>
      </c>
      <c r="D31" s="4" t="s">
        <v>38</v>
      </c>
      <c r="E31" s="4" t="s">
        <v>110</v>
      </c>
      <c r="F31" s="4" t="s">
        <v>172</v>
      </c>
      <c r="G31" s="4" t="s">
        <v>173</v>
      </c>
      <c r="H31" s="4" t="s">
        <v>174</v>
      </c>
      <c r="I31" s="4" t="s">
        <v>175</v>
      </c>
      <c r="J31" s="4" t="s">
        <v>44</v>
      </c>
      <c r="K31" s="4" t="s">
        <v>45</v>
      </c>
      <c r="L31" s="5">
        <v>6000</v>
      </c>
      <c r="M31" s="7">
        <v>8000</v>
      </c>
      <c r="N31" s="7">
        <v>1774</v>
      </c>
      <c r="O31" s="7" t="s">
        <v>176</v>
      </c>
      <c r="P31" s="6">
        <v>1500</v>
      </c>
      <c r="Q31" s="7">
        <v>1774</v>
      </c>
      <c r="R31" s="7">
        <v>0</v>
      </c>
      <c r="S31" s="7" t="s">
        <v>177</v>
      </c>
      <c r="T31" s="7">
        <v>0</v>
      </c>
      <c r="U31" s="33">
        <v>120000000</v>
      </c>
      <c r="V31" s="8">
        <v>0</v>
      </c>
      <c r="W31" s="8">
        <f t="shared" si="0"/>
        <v>120000000</v>
      </c>
      <c r="X31" s="30">
        <v>59516618</v>
      </c>
      <c r="Y31" s="10">
        <v>0.2218</v>
      </c>
      <c r="Z31" s="10">
        <v>1</v>
      </c>
      <c r="AA31" s="12">
        <v>4.99E-2</v>
      </c>
      <c r="AB31" s="12">
        <v>4.2200000000000001E-2</v>
      </c>
    </row>
    <row r="32" spans="1:28" x14ac:dyDescent="0.2">
      <c r="A32" s="4" t="s">
        <v>166</v>
      </c>
      <c r="B32" s="4" t="s">
        <v>167</v>
      </c>
      <c r="C32" s="4" t="s">
        <v>37</v>
      </c>
      <c r="D32" s="4" t="s">
        <v>38</v>
      </c>
      <c r="E32" s="4" t="s">
        <v>110</v>
      </c>
      <c r="F32" s="4" t="s">
        <v>178</v>
      </c>
      <c r="G32" s="4" t="s">
        <v>179</v>
      </c>
      <c r="H32" s="4" t="s">
        <v>180</v>
      </c>
      <c r="I32" s="4" t="s">
        <v>181</v>
      </c>
      <c r="J32" s="4" t="s">
        <v>44</v>
      </c>
      <c r="K32" s="4" t="s">
        <v>45</v>
      </c>
      <c r="L32" s="5">
        <v>142000</v>
      </c>
      <c r="M32" s="7">
        <v>160000</v>
      </c>
      <c r="N32" s="7">
        <v>33000</v>
      </c>
      <c r="O32" s="7" t="s">
        <v>182</v>
      </c>
      <c r="P32" s="6">
        <v>30000</v>
      </c>
      <c r="Q32" s="7">
        <v>33000</v>
      </c>
      <c r="R32" s="7">
        <v>0</v>
      </c>
      <c r="S32" s="7" t="s">
        <v>183</v>
      </c>
      <c r="T32" s="7">
        <v>0</v>
      </c>
      <c r="U32" s="33">
        <v>445192000</v>
      </c>
      <c r="V32" s="8">
        <v>0</v>
      </c>
      <c r="W32" s="8">
        <f t="shared" si="0"/>
        <v>445192000</v>
      </c>
      <c r="X32" s="30">
        <v>396808035</v>
      </c>
      <c r="Y32" s="10">
        <v>0.20630000000000001</v>
      </c>
      <c r="Z32" s="10">
        <v>1</v>
      </c>
      <c r="AA32" s="12">
        <v>4.6399999999999997E-2</v>
      </c>
      <c r="AB32" s="12">
        <v>4.2200000000000001E-2</v>
      </c>
    </row>
    <row r="33" spans="1:28" x14ac:dyDescent="0.2">
      <c r="A33" s="4" t="s">
        <v>166</v>
      </c>
      <c r="B33" s="4" t="s">
        <v>167</v>
      </c>
      <c r="C33" s="4" t="s">
        <v>37</v>
      </c>
      <c r="D33" s="4" t="s">
        <v>38</v>
      </c>
      <c r="E33" s="4" t="s">
        <v>110</v>
      </c>
      <c r="F33" s="4" t="s">
        <v>184</v>
      </c>
      <c r="G33" s="4" t="s">
        <v>185</v>
      </c>
      <c r="H33" s="4" t="s">
        <v>186</v>
      </c>
      <c r="I33" s="4" t="s">
        <v>187</v>
      </c>
      <c r="J33" s="4" t="s">
        <v>44</v>
      </c>
      <c r="K33" s="4" t="s">
        <v>45</v>
      </c>
      <c r="L33" s="5">
        <v>0</v>
      </c>
      <c r="M33" s="7">
        <v>3</v>
      </c>
      <c r="N33" s="7">
        <v>0</v>
      </c>
      <c r="O33" s="7"/>
      <c r="P33" s="6">
        <v>0</v>
      </c>
      <c r="Q33" s="7">
        <v>0</v>
      </c>
      <c r="R33" s="7"/>
      <c r="S33" s="7"/>
      <c r="T33" s="7"/>
      <c r="U33" s="34"/>
      <c r="V33" s="8">
        <v>0</v>
      </c>
      <c r="W33" s="8">
        <f t="shared" si="0"/>
        <v>0</v>
      </c>
      <c r="X33" s="31"/>
      <c r="Y33" s="10">
        <v>0</v>
      </c>
      <c r="Z33" s="10" t="s">
        <v>56</v>
      </c>
      <c r="AA33" s="12">
        <v>0</v>
      </c>
      <c r="AB33" s="12" t="s">
        <v>56</v>
      </c>
    </row>
    <row r="34" spans="1:28" x14ac:dyDescent="0.2">
      <c r="A34" s="4" t="s">
        <v>166</v>
      </c>
      <c r="B34" s="4" t="s">
        <v>167</v>
      </c>
      <c r="C34" s="4" t="s">
        <v>37</v>
      </c>
      <c r="D34" s="4" t="s">
        <v>38</v>
      </c>
      <c r="E34" s="4" t="s">
        <v>110</v>
      </c>
      <c r="F34" s="4" t="s">
        <v>188</v>
      </c>
      <c r="G34" s="4" t="s">
        <v>189</v>
      </c>
      <c r="H34" s="4" t="s">
        <v>190</v>
      </c>
      <c r="I34" s="4" t="s">
        <v>191</v>
      </c>
      <c r="J34" s="4" t="s">
        <v>44</v>
      </c>
      <c r="K34" s="4" t="s">
        <v>45</v>
      </c>
      <c r="L34" s="5">
        <v>0</v>
      </c>
      <c r="M34" s="7">
        <v>1</v>
      </c>
      <c r="N34" s="7">
        <v>0</v>
      </c>
      <c r="O34" s="7"/>
      <c r="P34" s="6">
        <v>0</v>
      </c>
      <c r="Q34" s="7">
        <v>0</v>
      </c>
      <c r="R34" s="7"/>
      <c r="S34" s="7"/>
      <c r="T34" s="7"/>
      <c r="U34" s="34"/>
      <c r="V34" s="8">
        <v>0</v>
      </c>
      <c r="W34" s="8">
        <f t="shared" si="0"/>
        <v>0</v>
      </c>
      <c r="X34" s="31"/>
      <c r="Y34" s="10">
        <v>0</v>
      </c>
      <c r="Z34" s="10" t="s">
        <v>56</v>
      </c>
      <c r="AA34" s="12">
        <v>0</v>
      </c>
      <c r="AB34" s="12" t="s">
        <v>56</v>
      </c>
    </row>
    <row r="35" spans="1:28" x14ac:dyDescent="0.2">
      <c r="A35" s="4" t="s">
        <v>166</v>
      </c>
      <c r="B35" s="4" t="s">
        <v>167</v>
      </c>
      <c r="C35" s="4" t="s">
        <v>37</v>
      </c>
      <c r="D35" s="4" t="s">
        <v>38</v>
      </c>
      <c r="E35" s="4" t="s">
        <v>110</v>
      </c>
      <c r="F35" s="4" t="s">
        <v>192</v>
      </c>
      <c r="G35" s="4" t="s">
        <v>193</v>
      </c>
      <c r="H35" s="4" t="s">
        <v>194</v>
      </c>
      <c r="I35" s="4" t="s">
        <v>195</v>
      </c>
      <c r="J35" s="4" t="s">
        <v>44</v>
      </c>
      <c r="K35" s="4" t="s">
        <v>45</v>
      </c>
      <c r="L35" s="5">
        <v>41</v>
      </c>
      <c r="M35" s="7">
        <v>60</v>
      </c>
      <c r="N35" s="7">
        <v>12</v>
      </c>
      <c r="O35" s="7" t="s">
        <v>196</v>
      </c>
      <c r="P35" s="6">
        <v>10</v>
      </c>
      <c r="Q35" s="7">
        <v>12</v>
      </c>
      <c r="R35" s="7">
        <v>0</v>
      </c>
      <c r="S35" s="7" t="s">
        <v>197</v>
      </c>
      <c r="T35" s="7">
        <v>0</v>
      </c>
      <c r="U35" s="33">
        <v>179280000</v>
      </c>
      <c r="V35" s="8">
        <v>0</v>
      </c>
      <c r="W35" s="8">
        <f t="shared" si="0"/>
        <v>179280000</v>
      </c>
      <c r="X35" s="30">
        <v>158540569</v>
      </c>
      <c r="Y35" s="10">
        <v>0.2</v>
      </c>
      <c r="Z35" s="10">
        <v>1</v>
      </c>
      <c r="AA35" s="12">
        <v>4.4999999999999998E-2</v>
      </c>
      <c r="AB35" s="12">
        <v>3.7499999999999999E-2</v>
      </c>
    </row>
    <row r="36" spans="1:28" x14ac:dyDescent="0.2">
      <c r="A36" s="4" t="s">
        <v>166</v>
      </c>
      <c r="B36" s="4" t="s">
        <v>167</v>
      </c>
      <c r="C36" s="4" t="s">
        <v>37</v>
      </c>
      <c r="D36" s="4" t="s">
        <v>38</v>
      </c>
      <c r="E36" s="4" t="s">
        <v>110</v>
      </c>
      <c r="F36" s="4" t="s">
        <v>198</v>
      </c>
      <c r="G36" s="4" t="s">
        <v>199</v>
      </c>
      <c r="H36" s="4" t="s">
        <v>200</v>
      </c>
      <c r="I36" s="4" t="s">
        <v>201</v>
      </c>
      <c r="J36" s="4" t="s">
        <v>44</v>
      </c>
      <c r="K36" s="4" t="s">
        <v>45</v>
      </c>
      <c r="L36" s="5">
        <v>56</v>
      </c>
      <c r="M36" s="7">
        <v>150</v>
      </c>
      <c r="N36" s="7">
        <v>14</v>
      </c>
      <c r="O36" s="7" t="s">
        <v>202</v>
      </c>
      <c r="P36" s="6">
        <v>15</v>
      </c>
      <c r="Q36" s="7">
        <v>14</v>
      </c>
      <c r="R36" s="7">
        <v>0</v>
      </c>
      <c r="S36" s="7" t="s">
        <v>203</v>
      </c>
      <c r="T36" s="7">
        <v>0</v>
      </c>
      <c r="U36" s="33">
        <v>662085083</v>
      </c>
      <c r="V36" s="8">
        <v>0</v>
      </c>
      <c r="W36" s="8">
        <f t="shared" si="0"/>
        <v>662085083</v>
      </c>
      <c r="X36" s="30">
        <v>653640432</v>
      </c>
      <c r="Y36" s="10">
        <v>9.3299999999999994E-2</v>
      </c>
      <c r="Z36" s="10">
        <v>0.93330000000000002</v>
      </c>
      <c r="AA36" s="12">
        <v>2.1000000000000001E-2</v>
      </c>
      <c r="AB36" s="12">
        <v>2.1000000000000001E-2</v>
      </c>
    </row>
    <row r="37" spans="1:28" x14ac:dyDescent="0.2">
      <c r="A37" s="4" t="s">
        <v>35</v>
      </c>
      <c r="B37" s="4" t="s">
        <v>36</v>
      </c>
      <c r="C37" s="4" t="s">
        <v>37</v>
      </c>
      <c r="D37" s="4" t="s">
        <v>38</v>
      </c>
      <c r="E37" s="4" t="s">
        <v>110</v>
      </c>
      <c r="F37" s="4" t="s">
        <v>204</v>
      </c>
      <c r="G37" s="4" t="s">
        <v>205</v>
      </c>
      <c r="H37" s="4" t="s">
        <v>206</v>
      </c>
      <c r="I37" s="4" t="s">
        <v>69</v>
      </c>
      <c r="J37" s="4" t="s">
        <v>44</v>
      </c>
      <c r="K37" s="4" t="s">
        <v>45</v>
      </c>
      <c r="L37" s="5">
        <v>0</v>
      </c>
      <c r="M37" s="7">
        <v>60</v>
      </c>
      <c r="N37" s="7">
        <v>7</v>
      </c>
      <c r="O37" s="7" t="s">
        <v>207</v>
      </c>
      <c r="P37" s="6">
        <v>2</v>
      </c>
      <c r="Q37" s="7">
        <v>7</v>
      </c>
      <c r="R37" s="7" t="s">
        <v>208</v>
      </c>
      <c r="S37" s="7" t="s">
        <v>207</v>
      </c>
      <c r="T37" s="7" t="s">
        <v>209</v>
      </c>
      <c r="U37" s="33">
        <v>92170650</v>
      </c>
      <c r="V37" s="8">
        <v>0</v>
      </c>
      <c r="W37" s="8">
        <f t="shared" si="0"/>
        <v>92170650</v>
      </c>
      <c r="X37" s="30">
        <v>23224212</v>
      </c>
      <c r="Y37" s="10">
        <v>0.1167</v>
      </c>
      <c r="Z37" s="10">
        <v>1</v>
      </c>
      <c r="AA37" s="12">
        <v>2.63E-2</v>
      </c>
      <c r="AB37" s="12">
        <v>7.4999999999999997E-3</v>
      </c>
    </row>
    <row r="38" spans="1:28" x14ac:dyDescent="0.2">
      <c r="A38" s="4" t="s">
        <v>210</v>
      </c>
      <c r="B38" s="4" t="s">
        <v>211</v>
      </c>
      <c r="C38" s="4" t="s">
        <v>37</v>
      </c>
      <c r="D38" s="4" t="s">
        <v>38</v>
      </c>
      <c r="E38" s="4" t="s">
        <v>212</v>
      </c>
      <c r="F38" s="4" t="s">
        <v>213</v>
      </c>
      <c r="G38" s="4" t="s">
        <v>214</v>
      </c>
      <c r="H38" s="4" t="s">
        <v>215</v>
      </c>
      <c r="I38" s="4" t="s">
        <v>216</v>
      </c>
      <c r="J38" s="4" t="s">
        <v>53</v>
      </c>
      <c r="K38" s="4" t="s">
        <v>217</v>
      </c>
      <c r="L38" s="5">
        <v>94.5</v>
      </c>
      <c r="M38" s="7">
        <v>100</v>
      </c>
      <c r="N38" s="7">
        <v>80</v>
      </c>
      <c r="O38" s="7" t="s">
        <v>218</v>
      </c>
      <c r="P38" s="6">
        <v>100</v>
      </c>
      <c r="Q38" s="7">
        <v>100</v>
      </c>
      <c r="R38" s="7" t="s">
        <v>219</v>
      </c>
      <c r="S38" s="7" t="s">
        <v>220</v>
      </c>
      <c r="T38" s="7">
        <v>0</v>
      </c>
      <c r="U38" s="33">
        <v>14157779366</v>
      </c>
      <c r="V38" s="8">
        <v>0</v>
      </c>
      <c r="W38" s="8">
        <f t="shared" si="0"/>
        <v>14157779366</v>
      </c>
      <c r="X38" s="30">
        <v>11734163034</v>
      </c>
      <c r="Y38" s="10">
        <v>0.25</v>
      </c>
      <c r="Z38" s="10">
        <v>1</v>
      </c>
      <c r="AA38" s="12">
        <v>5.6300000000000003E-2</v>
      </c>
      <c r="AB38" s="12">
        <v>5.6300000000000003E-2</v>
      </c>
    </row>
    <row r="39" spans="1:28" x14ac:dyDescent="0.2">
      <c r="A39" s="4" t="s">
        <v>35</v>
      </c>
      <c r="B39" s="4" t="s">
        <v>36</v>
      </c>
      <c r="C39" s="4" t="s">
        <v>37</v>
      </c>
      <c r="D39" s="4" t="s">
        <v>38</v>
      </c>
      <c r="E39" s="4" t="s">
        <v>212</v>
      </c>
      <c r="F39" s="4" t="s">
        <v>221</v>
      </c>
      <c r="G39" s="4" t="s">
        <v>222</v>
      </c>
      <c r="H39" s="4" t="s">
        <v>223</v>
      </c>
      <c r="I39" s="4" t="s">
        <v>224</v>
      </c>
      <c r="J39" s="4" t="s">
        <v>53</v>
      </c>
      <c r="K39" s="4" t="s">
        <v>45</v>
      </c>
      <c r="L39" s="5">
        <v>0</v>
      </c>
      <c r="M39" s="7">
        <v>100</v>
      </c>
      <c r="N39" s="7">
        <v>5</v>
      </c>
      <c r="O39" s="7" t="s">
        <v>225</v>
      </c>
      <c r="P39" s="6">
        <v>5</v>
      </c>
      <c r="Q39" s="7">
        <v>5</v>
      </c>
      <c r="R39" s="7" t="s">
        <v>226</v>
      </c>
      <c r="S39" s="7" t="s">
        <v>225</v>
      </c>
      <c r="T39" s="7" t="s">
        <v>227</v>
      </c>
      <c r="U39" s="33">
        <v>384541183</v>
      </c>
      <c r="V39" s="8">
        <v>0</v>
      </c>
      <c r="W39" s="8">
        <f t="shared" si="0"/>
        <v>384541183</v>
      </c>
      <c r="X39" s="30">
        <v>292394852</v>
      </c>
      <c r="Y39" s="10">
        <v>0.05</v>
      </c>
      <c r="Z39" s="10">
        <v>1</v>
      </c>
      <c r="AA39" s="12">
        <v>1.1299999999999999E-2</v>
      </c>
      <c r="AB39" s="12">
        <v>1.1299999999999999E-2</v>
      </c>
    </row>
    <row r="40" spans="1:28" x14ac:dyDescent="0.2">
      <c r="A40" s="4" t="s">
        <v>35</v>
      </c>
      <c r="B40" s="4" t="s">
        <v>36</v>
      </c>
      <c r="C40" s="4" t="s">
        <v>37</v>
      </c>
      <c r="D40" s="4" t="s">
        <v>38</v>
      </c>
      <c r="E40" s="4" t="s">
        <v>212</v>
      </c>
      <c r="F40" s="4" t="s">
        <v>228</v>
      </c>
      <c r="G40" s="4" t="s">
        <v>229</v>
      </c>
      <c r="H40" s="4" t="s">
        <v>230</v>
      </c>
      <c r="I40" s="4" t="s">
        <v>231</v>
      </c>
      <c r="J40" s="4" t="s">
        <v>44</v>
      </c>
      <c r="K40" s="4" t="s">
        <v>45</v>
      </c>
      <c r="L40" s="5">
        <v>0</v>
      </c>
      <c r="M40" s="7">
        <v>14</v>
      </c>
      <c r="N40" s="7">
        <v>0.75</v>
      </c>
      <c r="O40" s="7" t="s">
        <v>232</v>
      </c>
      <c r="P40" s="6">
        <v>1</v>
      </c>
      <c r="Q40" s="7">
        <v>0.75</v>
      </c>
      <c r="R40" s="7" t="s">
        <v>231</v>
      </c>
      <c r="S40" s="7" t="s">
        <v>232</v>
      </c>
      <c r="T40" s="7" t="s">
        <v>233</v>
      </c>
      <c r="U40" s="33">
        <v>7520934419</v>
      </c>
      <c r="V40" s="8">
        <v>0</v>
      </c>
      <c r="W40" s="8">
        <f t="shared" si="0"/>
        <v>7520934419</v>
      </c>
      <c r="X40" s="30">
        <v>6733879814</v>
      </c>
      <c r="Y40" s="10">
        <v>5.3600000000000002E-2</v>
      </c>
      <c r="Z40" s="10">
        <v>0.75</v>
      </c>
      <c r="AA40" s="12">
        <v>1.21E-2</v>
      </c>
      <c r="AB40" s="12">
        <v>1.21E-2</v>
      </c>
    </row>
    <row r="41" spans="1:28" x14ac:dyDescent="0.2">
      <c r="A41" s="4" t="s">
        <v>35</v>
      </c>
      <c r="B41" s="4" t="s">
        <v>36</v>
      </c>
      <c r="C41" s="4" t="s">
        <v>37</v>
      </c>
      <c r="D41" s="4" t="s">
        <v>38</v>
      </c>
      <c r="E41" s="4" t="s">
        <v>212</v>
      </c>
      <c r="F41" s="4" t="s">
        <v>234</v>
      </c>
      <c r="G41" s="4" t="s">
        <v>235</v>
      </c>
      <c r="H41" s="4" t="s">
        <v>236</v>
      </c>
      <c r="I41" s="4" t="s">
        <v>237</v>
      </c>
      <c r="J41" s="4" t="s">
        <v>44</v>
      </c>
      <c r="K41" s="4" t="s">
        <v>45</v>
      </c>
      <c r="L41" s="5">
        <v>0</v>
      </c>
      <c r="M41" s="7">
        <v>5078</v>
      </c>
      <c r="N41" s="7">
        <v>754</v>
      </c>
      <c r="O41" s="7" t="s">
        <v>238</v>
      </c>
      <c r="P41" s="6">
        <v>350</v>
      </c>
      <c r="Q41" s="7">
        <v>754</v>
      </c>
      <c r="R41" s="7" t="s">
        <v>239</v>
      </c>
      <c r="S41" s="7" t="s">
        <v>238</v>
      </c>
      <c r="T41" s="7" t="s">
        <v>240</v>
      </c>
      <c r="U41" s="33">
        <v>217507729</v>
      </c>
      <c r="V41" s="8">
        <v>0</v>
      </c>
      <c r="W41" s="8">
        <f t="shared" si="0"/>
        <v>217507729</v>
      </c>
      <c r="X41" s="30">
        <v>217356879</v>
      </c>
      <c r="Y41" s="10">
        <v>0.14849999999999999</v>
      </c>
      <c r="Z41" s="10">
        <v>1</v>
      </c>
      <c r="AA41" s="12">
        <v>3.3399999999999999E-2</v>
      </c>
      <c r="AB41" s="12">
        <v>1.55E-2</v>
      </c>
    </row>
    <row r="42" spans="1:28" x14ac:dyDescent="0.2">
      <c r="A42" s="4" t="s">
        <v>35</v>
      </c>
      <c r="B42" s="4" t="s">
        <v>36</v>
      </c>
      <c r="C42" s="4" t="s">
        <v>37</v>
      </c>
      <c r="D42" s="4" t="s">
        <v>38</v>
      </c>
      <c r="E42" s="4" t="s">
        <v>212</v>
      </c>
      <c r="F42" s="4" t="s">
        <v>241</v>
      </c>
      <c r="G42" s="4" t="s">
        <v>242</v>
      </c>
      <c r="H42" s="4" t="s">
        <v>243</v>
      </c>
      <c r="I42" s="4" t="s">
        <v>244</v>
      </c>
      <c r="J42" s="4" t="s">
        <v>44</v>
      </c>
      <c r="K42" s="4" t="s">
        <v>45</v>
      </c>
      <c r="L42" s="5">
        <v>0</v>
      </c>
      <c r="M42" s="7">
        <v>1</v>
      </c>
      <c r="N42" s="7">
        <v>0.25</v>
      </c>
      <c r="O42" s="7" t="s">
        <v>245</v>
      </c>
      <c r="P42" s="6">
        <v>0.25</v>
      </c>
      <c r="Q42" s="7">
        <v>0.25</v>
      </c>
      <c r="R42" s="7" t="s">
        <v>246</v>
      </c>
      <c r="S42" s="7" t="s">
        <v>245</v>
      </c>
      <c r="T42" s="7" t="s">
        <v>247</v>
      </c>
      <c r="U42" s="33">
        <v>21108249</v>
      </c>
      <c r="V42" s="8">
        <v>0</v>
      </c>
      <c r="W42" s="8">
        <f t="shared" si="0"/>
        <v>21108249</v>
      </c>
      <c r="X42" s="30">
        <v>17199314</v>
      </c>
      <c r="Y42" s="10">
        <v>0.25</v>
      </c>
      <c r="Z42" s="10">
        <v>1</v>
      </c>
      <c r="AA42" s="12">
        <v>5.6300000000000003E-2</v>
      </c>
      <c r="AB42" s="12">
        <v>5.6300000000000003E-2</v>
      </c>
    </row>
    <row r="43" spans="1:28" x14ac:dyDescent="0.2">
      <c r="A43" s="4" t="s">
        <v>35</v>
      </c>
      <c r="B43" s="4" t="s">
        <v>36</v>
      </c>
      <c r="C43" s="4" t="s">
        <v>37</v>
      </c>
      <c r="D43" s="4" t="s">
        <v>38</v>
      </c>
      <c r="E43" s="4" t="s">
        <v>212</v>
      </c>
      <c r="F43" s="4" t="s">
        <v>248</v>
      </c>
      <c r="G43" s="4" t="s">
        <v>249</v>
      </c>
      <c r="H43" s="4" t="s">
        <v>250</v>
      </c>
      <c r="I43" s="4" t="s">
        <v>251</v>
      </c>
      <c r="J43" s="4" t="s">
        <v>53</v>
      </c>
      <c r="K43" s="4" t="s">
        <v>45</v>
      </c>
      <c r="L43" s="5">
        <v>85</v>
      </c>
      <c r="M43" s="7">
        <v>10</v>
      </c>
      <c r="N43" s="7">
        <v>1.66</v>
      </c>
      <c r="O43" s="7" t="s">
        <v>252</v>
      </c>
      <c r="P43" s="6">
        <v>2</v>
      </c>
      <c r="Q43" s="7">
        <v>1.66</v>
      </c>
      <c r="R43" s="7" t="s">
        <v>253</v>
      </c>
      <c r="S43" s="7" t="s">
        <v>252</v>
      </c>
      <c r="T43" s="7">
        <v>0</v>
      </c>
      <c r="U43" s="33">
        <v>3681781313</v>
      </c>
      <c r="V43" s="8">
        <v>0</v>
      </c>
      <c r="W43" s="8">
        <f t="shared" si="0"/>
        <v>3681781313</v>
      </c>
      <c r="X43" s="30">
        <v>2854479926</v>
      </c>
      <c r="Y43" s="10">
        <v>0.16600000000000001</v>
      </c>
      <c r="Z43" s="10">
        <v>0.83</v>
      </c>
      <c r="AA43" s="12">
        <v>3.7400000000000003E-2</v>
      </c>
      <c r="AB43" s="12">
        <v>3.7400000000000003E-2</v>
      </c>
    </row>
    <row r="44" spans="1:28" x14ac:dyDescent="0.2">
      <c r="A44" s="4" t="s">
        <v>166</v>
      </c>
      <c r="B44" s="4" t="s">
        <v>167</v>
      </c>
      <c r="C44" s="4" t="s">
        <v>37</v>
      </c>
      <c r="D44" s="4" t="s">
        <v>38</v>
      </c>
      <c r="E44" s="4" t="s">
        <v>212</v>
      </c>
      <c r="F44" s="4" t="s">
        <v>254</v>
      </c>
      <c r="G44" s="4" t="s">
        <v>255</v>
      </c>
      <c r="H44" s="4" t="s">
        <v>256</v>
      </c>
      <c r="I44" s="4" t="s">
        <v>257</v>
      </c>
      <c r="J44" s="4" t="s">
        <v>44</v>
      </c>
      <c r="K44" s="4" t="s">
        <v>45</v>
      </c>
      <c r="L44" s="5">
        <v>0</v>
      </c>
      <c r="M44" s="7">
        <v>1200</v>
      </c>
      <c r="N44" s="7">
        <v>0</v>
      </c>
      <c r="O44" s="7" t="s">
        <v>258</v>
      </c>
      <c r="P44" s="6">
        <v>300</v>
      </c>
      <c r="Q44" s="7">
        <v>0</v>
      </c>
      <c r="R44" s="7">
        <v>0</v>
      </c>
      <c r="S44" s="7" t="s">
        <v>259</v>
      </c>
      <c r="T44" s="7">
        <v>0</v>
      </c>
      <c r="U44" s="33">
        <v>2698834333</v>
      </c>
      <c r="V44" s="8">
        <v>0</v>
      </c>
      <c r="W44" s="8">
        <f t="shared" si="0"/>
        <v>2698834333</v>
      </c>
      <c r="X44" s="30">
        <v>2673152176</v>
      </c>
      <c r="Y44" s="10">
        <v>0</v>
      </c>
      <c r="Z44" s="10">
        <v>0</v>
      </c>
      <c r="AA44" s="12">
        <v>0</v>
      </c>
      <c r="AB44" s="12">
        <v>0</v>
      </c>
    </row>
    <row r="45" spans="1:28" x14ac:dyDescent="0.2">
      <c r="A45" s="4" t="s">
        <v>166</v>
      </c>
      <c r="B45" s="4" t="s">
        <v>167</v>
      </c>
      <c r="C45" s="4" t="s">
        <v>37</v>
      </c>
      <c r="D45" s="4" t="s">
        <v>38</v>
      </c>
      <c r="E45" s="4" t="s">
        <v>212</v>
      </c>
      <c r="F45" s="4" t="s">
        <v>260</v>
      </c>
      <c r="G45" s="4" t="s">
        <v>261</v>
      </c>
      <c r="H45" s="4" t="s">
        <v>262</v>
      </c>
      <c r="I45" s="4" t="s">
        <v>263</v>
      </c>
      <c r="J45" s="4" t="s">
        <v>44</v>
      </c>
      <c r="K45" s="4" t="s">
        <v>45</v>
      </c>
      <c r="L45" s="5">
        <v>200</v>
      </c>
      <c r="M45" s="7">
        <v>300</v>
      </c>
      <c r="N45" s="7">
        <v>0</v>
      </c>
      <c r="O45" s="7" t="s">
        <v>264</v>
      </c>
      <c r="P45" s="6">
        <v>15</v>
      </c>
      <c r="Q45" s="7">
        <v>0</v>
      </c>
      <c r="R45" s="7">
        <v>0</v>
      </c>
      <c r="S45" s="7" t="s">
        <v>265</v>
      </c>
      <c r="T45" s="7">
        <v>0</v>
      </c>
      <c r="U45" s="33">
        <v>615333333</v>
      </c>
      <c r="V45" s="8">
        <v>0</v>
      </c>
      <c r="W45" s="8">
        <f t="shared" si="0"/>
        <v>615333333</v>
      </c>
      <c r="X45" s="30">
        <v>450792000</v>
      </c>
      <c r="Y45" s="10">
        <v>0</v>
      </c>
      <c r="Z45" s="10">
        <v>0</v>
      </c>
      <c r="AA45" s="12">
        <v>0</v>
      </c>
      <c r="AB45" s="12">
        <v>0</v>
      </c>
    </row>
    <row r="46" spans="1:28" x14ac:dyDescent="0.2">
      <c r="A46" s="4" t="s">
        <v>166</v>
      </c>
      <c r="B46" s="4" t="s">
        <v>167</v>
      </c>
      <c r="C46" s="4" t="s">
        <v>37</v>
      </c>
      <c r="D46" s="4" t="s">
        <v>38</v>
      </c>
      <c r="E46" s="4" t="s">
        <v>212</v>
      </c>
      <c r="F46" s="4" t="s">
        <v>266</v>
      </c>
      <c r="G46" s="4" t="s">
        <v>267</v>
      </c>
      <c r="H46" s="4" t="s">
        <v>268</v>
      </c>
      <c r="I46" s="4" t="s">
        <v>269</v>
      </c>
      <c r="J46" s="4" t="s">
        <v>44</v>
      </c>
      <c r="K46" s="4" t="s">
        <v>45</v>
      </c>
      <c r="L46" s="5">
        <v>58</v>
      </c>
      <c r="M46" s="7">
        <v>65</v>
      </c>
      <c r="N46" s="7">
        <v>0</v>
      </c>
      <c r="O46" s="7" t="s">
        <v>270</v>
      </c>
      <c r="P46" s="6">
        <v>10</v>
      </c>
      <c r="Q46" s="7">
        <v>0</v>
      </c>
      <c r="R46" s="7">
        <v>0</v>
      </c>
      <c r="S46" s="7" t="s">
        <v>271</v>
      </c>
      <c r="T46" s="7">
        <v>0</v>
      </c>
      <c r="U46" s="33">
        <v>51553968983</v>
      </c>
      <c r="V46" s="8">
        <v>-26740438709</v>
      </c>
      <c r="W46" s="8">
        <f t="shared" si="0"/>
        <v>24813530274</v>
      </c>
      <c r="X46" s="30">
        <v>51553968983</v>
      </c>
      <c r="Y46" s="10">
        <v>0</v>
      </c>
      <c r="Z46" s="10">
        <v>0</v>
      </c>
      <c r="AA46" s="12">
        <v>0</v>
      </c>
      <c r="AB46" s="12">
        <v>0</v>
      </c>
    </row>
    <row r="47" spans="1:28" x14ac:dyDescent="0.2">
      <c r="A47" s="4" t="s">
        <v>166</v>
      </c>
      <c r="B47" s="4" t="s">
        <v>167</v>
      </c>
      <c r="C47" s="4" t="s">
        <v>37</v>
      </c>
      <c r="D47" s="4" t="s">
        <v>38</v>
      </c>
      <c r="E47" s="4" t="s">
        <v>212</v>
      </c>
      <c r="F47" s="4" t="s">
        <v>272</v>
      </c>
      <c r="G47" s="4" t="s">
        <v>273</v>
      </c>
      <c r="H47" s="4" t="s">
        <v>274</v>
      </c>
      <c r="I47" s="4" t="s">
        <v>275</v>
      </c>
      <c r="J47" s="4" t="s">
        <v>44</v>
      </c>
      <c r="K47" s="4" t="s">
        <v>45</v>
      </c>
      <c r="L47" s="5">
        <v>0</v>
      </c>
      <c r="M47" s="7">
        <v>1</v>
      </c>
      <c r="N47" s="7">
        <v>0</v>
      </c>
      <c r="O47" s="7"/>
      <c r="P47" s="6">
        <v>0.25</v>
      </c>
      <c r="Q47" s="7">
        <v>0</v>
      </c>
      <c r="R47" s="7"/>
      <c r="S47" s="7"/>
      <c r="T47" s="7"/>
      <c r="U47" s="33">
        <v>500000000</v>
      </c>
      <c r="V47" s="8">
        <v>0</v>
      </c>
      <c r="W47" s="8">
        <f t="shared" si="0"/>
        <v>500000000</v>
      </c>
      <c r="X47" s="31"/>
      <c r="Y47" s="10">
        <v>0</v>
      </c>
      <c r="Z47" s="10">
        <v>0</v>
      </c>
      <c r="AA47" s="12">
        <v>0</v>
      </c>
      <c r="AB47" s="12">
        <v>0</v>
      </c>
    </row>
    <row r="48" spans="1:28" x14ac:dyDescent="0.2">
      <c r="A48" s="4" t="s">
        <v>210</v>
      </c>
      <c r="B48" s="4" t="s">
        <v>211</v>
      </c>
      <c r="C48" s="4" t="s">
        <v>37</v>
      </c>
      <c r="D48" s="4" t="s">
        <v>38</v>
      </c>
      <c r="E48" s="4" t="s">
        <v>212</v>
      </c>
      <c r="F48" s="4" t="s">
        <v>276</v>
      </c>
      <c r="G48" s="4" t="s">
        <v>277</v>
      </c>
      <c r="H48" s="4" t="s">
        <v>278</v>
      </c>
      <c r="I48" s="4" t="s">
        <v>279</v>
      </c>
      <c r="J48" s="4" t="s">
        <v>44</v>
      </c>
      <c r="K48" s="4" t="s">
        <v>54</v>
      </c>
      <c r="L48" s="5">
        <v>1</v>
      </c>
      <c r="M48" s="7">
        <v>1</v>
      </c>
      <c r="N48" s="7">
        <v>0.5</v>
      </c>
      <c r="O48" s="7"/>
      <c r="P48" s="6">
        <v>1</v>
      </c>
      <c r="Q48" s="7">
        <v>1</v>
      </c>
      <c r="R48" s="7">
        <v>0</v>
      </c>
      <c r="S48" s="7" t="s">
        <v>280</v>
      </c>
      <c r="T48" s="7" t="s">
        <v>281</v>
      </c>
      <c r="U48" s="33">
        <v>15701161061</v>
      </c>
      <c r="V48" s="8">
        <v>0</v>
      </c>
      <c r="W48" s="8">
        <f t="shared" si="0"/>
        <v>15701161061</v>
      </c>
      <c r="X48" s="30">
        <v>15701161061</v>
      </c>
      <c r="Y48" s="10">
        <v>0.25</v>
      </c>
      <c r="Z48" s="10">
        <v>1</v>
      </c>
      <c r="AA48" s="12">
        <v>5.6300000000000003E-2</v>
      </c>
      <c r="AB48" s="12">
        <v>5.6300000000000003E-2</v>
      </c>
    </row>
    <row r="49" spans="1:28" x14ac:dyDescent="0.2">
      <c r="A49" s="4" t="s">
        <v>210</v>
      </c>
      <c r="B49" s="4" t="s">
        <v>211</v>
      </c>
      <c r="C49" s="4" t="s">
        <v>37</v>
      </c>
      <c r="D49" s="4" t="s">
        <v>38</v>
      </c>
      <c r="E49" s="4" t="s">
        <v>212</v>
      </c>
      <c r="F49" s="4" t="s">
        <v>282</v>
      </c>
      <c r="G49" s="4" t="s">
        <v>283</v>
      </c>
      <c r="H49" s="4" t="s">
        <v>284</v>
      </c>
      <c r="I49" s="4" t="s">
        <v>285</v>
      </c>
      <c r="J49" s="4" t="s">
        <v>44</v>
      </c>
      <c r="K49" s="4" t="s">
        <v>45</v>
      </c>
      <c r="L49" s="5">
        <v>3000</v>
      </c>
      <c r="M49" s="7">
        <v>6000</v>
      </c>
      <c r="N49" s="7">
        <v>443</v>
      </c>
      <c r="O49" s="7"/>
      <c r="P49" s="6">
        <v>443</v>
      </c>
      <c r="Q49" s="7">
        <v>443</v>
      </c>
      <c r="R49" s="7" t="s">
        <v>286</v>
      </c>
      <c r="S49" s="7" t="s">
        <v>287</v>
      </c>
      <c r="T49" s="7" t="s">
        <v>288</v>
      </c>
      <c r="U49" s="34"/>
      <c r="V49" s="8">
        <v>19398663</v>
      </c>
      <c r="W49" s="8">
        <f t="shared" si="0"/>
        <v>19398663</v>
      </c>
      <c r="X49" s="31"/>
      <c r="Y49" s="10">
        <v>7.3800000000000004E-2</v>
      </c>
      <c r="Z49" s="10">
        <v>1</v>
      </c>
      <c r="AA49" s="12">
        <v>1.66E-2</v>
      </c>
      <c r="AB49" s="12">
        <v>1.66E-2</v>
      </c>
    </row>
    <row r="50" spans="1:28" x14ac:dyDescent="0.2">
      <c r="A50" s="4" t="s">
        <v>210</v>
      </c>
      <c r="B50" s="4" t="s">
        <v>211</v>
      </c>
      <c r="C50" s="4" t="s">
        <v>37</v>
      </c>
      <c r="D50" s="4" t="s">
        <v>38</v>
      </c>
      <c r="E50" s="4" t="s">
        <v>212</v>
      </c>
      <c r="F50" s="4" t="s">
        <v>289</v>
      </c>
      <c r="G50" s="4" t="s">
        <v>290</v>
      </c>
      <c r="H50" s="4" t="s">
        <v>291</v>
      </c>
      <c r="I50" s="4" t="s">
        <v>292</v>
      </c>
      <c r="J50" s="4" t="s">
        <v>44</v>
      </c>
      <c r="K50" s="4" t="s">
        <v>54</v>
      </c>
      <c r="L50" s="5">
        <v>0</v>
      </c>
      <c r="M50" s="7">
        <v>1</v>
      </c>
      <c r="N50" s="7">
        <v>0.5</v>
      </c>
      <c r="O50" s="7"/>
      <c r="P50" s="6">
        <v>1</v>
      </c>
      <c r="Q50" s="7">
        <v>1</v>
      </c>
      <c r="R50" s="7" t="s">
        <v>293</v>
      </c>
      <c r="S50" s="7" t="s">
        <v>294</v>
      </c>
      <c r="T50" s="7" t="s">
        <v>288</v>
      </c>
      <c r="U50" s="34"/>
      <c r="V50" s="8">
        <v>116000000</v>
      </c>
      <c r="W50" s="8">
        <f t="shared" si="0"/>
        <v>116000000</v>
      </c>
      <c r="X50" s="31"/>
      <c r="Y50" s="10">
        <v>0.25</v>
      </c>
      <c r="Z50" s="10">
        <v>1</v>
      </c>
      <c r="AA50" s="12">
        <v>5.6300000000000003E-2</v>
      </c>
      <c r="AB50" s="12">
        <v>5.6300000000000003E-2</v>
      </c>
    </row>
    <row r="51" spans="1:28" x14ac:dyDescent="0.2">
      <c r="A51" s="4" t="s">
        <v>210</v>
      </c>
      <c r="B51" s="4" t="s">
        <v>211</v>
      </c>
      <c r="C51" s="4" t="s">
        <v>37</v>
      </c>
      <c r="D51" s="4" t="s">
        <v>38</v>
      </c>
      <c r="E51" s="4" t="s">
        <v>212</v>
      </c>
      <c r="F51" s="4" t="s">
        <v>295</v>
      </c>
      <c r="G51" s="4" t="s">
        <v>296</v>
      </c>
      <c r="H51" s="4" t="s">
        <v>297</v>
      </c>
      <c r="I51" s="4" t="s">
        <v>298</v>
      </c>
      <c r="J51" s="4" t="s">
        <v>53</v>
      </c>
      <c r="K51" s="4" t="s">
        <v>54</v>
      </c>
      <c r="L51" s="5">
        <v>100</v>
      </c>
      <c r="M51" s="7">
        <v>100</v>
      </c>
      <c r="N51" s="7">
        <v>50</v>
      </c>
      <c r="O51" s="7"/>
      <c r="P51" s="6">
        <v>100</v>
      </c>
      <c r="Q51" s="7">
        <v>100</v>
      </c>
      <c r="R51" s="7" t="s">
        <v>299</v>
      </c>
      <c r="S51" s="7" t="s">
        <v>300</v>
      </c>
      <c r="T51" s="7">
        <v>0</v>
      </c>
      <c r="U51" s="34"/>
      <c r="V51" s="8">
        <v>57000000</v>
      </c>
      <c r="W51" s="8">
        <f t="shared" si="0"/>
        <v>57000000</v>
      </c>
      <c r="X51" s="31"/>
      <c r="Y51" s="10">
        <v>0.25</v>
      </c>
      <c r="Z51" s="10">
        <v>1</v>
      </c>
      <c r="AA51" s="12">
        <v>5.6300000000000003E-2</v>
      </c>
      <c r="AB51" s="12">
        <v>5.6300000000000003E-2</v>
      </c>
    </row>
    <row r="52" spans="1:28" x14ac:dyDescent="0.2">
      <c r="A52" s="4" t="s">
        <v>301</v>
      </c>
      <c r="B52" s="4" t="s">
        <v>302</v>
      </c>
      <c r="C52" s="4" t="s">
        <v>37</v>
      </c>
      <c r="D52" s="4" t="s">
        <v>38</v>
      </c>
      <c r="E52" s="4" t="s">
        <v>212</v>
      </c>
      <c r="F52" s="4" t="s">
        <v>303</v>
      </c>
      <c r="G52" s="4" t="s">
        <v>304</v>
      </c>
      <c r="H52" s="4" t="s">
        <v>305</v>
      </c>
      <c r="I52" s="4" t="s">
        <v>62</v>
      </c>
      <c r="J52" s="4" t="s">
        <v>44</v>
      </c>
      <c r="K52" s="4" t="s">
        <v>45</v>
      </c>
      <c r="L52" s="5">
        <v>1</v>
      </c>
      <c r="M52" s="7">
        <v>1</v>
      </c>
      <c r="N52" s="7">
        <v>0.1</v>
      </c>
      <c r="O52" s="7" t="s">
        <v>306</v>
      </c>
      <c r="P52" s="6">
        <v>0.1</v>
      </c>
      <c r="Q52" s="7">
        <v>0.1</v>
      </c>
      <c r="R52" s="7" t="s">
        <v>307</v>
      </c>
      <c r="S52" s="7" t="s">
        <v>308</v>
      </c>
      <c r="T52" s="7">
        <v>0</v>
      </c>
      <c r="U52" s="33">
        <v>276368997</v>
      </c>
      <c r="V52" s="8">
        <v>0</v>
      </c>
      <c r="W52" s="8">
        <f t="shared" si="0"/>
        <v>276368997</v>
      </c>
      <c r="X52" s="30">
        <v>0</v>
      </c>
      <c r="Y52" s="10">
        <v>0.1</v>
      </c>
      <c r="Z52" s="10">
        <v>1</v>
      </c>
      <c r="AA52" s="12">
        <v>2.2499999999999999E-2</v>
      </c>
      <c r="AB52" s="12">
        <v>2.2499999999999999E-2</v>
      </c>
    </row>
    <row r="53" spans="1:28" x14ac:dyDescent="0.2">
      <c r="A53" s="4" t="s">
        <v>140</v>
      </c>
      <c r="B53" s="4" t="s">
        <v>141</v>
      </c>
      <c r="C53" s="4" t="s">
        <v>37</v>
      </c>
      <c r="D53" s="4" t="s">
        <v>38</v>
      </c>
      <c r="E53" s="4" t="s">
        <v>212</v>
      </c>
      <c r="F53" s="4" t="s">
        <v>309</v>
      </c>
      <c r="G53" s="4" t="s">
        <v>310</v>
      </c>
      <c r="H53" s="4" t="s">
        <v>311</v>
      </c>
      <c r="I53" s="4" t="s">
        <v>312</v>
      </c>
      <c r="J53" s="4" t="s">
        <v>44</v>
      </c>
      <c r="K53" s="4" t="s">
        <v>45</v>
      </c>
      <c r="L53" s="5">
        <v>30</v>
      </c>
      <c r="M53" s="7">
        <v>30</v>
      </c>
      <c r="N53" s="7">
        <v>0</v>
      </c>
      <c r="O53" s="7"/>
      <c r="P53" s="6">
        <v>0</v>
      </c>
      <c r="Q53" s="7">
        <v>0</v>
      </c>
      <c r="R53" s="7"/>
      <c r="S53" s="7"/>
      <c r="T53" s="7"/>
      <c r="U53" s="33">
        <v>12000000000</v>
      </c>
      <c r="V53" s="8">
        <v>0</v>
      </c>
      <c r="W53" s="8">
        <f t="shared" si="0"/>
        <v>12000000000</v>
      </c>
      <c r="X53" s="30">
        <v>12000000000</v>
      </c>
      <c r="Y53" s="10">
        <v>0</v>
      </c>
      <c r="Z53" s="10" t="s">
        <v>56</v>
      </c>
      <c r="AA53" s="12">
        <v>0</v>
      </c>
      <c r="AB53" s="12" t="s">
        <v>56</v>
      </c>
    </row>
    <row r="54" spans="1:28" x14ac:dyDescent="0.2">
      <c r="A54" s="4" t="s">
        <v>140</v>
      </c>
      <c r="B54" s="4" t="s">
        <v>141</v>
      </c>
      <c r="C54" s="4" t="s">
        <v>37</v>
      </c>
      <c r="D54" s="4" t="s">
        <v>38</v>
      </c>
      <c r="E54" s="4" t="s">
        <v>212</v>
      </c>
      <c r="F54" s="4" t="s">
        <v>313</v>
      </c>
      <c r="G54" s="4" t="s">
        <v>314</v>
      </c>
      <c r="H54" s="4" t="s">
        <v>315</v>
      </c>
      <c r="I54" s="4" t="s">
        <v>316</v>
      </c>
      <c r="J54" s="4" t="s">
        <v>44</v>
      </c>
      <c r="K54" s="4" t="s">
        <v>45</v>
      </c>
      <c r="L54" s="5">
        <v>1</v>
      </c>
      <c r="M54" s="7">
        <v>1</v>
      </c>
      <c r="N54" s="7">
        <v>0.25</v>
      </c>
      <c r="O54" s="7"/>
      <c r="P54" s="6">
        <v>0.25</v>
      </c>
      <c r="Q54" s="7">
        <v>0.25</v>
      </c>
      <c r="R54" s="7" t="s">
        <v>317</v>
      </c>
      <c r="S54" s="7" t="s">
        <v>318</v>
      </c>
      <c r="T54" s="7" t="e">
        <f ca="1">- las vías en mal estado para los desplazamientos del equipo de acompañamiento territorial.- Incremento en el valor de trasporte municipal.</f>
        <v>#NAME?</v>
      </c>
      <c r="U54" s="33">
        <v>552823000</v>
      </c>
      <c r="V54" s="8">
        <v>122382845</v>
      </c>
      <c r="W54" s="8">
        <f t="shared" si="0"/>
        <v>675205845</v>
      </c>
      <c r="X54" s="30">
        <v>552823000</v>
      </c>
      <c r="Y54" s="10">
        <v>0.25</v>
      </c>
      <c r="Z54" s="10">
        <v>1</v>
      </c>
      <c r="AA54" s="12">
        <v>5.6300000000000003E-2</v>
      </c>
      <c r="AB54" s="12">
        <v>5.6300000000000003E-2</v>
      </c>
    </row>
    <row r="55" spans="1:28" x14ac:dyDescent="0.2">
      <c r="A55" s="4" t="s">
        <v>140</v>
      </c>
      <c r="B55" s="4" t="s">
        <v>141</v>
      </c>
      <c r="C55" s="4" t="s">
        <v>37</v>
      </c>
      <c r="D55" s="4" t="s">
        <v>38</v>
      </c>
      <c r="E55" s="4" t="s">
        <v>212</v>
      </c>
      <c r="F55" s="4" t="s">
        <v>319</v>
      </c>
      <c r="G55" s="4" t="s">
        <v>320</v>
      </c>
      <c r="H55" s="4" t="s">
        <v>321</v>
      </c>
      <c r="I55" s="4" t="s">
        <v>322</v>
      </c>
      <c r="J55" s="4" t="s">
        <v>53</v>
      </c>
      <c r="K55" s="4" t="s">
        <v>54</v>
      </c>
      <c r="L55" s="5">
        <v>81</v>
      </c>
      <c r="M55" s="7">
        <v>100</v>
      </c>
      <c r="N55" s="7">
        <v>50</v>
      </c>
      <c r="O55" s="7"/>
      <c r="P55" s="6">
        <v>100</v>
      </c>
      <c r="Q55" s="7">
        <v>100</v>
      </c>
      <c r="R55" s="7">
        <v>0</v>
      </c>
      <c r="S55" s="7" t="s">
        <v>323</v>
      </c>
      <c r="T55" s="7">
        <v>0</v>
      </c>
      <c r="U55" s="33">
        <v>428528000</v>
      </c>
      <c r="V55" s="8">
        <v>0</v>
      </c>
      <c r="W55" s="8">
        <f t="shared" si="0"/>
        <v>428528000</v>
      </c>
      <c r="X55" s="30">
        <v>428528000</v>
      </c>
      <c r="Y55" s="10">
        <v>0.25</v>
      </c>
      <c r="Z55" s="10">
        <v>1</v>
      </c>
      <c r="AA55" s="12">
        <v>5.6300000000000003E-2</v>
      </c>
      <c r="AB55" s="12">
        <v>5.6300000000000003E-2</v>
      </c>
    </row>
    <row r="56" spans="1:28" x14ac:dyDescent="0.2">
      <c r="A56" s="4" t="s">
        <v>140</v>
      </c>
      <c r="B56" s="4" t="s">
        <v>141</v>
      </c>
      <c r="C56" s="4" t="s">
        <v>37</v>
      </c>
      <c r="D56" s="4" t="s">
        <v>38</v>
      </c>
      <c r="E56" s="4" t="s">
        <v>212</v>
      </c>
      <c r="F56" s="4" t="s">
        <v>324</v>
      </c>
      <c r="G56" s="4" t="s">
        <v>325</v>
      </c>
      <c r="H56" s="4" t="s">
        <v>326</v>
      </c>
      <c r="I56" s="4" t="s">
        <v>327</v>
      </c>
      <c r="J56" s="4" t="s">
        <v>44</v>
      </c>
      <c r="K56" s="4" t="s">
        <v>45</v>
      </c>
      <c r="L56" s="5">
        <v>0</v>
      </c>
      <c r="M56" s="7">
        <v>1</v>
      </c>
      <c r="N56" s="7">
        <v>0</v>
      </c>
      <c r="O56" s="7"/>
      <c r="P56" s="6">
        <v>0</v>
      </c>
      <c r="Q56" s="7">
        <v>0</v>
      </c>
      <c r="R56" s="7"/>
      <c r="S56" s="7"/>
      <c r="T56" s="7"/>
      <c r="U56" s="34"/>
      <c r="V56" s="8">
        <v>0</v>
      </c>
      <c r="W56" s="8">
        <f t="shared" si="0"/>
        <v>0</v>
      </c>
      <c r="X56" s="31"/>
      <c r="Y56" s="10">
        <v>0</v>
      </c>
      <c r="Z56" s="10" t="s">
        <v>56</v>
      </c>
      <c r="AA56" s="12">
        <v>0</v>
      </c>
      <c r="AB56" s="12" t="s">
        <v>56</v>
      </c>
    </row>
    <row r="57" spans="1:28" x14ac:dyDescent="0.2">
      <c r="A57" s="4" t="s">
        <v>140</v>
      </c>
      <c r="B57" s="4" t="s">
        <v>141</v>
      </c>
      <c r="C57" s="4" t="s">
        <v>37</v>
      </c>
      <c r="D57" s="4" t="s">
        <v>38</v>
      </c>
      <c r="E57" s="4" t="s">
        <v>212</v>
      </c>
      <c r="F57" s="4" t="s">
        <v>328</v>
      </c>
      <c r="G57" s="4" t="s">
        <v>329</v>
      </c>
      <c r="H57" s="4" t="s">
        <v>330</v>
      </c>
      <c r="I57" s="4" t="s">
        <v>331</v>
      </c>
      <c r="J57" s="4" t="s">
        <v>44</v>
      </c>
      <c r="K57" s="4" t="s">
        <v>45</v>
      </c>
      <c r="L57" s="5">
        <v>8</v>
      </c>
      <c r="M57" s="7">
        <v>8</v>
      </c>
      <c r="N57" s="7">
        <v>0</v>
      </c>
      <c r="O57" s="7"/>
      <c r="P57" s="6">
        <v>0</v>
      </c>
      <c r="Q57" s="7">
        <v>0</v>
      </c>
      <c r="R57" s="7"/>
      <c r="S57" s="7"/>
      <c r="T57" s="7"/>
      <c r="U57" s="34"/>
      <c r="V57" s="8">
        <v>0</v>
      </c>
      <c r="W57" s="8">
        <f t="shared" si="0"/>
        <v>0</v>
      </c>
      <c r="X57" s="31"/>
      <c r="Y57" s="10">
        <v>0</v>
      </c>
      <c r="Z57" s="10" t="s">
        <v>56</v>
      </c>
      <c r="AA57" s="12">
        <v>0</v>
      </c>
      <c r="AB57" s="12" t="s">
        <v>56</v>
      </c>
    </row>
    <row r="58" spans="1:28" x14ac:dyDescent="0.2">
      <c r="A58" s="4" t="s">
        <v>140</v>
      </c>
      <c r="B58" s="4" t="s">
        <v>141</v>
      </c>
      <c r="C58" s="4" t="s">
        <v>37</v>
      </c>
      <c r="D58" s="4" t="s">
        <v>38</v>
      </c>
      <c r="E58" s="4" t="s">
        <v>212</v>
      </c>
      <c r="F58" s="4" t="s">
        <v>332</v>
      </c>
      <c r="G58" s="4" t="s">
        <v>333</v>
      </c>
      <c r="H58" s="4" t="s">
        <v>334</v>
      </c>
      <c r="I58" s="4" t="s">
        <v>335</v>
      </c>
      <c r="J58" s="4" t="s">
        <v>44</v>
      </c>
      <c r="K58" s="4" t="s">
        <v>45</v>
      </c>
      <c r="L58" s="5">
        <v>12</v>
      </c>
      <c r="M58" s="7">
        <v>8</v>
      </c>
      <c r="N58" s="7">
        <v>0</v>
      </c>
      <c r="O58" s="7"/>
      <c r="P58" s="6">
        <v>0</v>
      </c>
      <c r="Q58" s="7">
        <v>0</v>
      </c>
      <c r="R58" s="7"/>
      <c r="S58" s="7"/>
      <c r="T58" s="7"/>
      <c r="U58" s="33">
        <v>2750000000</v>
      </c>
      <c r="V58" s="8">
        <v>0</v>
      </c>
      <c r="W58" s="8">
        <f t="shared" si="0"/>
        <v>2750000000</v>
      </c>
      <c r="X58" s="30">
        <v>2750000000</v>
      </c>
      <c r="Y58" s="10">
        <v>0</v>
      </c>
      <c r="Z58" s="10" t="s">
        <v>56</v>
      </c>
      <c r="AA58" s="12">
        <v>0</v>
      </c>
      <c r="AB58" s="12" t="s">
        <v>56</v>
      </c>
    </row>
    <row r="59" spans="1:28" x14ac:dyDescent="0.2">
      <c r="A59" s="4" t="s">
        <v>336</v>
      </c>
      <c r="B59" s="4" t="s">
        <v>337</v>
      </c>
      <c r="C59" s="4" t="s">
        <v>37</v>
      </c>
      <c r="D59" s="4" t="s">
        <v>38</v>
      </c>
      <c r="E59" s="4" t="s">
        <v>212</v>
      </c>
      <c r="F59" s="4" t="s">
        <v>338</v>
      </c>
      <c r="G59" s="4" t="s">
        <v>339</v>
      </c>
      <c r="H59" s="4" t="s">
        <v>340</v>
      </c>
      <c r="I59" s="4" t="s">
        <v>341</v>
      </c>
      <c r="J59" s="4" t="s">
        <v>53</v>
      </c>
      <c r="K59" s="4" t="s">
        <v>45</v>
      </c>
      <c r="L59" s="5">
        <v>0</v>
      </c>
      <c r="M59" s="7">
        <v>100</v>
      </c>
      <c r="N59" s="7">
        <v>0</v>
      </c>
      <c r="O59" s="7"/>
      <c r="P59" s="6">
        <v>0</v>
      </c>
      <c r="Q59" s="7">
        <v>0</v>
      </c>
      <c r="R59" s="7"/>
      <c r="S59" s="7"/>
      <c r="T59" s="7"/>
      <c r="U59" s="33">
        <v>3000000000</v>
      </c>
      <c r="V59" s="8">
        <v>0</v>
      </c>
      <c r="W59" s="8">
        <f t="shared" si="0"/>
        <v>3000000000</v>
      </c>
      <c r="X59" s="30">
        <v>3000000000</v>
      </c>
      <c r="Y59" s="10">
        <v>0</v>
      </c>
      <c r="Z59" s="10" t="s">
        <v>56</v>
      </c>
      <c r="AA59" s="12">
        <v>0</v>
      </c>
      <c r="AB59" s="12" t="s">
        <v>56</v>
      </c>
    </row>
    <row r="60" spans="1:28" x14ac:dyDescent="0.2">
      <c r="A60" s="4" t="s">
        <v>336</v>
      </c>
      <c r="B60" s="4" t="s">
        <v>337</v>
      </c>
      <c r="C60" s="4" t="s">
        <v>37</v>
      </c>
      <c r="D60" s="4" t="s">
        <v>38</v>
      </c>
      <c r="E60" s="4" t="s">
        <v>212</v>
      </c>
      <c r="F60" s="4" t="s">
        <v>342</v>
      </c>
      <c r="G60" s="4" t="s">
        <v>343</v>
      </c>
      <c r="H60" s="4" t="s">
        <v>344</v>
      </c>
      <c r="I60" s="4" t="s">
        <v>345</v>
      </c>
      <c r="J60" s="4" t="s">
        <v>44</v>
      </c>
      <c r="K60" s="4" t="s">
        <v>45</v>
      </c>
      <c r="L60" s="5">
        <v>65000</v>
      </c>
      <c r="M60" s="7">
        <v>85000</v>
      </c>
      <c r="N60" s="7">
        <v>15276.48</v>
      </c>
      <c r="O60" s="7"/>
      <c r="P60" s="6">
        <v>15000</v>
      </c>
      <c r="Q60" s="7">
        <v>15276.48</v>
      </c>
      <c r="R60" s="7" t="s">
        <v>346</v>
      </c>
      <c r="S60" s="7" t="s">
        <v>347</v>
      </c>
      <c r="T60" s="7">
        <v>0</v>
      </c>
      <c r="U60" s="33">
        <v>21776603272</v>
      </c>
      <c r="V60" s="8">
        <v>20000000</v>
      </c>
      <c r="W60" s="8">
        <f t="shared" si="0"/>
        <v>21796603272</v>
      </c>
      <c r="X60" s="30">
        <v>21776603272</v>
      </c>
      <c r="Y60" s="10">
        <v>0.1797</v>
      </c>
      <c r="Z60" s="10">
        <v>1</v>
      </c>
      <c r="AA60" s="12">
        <v>4.0399999999999998E-2</v>
      </c>
      <c r="AB60" s="12">
        <v>3.9699999999999999E-2</v>
      </c>
    </row>
    <row r="61" spans="1:28" x14ac:dyDescent="0.2">
      <c r="A61" s="4" t="s">
        <v>348</v>
      </c>
      <c r="B61" s="4" t="s">
        <v>349</v>
      </c>
      <c r="C61" s="4" t="s">
        <v>37</v>
      </c>
      <c r="D61" s="4" t="s">
        <v>38</v>
      </c>
      <c r="E61" s="4" t="s">
        <v>212</v>
      </c>
      <c r="F61" s="4" t="s">
        <v>350</v>
      </c>
      <c r="G61" s="4" t="s">
        <v>351</v>
      </c>
      <c r="H61" s="4" t="s">
        <v>352</v>
      </c>
      <c r="I61" s="4" t="s">
        <v>353</v>
      </c>
      <c r="J61" s="4" t="s">
        <v>44</v>
      </c>
      <c r="K61" s="4" t="s">
        <v>45</v>
      </c>
      <c r="L61" s="5">
        <v>5963</v>
      </c>
      <c r="M61" s="7">
        <v>6000</v>
      </c>
      <c r="N61" s="7">
        <v>669</v>
      </c>
      <c r="O61" s="7"/>
      <c r="P61" s="6">
        <v>300</v>
      </c>
      <c r="Q61" s="7">
        <v>669</v>
      </c>
      <c r="R61" s="7" t="s">
        <v>354</v>
      </c>
      <c r="S61" s="7" t="s">
        <v>355</v>
      </c>
      <c r="T61" s="7" t="s">
        <v>356</v>
      </c>
      <c r="U61" s="33">
        <v>2832658252</v>
      </c>
      <c r="V61" s="8">
        <v>1470000000</v>
      </c>
      <c r="W61" s="8">
        <f t="shared" si="0"/>
        <v>4302658252</v>
      </c>
      <c r="X61" s="30">
        <v>2829943912</v>
      </c>
      <c r="Y61" s="10">
        <v>0.1115</v>
      </c>
      <c r="Z61" s="10">
        <v>1</v>
      </c>
      <c r="AA61" s="12">
        <v>2.5100000000000001E-2</v>
      </c>
      <c r="AB61" s="12">
        <v>1.1299999999999999E-2</v>
      </c>
    </row>
    <row r="62" spans="1:28" x14ac:dyDescent="0.2">
      <c r="A62" s="4" t="s">
        <v>348</v>
      </c>
      <c r="B62" s="4" t="s">
        <v>349</v>
      </c>
      <c r="C62" s="4" t="s">
        <v>37</v>
      </c>
      <c r="D62" s="4" t="s">
        <v>38</v>
      </c>
      <c r="E62" s="4" t="s">
        <v>212</v>
      </c>
      <c r="F62" s="4" t="s">
        <v>357</v>
      </c>
      <c r="G62" s="4" t="s">
        <v>358</v>
      </c>
      <c r="H62" s="4" t="s">
        <v>359</v>
      </c>
      <c r="I62" s="4" t="s">
        <v>360</v>
      </c>
      <c r="J62" s="4" t="s">
        <v>44</v>
      </c>
      <c r="K62" s="4" t="s">
        <v>45</v>
      </c>
      <c r="L62" s="5">
        <v>0</v>
      </c>
      <c r="M62" s="7">
        <v>10</v>
      </c>
      <c r="N62" s="7">
        <v>20</v>
      </c>
      <c r="O62" s="7"/>
      <c r="P62" s="6">
        <v>3</v>
      </c>
      <c r="Q62" s="7">
        <v>20</v>
      </c>
      <c r="R62" s="7" t="s">
        <v>361</v>
      </c>
      <c r="S62" s="7" t="s">
        <v>362</v>
      </c>
      <c r="T62" s="7" t="s">
        <v>363</v>
      </c>
      <c r="U62" s="33">
        <v>1000000000</v>
      </c>
      <c r="V62" s="8">
        <v>0</v>
      </c>
      <c r="W62" s="8">
        <f t="shared" si="0"/>
        <v>1000000000</v>
      </c>
      <c r="X62" s="30">
        <v>1000000000</v>
      </c>
      <c r="Y62" s="10">
        <v>1</v>
      </c>
      <c r="Z62" s="10">
        <v>1</v>
      </c>
      <c r="AA62" s="12">
        <v>0.22500000000000001</v>
      </c>
      <c r="AB62" s="12">
        <v>6.7500000000000004E-2</v>
      </c>
    </row>
    <row r="63" spans="1:28" x14ac:dyDescent="0.2">
      <c r="A63" s="4" t="s">
        <v>348</v>
      </c>
      <c r="B63" s="4" t="s">
        <v>349</v>
      </c>
      <c r="C63" s="4" t="s">
        <v>37</v>
      </c>
      <c r="D63" s="4" t="s">
        <v>38</v>
      </c>
      <c r="E63" s="4" t="s">
        <v>212</v>
      </c>
      <c r="F63" s="4" t="s">
        <v>364</v>
      </c>
      <c r="G63" s="4" t="s">
        <v>365</v>
      </c>
      <c r="H63" s="4" t="s">
        <v>366</v>
      </c>
      <c r="I63" s="4" t="s">
        <v>367</v>
      </c>
      <c r="J63" s="4" t="s">
        <v>44</v>
      </c>
      <c r="K63" s="4" t="s">
        <v>45</v>
      </c>
      <c r="L63" s="5">
        <v>0</v>
      </c>
      <c r="M63" s="7">
        <v>10</v>
      </c>
      <c r="N63" s="7">
        <v>0</v>
      </c>
      <c r="O63" s="7"/>
      <c r="P63" s="6">
        <v>0</v>
      </c>
      <c r="Q63" s="7">
        <v>0</v>
      </c>
      <c r="R63" s="7"/>
      <c r="S63" s="7"/>
      <c r="T63" s="7"/>
      <c r="U63" s="34"/>
      <c r="V63" s="8">
        <v>0</v>
      </c>
      <c r="W63" s="8">
        <f t="shared" si="0"/>
        <v>0</v>
      </c>
      <c r="X63" s="31"/>
      <c r="Y63" s="10">
        <v>0</v>
      </c>
      <c r="Z63" s="10" t="s">
        <v>56</v>
      </c>
      <c r="AA63" s="12">
        <v>0</v>
      </c>
      <c r="AB63" s="12" t="s">
        <v>56</v>
      </c>
    </row>
    <row r="64" spans="1:28" x14ac:dyDescent="0.2">
      <c r="A64" s="4" t="s">
        <v>348</v>
      </c>
      <c r="B64" s="4" t="s">
        <v>349</v>
      </c>
      <c r="C64" s="4" t="s">
        <v>37</v>
      </c>
      <c r="D64" s="4" t="s">
        <v>38</v>
      </c>
      <c r="E64" s="4" t="s">
        <v>212</v>
      </c>
      <c r="F64" s="4" t="s">
        <v>368</v>
      </c>
      <c r="G64" s="4" t="s">
        <v>369</v>
      </c>
      <c r="H64" s="4" t="s">
        <v>370</v>
      </c>
      <c r="I64" s="4" t="s">
        <v>371</v>
      </c>
      <c r="J64" s="4" t="s">
        <v>44</v>
      </c>
      <c r="K64" s="4" t="s">
        <v>45</v>
      </c>
      <c r="L64" s="5">
        <v>302</v>
      </c>
      <c r="M64" s="7">
        <v>300</v>
      </c>
      <c r="N64" s="7">
        <v>13</v>
      </c>
      <c r="O64" s="7"/>
      <c r="P64" s="6">
        <v>10</v>
      </c>
      <c r="Q64" s="7">
        <v>13</v>
      </c>
      <c r="R64" s="7" t="s">
        <v>372</v>
      </c>
      <c r="S64" s="7" t="s">
        <v>373</v>
      </c>
      <c r="T64" s="7" t="s">
        <v>374</v>
      </c>
      <c r="U64" s="33">
        <v>300000000</v>
      </c>
      <c r="V64" s="8">
        <v>1314000000</v>
      </c>
      <c r="W64" s="8">
        <f t="shared" si="0"/>
        <v>1614000000</v>
      </c>
      <c r="X64" s="30">
        <v>300000000</v>
      </c>
      <c r="Y64" s="10">
        <v>4.3299999999999998E-2</v>
      </c>
      <c r="Z64" s="10">
        <v>1</v>
      </c>
      <c r="AA64" s="12">
        <v>9.7000000000000003E-3</v>
      </c>
      <c r="AB64" s="12">
        <v>7.4999999999999997E-3</v>
      </c>
    </row>
    <row r="65" spans="1:28" x14ac:dyDescent="0.2">
      <c r="A65" s="4" t="s">
        <v>348</v>
      </c>
      <c r="B65" s="4" t="s">
        <v>349</v>
      </c>
      <c r="C65" s="4" t="s">
        <v>37</v>
      </c>
      <c r="D65" s="4" t="s">
        <v>38</v>
      </c>
      <c r="E65" s="4" t="s">
        <v>212</v>
      </c>
      <c r="F65" s="4" t="s">
        <v>375</v>
      </c>
      <c r="G65" s="4" t="s">
        <v>376</v>
      </c>
      <c r="H65" s="4" t="s">
        <v>377</v>
      </c>
      <c r="I65" s="4" t="s">
        <v>378</v>
      </c>
      <c r="J65" s="4" t="s">
        <v>44</v>
      </c>
      <c r="K65" s="4" t="s">
        <v>45</v>
      </c>
      <c r="L65" s="5">
        <v>0</v>
      </c>
      <c r="M65" s="7">
        <v>10</v>
      </c>
      <c r="N65" s="7">
        <v>0</v>
      </c>
      <c r="O65" s="7"/>
      <c r="P65" s="6">
        <v>0</v>
      </c>
      <c r="Q65" s="7">
        <v>0</v>
      </c>
      <c r="R65" s="7"/>
      <c r="S65" s="7"/>
      <c r="T65" s="7"/>
      <c r="U65" s="34"/>
      <c r="V65" s="8">
        <v>0</v>
      </c>
      <c r="W65" s="8">
        <f t="shared" si="0"/>
        <v>0</v>
      </c>
      <c r="X65" s="31"/>
      <c r="Y65" s="10">
        <v>0</v>
      </c>
      <c r="Z65" s="10" t="s">
        <v>56</v>
      </c>
      <c r="AA65" s="12">
        <v>0</v>
      </c>
      <c r="AB65" s="12" t="s">
        <v>56</v>
      </c>
    </row>
    <row r="66" spans="1:28" x14ac:dyDescent="0.2">
      <c r="A66" s="4" t="s">
        <v>348</v>
      </c>
      <c r="B66" s="4" t="s">
        <v>349</v>
      </c>
      <c r="C66" s="4" t="s">
        <v>37</v>
      </c>
      <c r="D66" s="4" t="s">
        <v>38</v>
      </c>
      <c r="E66" s="4" t="s">
        <v>212</v>
      </c>
      <c r="F66" s="4" t="s">
        <v>379</v>
      </c>
      <c r="G66" s="4" t="s">
        <v>380</v>
      </c>
      <c r="H66" s="4" t="s">
        <v>381</v>
      </c>
      <c r="I66" s="4" t="s">
        <v>382</v>
      </c>
      <c r="J66" s="4" t="s">
        <v>44</v>
      </c>
      <c r="K66" s="4" t="s">
        <v>45</v>
      </c>
      <c r="L66" s="5">
        <v>5321</v>
      </c>
      <c r="M66" s="7">
        <v>4700</v>
      </c>
      <c r="N66" s="7">
        <v>3123</v>
      </c>
      <c r="O66" s="7"/>
      <c r="P66" s="6">
        <v>900</v>
      </c>
      <c r="Q66" s="7">
        <v>3123</v>
      </c>
      <c r="R66" s="7" t="s">
        <v>383</v>
      </c>
      <c r="S66" s="7" t="s">
        <v>384</v>
      </c>
      <c r="T66" s="7" t="s">
        <v>385</v>
      </c>
      <c r="U66" s="33">
        <v>1500000000</v>
      </c>
      <c r="V66" s="8">
        <v>20363226600</v>
      </c>
      <c r="W66" s="8">
        <f t="shared" si="0"/>
        <v>21863226600</v>
      </c>
      <c r="X66" s="30">
        <v>1473386651</v>
      </c>
      <c r="Y66" s="10">
        <v>0.66449999999999998</v>
      </c>
      <c r="Z66" s="10">
        <v>1</v>
      </c>
      <c r="AA66" s="12">
        <v>0.14949999999999999</v>
      </c>
      <c r="AB66" s="12">
        <v>4.3099999999999999E-2</v>
      </c>
    </row>
    <row r="67" spans="1:28" x14ac:dyDescent="0.2">
      <c r="A67" s="4" t="s">
        <v>348</v>
      </c>
      <c r="B67" s="4" t="s">
        <v>349</v>
      </c>
      <c r="C67" s="4" t="s">
        <v>37</v>
      </c>
      <c r="D67" s="4" t="s">
        <v>38</v>
      </c>
      <c r="E67" s="4" t="s">
        <v>212</v>
      </c>
      <c r="F67" s="4" t="s">
        <v>386</v>
      </c>
      <c r="G67" s="4" t="s">
        <v>387</v>
      </c>
      <c r="H67" s="4" t="s">
        <v>388</v>
      </c>
      <c r="I67" s="4" t="s">
        <v>389</v>
      </c>
      <c r="J67" s="4" t="s">
        <v>44</v>
      </c>
      <c r="K67" s="4" t="s">
        <v>45</v>
      </c>
      <c r="L67" s="5">
        <v>1090</v>
      </c>
      <c r="M67" s="7">
        <v>300</v>
      </c>
      <c r="N67" s="7">
        <v>64</v>
      </c>
      <c r="O67" s="7"/>
      <c r="P67" s="6">
        <v>50</v>
      </c>
      <c r="Q67" s="7">
        <v>64</v>
      </c>
      <c r="R67" s="7" t="s">
        <v>390</v>
      </c>
      <c r="S67" s="7" t="s">
        <v>391</v>
      </c>
      <c r="T67" s="7" t="s">
        <v>392</v>
      </c>
      <c r="U67" s="33">
        <v>1608656350</v>
      </c>
      <c r="V67" s="8">
        <v>900000000</v>
      </c>
      <c r="W67" s="8">
        <f t="shared" si="0"/>
        <v>2508656350</v>
      </c>
      <c r="X67" s="30">
        <v>1533287073</v>
      </c>
      <c r="Y67" s="10">
        <v>0.21329999999999999</v>
      </c>
      <c r="Z67" s="10">
        <v>1</v>
      </c>
      <c r="AA67" s="12">
        <v>4.8000000000000001E-2</v>
      </c>
      <c r="AB67" s="12">
        <v>3.7499999999999999E-2</v>
      </c>
    </row>
    <row r="68" spans="1:28" x14ac:dyDescent="0.2">
      <c r="A68" s="4" t="s">
        <v>348</v>
      </c>
      <c r="B68" s="4" t="s">
        <v>349</v>
      </c>
      <c r="C68" s="4" t="s">
        <v>37</v>
      </c>
      <c r="D68" s="4" t="s">
        <v>38</v>
      </c>
      <c r="E68" s="4" t="s">
        <v>212</v>
      </c>
      <c r="F68" s="4" t="s">
        <v>393</v>
      </c>
      <c r="G68" s="4" t="s">
        <v>394</v>
      </c>
      <c r="H68" s="4" t="s">
        <v>395</v>
      </c>
      <c r="I68" s="4" t="s">
        <v>396</v>
      </c>
      <c r="J68" s="4" t="s">
        <v>44</v>
      </c>
      <c r="K68" s="4" t="s">
        <v>45</v>
      </c>
      <c r="L68" s="5">
        <v>0</v>
      </c>
      <c r="M68" s="7">
        <v>10</v>
      </c>
      <c r="N68" s="7">
        <v>1</v>
      </c>
      <c r="O68" s="7"/>
      <c r="P68" s="6">
        <v>1</v>
      </c>
      <c r="Q68" s="7">
        <v>1</v>
      </c>
      <c r="R68" s="7" t="s">
        <v>397</v>
      </c>
      <c r="S68" s="7" t="s">
        <v>398</v>
      </c>
      <c r="T68" s="7">
        <v>0</v>
      </c>
      <c r="U68" s="33">
        <v>21987954</v>
      </c>
      <c r="V68" s="8">
        <v>0</v>
      </c>
      <c r="W68" s="8">
        <f t="shared" si="0"/>
        <v>21987954</v>
      </c>
      <c r="X68" s="30">
        <v>21987954</v>
      </c>
      <c r="Y68" s="10">
        <v>0.1</v>
      </c>
      <c r="Z68" s="10">
        <v>1</v>
      </c>
      <c r="AA68" s="12">
        <v>2.2499999999999999E-2</v>
      </c>
      <c r="AB68" s="12">
        <v>2.2499999999999999E-2</v>
      </c>
    </row>
    <row r="69" spans="1:28" x14ac:dyDescent="0.2">
      <c r="A69" s="4" t="s">
        <v>348</v>
      </c>
      <c r="B69" s="4" t="s">
        <v>349</v>
      </c>
      <c r="C69" s="4" t="s">
        <v>37</v>
      </c>
      <c r="D69" s="4" t="s">
        <v>38</v>
      </c>
      <c r="E69" s="4" t="s">
        <v>212</v>
      </c>
      <c r="F69" s="4" t="s">
        <v>399</v>
      </c>
      <c r="G69" s="4" t="s">
        <v>400</v>
      </c>
      <c r="H69" s="4" t="s">
        <v>401</v>
      </c>
      <c r="I69" s="4" t="s">
        <v>402</v>
      </c>
      <c r="J69" s="4" t="s">
        <v>44</v>
      </c>
      <c r="K69" s="4" t="s">
        <v>45</v>
      </c>
      <c r="L69" s="5">
        <v>736</v>
      </c>
      <c r="M69" s="7">
        <v>300</v>
      </c>
      <c r="N69" s="7">
        <v>17</v>
      </c>
      <c r="O69" s="7"/>
      <c r="P69" s="6">
        <v>20</v>
      </c>
      <c r="Q69" s="7">
        <v>17</v>
      </c>
      <c r="R69" s="7" t="s">
        <v>403</v>
      </c>
      <c r="S69" s="7" t="s">
        <v>404</v>
      </c>
      <c r="T69" s="7" t="s">
        <v>385</v>
      </c>
      <c r="U69" s="33">
        <v>500000000</v>
      </c>
      <c r="V69" s="8">
        <v>782122473</v>
      </c>
      <c r="W69" s="8">
        <f t="shared" si="0"/>
        <v>1282122473</v>
      </c>
      <c r="X69" s="30">
        <v>497309346</v>
      </c>
      <c r="Y69" s="10">
        <v>5.67E-2</v>
      </c>
      <c r="Z69" s="10">
        <v>0.85</v>
      </c>
      <c r="AA69" s="12">
        <v>1.2800000000000001E-2</v>
      </c>
      <c r="AB69" s="12">
        <v>1.2800000000000001E-2</v>
      </c>
    </row>
    <row r="70" spans="1:28" x14ac:dyDescent="0.2">
      <c r="A70" s="4" t="s">
        <v>348</v>
      </c>
      <c r="B70" s="4" t="s">
        <v>349</v>
      </c>
      <c r="C70" s="4" t="s">
        <v>37</v>
      </c>
      <c r="D70" s="4" t="s">
        <v>38</v>
      </c>
      <c r="E70" s="4" t="s">
        <v>212</v>
      </c>
      <c r="F70" s="4" t="s">
        <v>405</v>
      </c>
      <c r="G70" s="4" t="s">
        <v>406</v>
      </c>
      <c r="H70" s="4" t="s">
        <v>407</v>
      </c>
      <c r="I70" s="4" t="s">
        <v>408</v>
      </c>
      <c r="J70" s="4" t="s">
        <v>44</v>
      </c>
      <c r="K70" s="4" t="s">
        <v>45</v>
      </c>
      <c r="L70" s="5">
        <v>5</v>
      </c>
      <c r="M70" s="7">
        <v>5</v>
      </c>
      <c r="N70" s="7">
        <v>0</v>
      </c>
      <c r="O70" s="7"/>
      <c r="P70" s="6">
        <v>0</v>
      </c>
      <c r="Q70" s="7">
        <v>0</v>
      </c>
      <c r="R70" s="7"/>
      <c r="S70" s="7"/>
      <c r="T70" s="7"/>
      <c r="U70" s="34"/>
      <c r="V70" s="8">
        <v>0</v>
      </c>
      <c r="W70" s="8">
        <f t="shared" si="0"/>
        <v>0</v>
      </c>
      <c r="X70" s="31"/>
      <c r="Y70" s="10">
        <v>0</v>
      </c>
      <c r="Z70" s="10" t="s">
        <v>56</v>
      </c>
      <c r="AA70" s="12">
        <v>0</v>
      </c>
      <c r="AB70" s="12" t="s">
        <v>56</v>
      </c>
    </row>
    <row r="71" spans="1:28" x14ac:dyDescent="0.2">
      <c r="A71" s="4" t="s">
        <v>348</v>
      </c>
      <c r="B71" s="4" t="s">
        <v>349</v>
      </c>
      <c r="C71" s="4" t="s">
        <v>37</v>
      </c>
      <c r="D71" s="4" t="s">
        <v>38</v>
      </c>
      <c r="E71" s="4" t="s">
        <v>212</v>
      </c>
      <c r="F71" s="4" t="s">
        <v>409</v>
      </c>
      <c r="G71" s="4" t="s">
        <v>410</v>
      </c>
      <c r="H71" s="4" t="s">
        <v>411</v>
      </c>
      <c r="I71" s="4" t="s">
        <v>412</v>
      </c>
      <c r="J71" s="4" t="s">
        <v>53</v>
      </c>
      <c r="K71" s="4" t="s">
        <v>45</v>
      </c>
      <c r="L71" s="5">
        <v>0</v>
      </c>
      <c r="M71" s="7">
        <v>50</v>
      </c>
      <c r="N71" s="7">
        <v>10</v>
      </c>
      <c r="O71" s="7"/>
      <c r="P71" s="6">
        <v>10</v>
      </c>
      <c r="Q71" s="7">
        <v>10</v>
      </c>
      <c r="R71" s="7" t="s">
        <v>413</v>
      </c>
      <c r="S71" s="7" t="s">
        <v>414</v>
      </c>
      <c r="T71" s="7">
        <v>0</v>
      </c>
      <c r="U71" s="33">
        <v>95353794</v>
      </c>
      <c r="V71" s="8">
        <v>0</v>
      </c>
      <c r="W71" s="8">
        <f t="shared" si="0"/>
        <v>95353794</v>
      </c>
      <c r="X71" s="30">
        <v>95353794</v>
      </c>
      <c r="Y71" s="10">
        <v>0.2</v>
      </c>
      <c r="Z71" s="10">
        <v>1</v>
      </c>
      <c r="AA71" s="12">
        <v>4.4999999999999998E-2</v>
      </c>
      <c r="AB71" s="12">
        <v>4.4999999999999998E-2</v>
      </c>
    </row>
    <row r="72" spans="1:28" x14ac:dyDescent="0.2">
      <c r="A72" s="4" t="s">
        <v>166</v>
      </c>
      <c r="B72" s="4" t="s">
        <v>167</v>
      </c>
      <c r="C72" s="4" t="s">
        <v>37</v>
      </c>
      <c r="D72" s="4" t="s">
        <v>415</v>
      </c>
      <c r="E72" s="4" t="s">
        <v>416</v>
      </c>
      <c r="F72" s="4" t="s">
        <v>417</v>
      </c>
      <c r="G72" s="4" t="s">
        <v>418</v>
      </c>
      <c r="H72" s="4" t="s">
        <v>419</v>
      </c>
      <c r="I72" s="4" t="s">
        <v>420</v>
      </c>
      <c r="J72" s="4" t="s">
        <v>421</v>
      </c>
      <c r="K72" s="4" t="s">
        <v>45</v>
      </c>
      <c r="L72" s="5">
        <v>0</v>
      </c>
      <c r="M72" s="7">
        <v>4</v>
      </c>
      <c r="N72" s="7">
        <v>1</v>
      </c>
      <c r="O72" s="7" t="s">
        <v>422</v>
      </c>
      <c r="P72" s="6">
        <v>1</v>
      </c>
      <c r="Q72" s="7">
        <v>1</v>
      </c>
      <c r="R72" s="7">
        <v>0</v>
      </c>
      <c r="S72" s="7" t="s">
        <v>423</v>
      </c>
      <c r="T72" s="7">
        <v>0</v>
      </c>
      <c r="U72" s="33">
        <v>212085085</v>
      </c>
      <c r="V72" s="8">
        <v>0</v>
      </c>
      <c r="W72" s="8">
        <f t="shared" si="0"/>
        <v>212085085</v>
      </c>
      <c r="X72" s="30">
        <v>197978865</v>
      </c>
      <c r="Y72" s="10">
        <v>0.25</v>
      </c>
      <c r="Z72" s="10">
        <v>1</v>
      </c>
      <c r="AA72" s="12">
        <v>5.6300000000000003E-2</v>
      </c>
      <c r="AB72" s="12">
        <v>5.6300000000000003E-2</v>
      </c>
    </row>
    <row r="73" spans="1:28" x14ac:dyDescent="0.2">
      <c r="A73" s="4" t="s">
        <v>166</v>
      </c>
      <c r="B73" s="4" t="s">
        <v>167</v>
      </c>
      <c r="C73" s="4" t="s">
        <v>37</v>
      </c>
      <c r="D73" s="4" t="s">
        <v>415</v>
      </c>
      <c r="E73" s="4" t="s">
        <v>416</v>
      </c>
      <c r="F73" s="4" t="s">
        <v>424</v>
      </c>
      <c r="G73" s="4" t="s">
        <v>425</v>
      </c>
      <c r="H73" s="4" t="s">
        <v>426</v>
      </c>
      <c r="I73" s="4" t="s">
        <v>427</v>
      </c>
      <c r="J73" s="4" t="s">
        <v>44</v>
      </c>
      <c r="K73" s="4" t="s">
        <v>45</v>
      </c>
      <c r="L73" s="5">
        <v>200</v>
      </c>
      <c r="M73" s="7">
        <v>200</v>
      </c>
      <c r="N73" s="7">
        <v>0</v>
      </c>
      <c r="O73" s="7" t="s">
        <v>428</v>
      </c>
      <c r="P73" s="6">
        <v>0</v>
      </c>
      <c r="Q73" s="7">
        <v>0</v>
      </c>
      <c r="R73" s="7">
        <v>0</v>
      </c>
      <c r="S73" s="7"/>
      <c r="T73" s="7">
        <v>0</v>
      </c>
      <c r="U73" s="33">
        <v>578643317</v>
      </c>
      <c r="V73" s="8">
        <v>0</v>
      </c>
      <c r="W73" s="8">
        <f t="shared" si="0"/>
        <v>578643317</v>
      </c>
      <c r="X73" s="30">
        <v>0</v>
      </c>
      <c r="Y73" s="10">
        <v>0</v>
      </c>
      <c r="Z73" s="10" t="s">
        <v>56</v>
      </c>
      <c r="AA73" s="12">
        <v>0</v>
      </c>
      <c r="AB73" s="12" t="s">
        <v>56</v>
      </c>
    </row>
    <row r="74" spans="1:28" x14ac:dyDescent="0.2">
      <c r="A74" s="4" t="s">
        <v>166</v>
      </c>
      <c r="B74" s="4" t="s">
        <v>167</v>
      </c>
      <c r="C74" s="4" t="s">
        <v>37</v>
      </c>
      <c r="D74" s="4" t="s">
        <v>415</v>
      </c>
      <c r="E74" s="4" t="s">
        <v>416</v>
      </c>
      <c r="F74" s="4" t="s">
        <v>429</v>
      </c>
      <c r="G74" s="4" t="s">
        <v>430</v>
      </c>
      <c r="H74" s="4" t="s">
        <v>431</v>
      </c>
      <c r="I74" s="4" t="s">
        <v>432</v>
      </c>
      <c r="J74" s="4" t="s">
        <v>44</v>
      </c>
      <c r="K74" s="4" t="s">
        <v>45</v>
      </c>
      <c r="L74" s="5">
        <v>160</v>
      </c>
      <c r="M74" s="7">
        <v>160</v>
      </c>
      <c r="N74" s="7">
        <v>0</v>
      </c>
      <c r="O74" s="7" t="s">
        <v>428</v>
      </c>
      <c r="P74" s="6">
        <v>0</v>
      </c>
      <c r="Q74" s="7">
        <v>0</v>
      </c>
      <c r="R74" s="7">
        <v>0</v>
      </c>
      <c r="S74" s="7"/>
      <c r="T74" s="7">
        <v>0</v>
      </c>
      <c r="U74" s="33">
        <v>615333333</v>
      </c>
      <c r="V74" s="8">
        <v>0</v>
      </c>
      <c r="W74" s="8">
        <f t="shared" si="0"/>
        <v>615333333</v>
      </c>
      <c r="X74" s="30">
        <v>0</v>
      </c>
      <c r="Y74" s="10">
        <v>0</v>
      </c>
      <c r="Z74" s="10" t="s">
        <v>56</v>
      </c>
      <c r="AA74" s="12">
        <v>0</v>
      </c>
      <c r="AB74" s="12" t="s">
        <v>56</v>
      </c>
    </row>
    <row r="75" spans="1:28" x14ac:dyDescent="0.2">
      <c r="A75" s="4" t="s">
        <v>74</v>
      </c>
      <c r="B75" s="4" t="s">
        <v>75</v>
      </c>
      <c r="C75" s="4" t="s">
        <v>37</v>
      </c>
      <c r="D75" s="4" t="s">
        <v>415</v>
      </c>
      <c r="E75" s="4" t="s">
        <v>416</v>
      </c>
      <c r="F75" s="4" t="s">
        <v>433</v>
      </c>
      <c r="G75" s="4" t="s">
        <v>434</v>
      </c>
      <c r="H75" s="4" t="s">
        <v>435</v>
      </c>
      <c r="I75" s="4" t="s">
        <v>436</v>
      </c>
      <c r="J75" s="4" t="s">
        <v>44</v>
      </c>
      <c r="K75" s="4" t="s">
        <v>45</v>
      </c>
      <c r="L75" s="5">
        <v>12000</v>
      </c>
      <c r="M75" s="7">
        <v>12000</v>
      </c>
      <c r="N75" s="7">
        <v>0</v>
      </c>
      <c r="O75" s="7"/>
      <c r="P75" s="6">
        <v>3000</v>
      </c>
      <c r="Q75" s="7">
        <v>0</v>
      </c>
      <c r="R75" s="7"/>
      <c r="S75" s="7"/>
      <c r="T75" s="7"/>
      <c r="U75" s="33">
        <v>290729481</v>
      </c>
      <c r="V75" s="8">
        <v>0</v>
      </c>
      <c r="W75" s="8">
        <f t="shared" si="0"/>
        <v>290729481</v>
      </c>
      <c r="X75" s="30">
        <v>0</v>
      </c>
      <c r="Y75" s="10">
        <v>0</v>
      </c>
      <c r="Z75" s="10">
        <v>0</v>
      </c>
      <c r="AA75" s="12">
        <v>0</v>
      </c>
      <c r="AB75" s="12">
        <v>0</v>
      </c>
    </row>
    <row r="76" spans="1:28" x14ac:dyDescent="0.2">
      <c r="A76" s="4" t="s">
        <v>35</v>
      </c>
      <c r="B76" s="4" t="s">
        <v>36</v>
      </c>
      <c r="C76" s="4" t="s">
        <v>37</v>
      </c>
      <c r="D76" s="4" t="s">
        <v>415</v>
      </c>
      <c r="E76" s="4" t="s">
        <v>416</v>
      </c>
      <c r="F76" s="4" t="s">
        <v>437</v>
      </c>
      <c r="G76" s="4" t="s">
        <v>438</v>
      </c>
      <c r="H76" s="4" t="s">
        <v>439</v>
      </c>
      <c r="I76" s="4" t="s">
        <v>440</v>
      </c>
      <c r="J76" s="4" t="s">
        <v>44</v>
      </c>
      <c r="K76" s="4" t="s">
        <v>45</v>
      </c>
      <c r="L76" s="5">
        <v>0</v>
      </c>
      <c r="M76" s="7">
        <v>14</v>
      </c>
      <c r="N76" s="7">
        <v>0</v>
      </c>
      <c r="O76" s="7" t="s">
        <v>441</v>
      </c>
      <c r="P76" s="6">
        <v>1</v>
      </c>
      <c r="Q76" s="7">
        <v>0</v>
      </c>
      <c r="R76" s="7" t="s">
        <v>440</v>
      </c>
      <c r="S76" s="7" t="s">
        <v>441</v>
      </c>
      <c r="T76" s="7" t="s">
        <v>442</v>
      </c>
      <c r="U76" s="33">
        <v>639031240</v>
      </c>
      <c r="V76" s="8">
        <v>0</v>
      </c>
      <c r="W76" s="8">
        <f t="shared" si="0"/>
        <v>639031240</v>
      </c>
      <c r="X76" s="30">
        <v>637760036</v>
      </c>
      <c r="Y76" s="10">
        <v>0</v>
      </c>
      <c r="Z76" s="10">
        <v>0</v>
      </c>
      <c r="AA76" s="12">
        <v>0</v>
      </c>
      <c r="AB76" s="12">
        <v>0</v>
      </c>
    </row>
    <row r="77" spans="1:28" x14ac:dyDescent="0.2">
      <c r="A77" s="4" t="s">
        <v>35</v>
      </c>
      <c r="B77" s="4" t="s">
        <v>36</v>
      </c>
      <c r="C77" s="4" t="s">
        <v>37</v>
      </c>
      <c r="D77" s="4" t="s">
        <v>415</v>
      </c>
      <c r="E77" s="4" t="s">
        <v>416</v>
      </c>
      <c r="F77" s="4" t="s">
        <v>443</v>
      </c>
      <c r="G77" s="4" t="s">
        <v>444</v>
      </c>
      <c r="H77" s="4" t="s">
        <v>445</v>
      </c>
      <c r="I77" s="4" t="s">
        <v>446</v>
      </c>
      <c r="J77" s="4" t="s">
        <v>44</v>
      </c>
      <c r="K77" s="4" t="s">
        <v>45</v>
      </c>
      <c r="L77" s="5">
        <v>0</v>
      </c>
      <c r="M77" s="7">
        <v>60</v>
      </c>
      <c r="N77" s="7">
        <v>0</v>
      </c>
      <c r="O77" s="7" t="s">
        <v>447</v>
      </c>
      <c r="P77" s="6">
        <v>10</v>
      </c>
      <c r="Q77" s="7">
        <v>0</v>
      </c>
      <c r="R77" s="7" t="s">
        <v>446</v>
      </c>
      <c r="S77" s="7" t="s">
        <v>447</v>
      </c>
      <c r="T77" s="7" t="s">
        <v>448</v>
      </c>
      <c r="U77" s="33">
        <v>21112920</v>
      </c>
      <c r="V77" s="8">
        <v>0</v>
      </c>
      <c r="W77" s="8">
        <f t="shared" si="0"/>
        <v>21112920</v>
      </c>
      <c r="X77" s="30">
        <v>17066277</v>
      </c>
      <c r="Y77" s="10">
        <v>0</v>
      </c>
      <c r="Z77" s="10">
        <v>0</v>
      </c>
      <c r="AA77" s="12">
        <v>0</v>
      </c>
      <c r="AB77" s="12">
        <v>0</v>
      </c>
    </row>
    <row r="78" spans="1:28" x14ac:dyDescent="0.2">
      <c r="A78" s="4" t="s">
        <v>35</v>
      </c>
      <c r="B78" s="4" t="s">
        <v>36</v>
      </c>
      <c r="C78" s="4" t="s">
        <v>37</v>
      </c>
      <c r="D78" s="4" t="s">
        <v>415</v>
      </c>
      <c r="E78" s="4" t="s">
        <v>416</v>
      </c>
      <c r="F78" s="4" t="s">
        <v>449</v>
      </c>
      <c r="G78" s="4" t="s">
        <v>450</v>
      </c>
      <c r="H78" s="4" t="s">
        <v>451</v>
      </c>
      <c r="I78" s="4" t="s">
        <v>452</v>
      </c>
      <c r="J78" s="4" t="s">
        <v>44</v>
      </c>
      <c r="K78" s="4" t="s">
        <v>45</v>
      </c>
      <c r="L78" s="5">
        <v>85</v>
      </c>
      <c r="M78" s="7">
        <v>80</v>
      </c>
      <c r="N78" s="7">
        <v>11</v>
      </c>
      <c r="O78" s="7" t="s">
        <v>453</v>
      </c>
      <c r="P78" s="6">
        <v>5</v>
      </c>
      <c r="Q78" s="7">
        <v>11</v>
      </c>
      <c r="R78" s="7" t="s">
        <v>452</v>
      </c>
      <c r="S78" s="7" t="s">
        <v>453</v>
      </c>
      <c r="T78" s="7" t="s">
        <v>454</v>
      </c>
      <c r="U78" s="33">
        <v>243700000</v>
      </c>
      <c r="V78" s="8">
        <v>0</v>
      </c>
      <c r="W78" s="8">
        <f t="shared" ref="W78:W141" si="1">U78+V78</f>
        <v>243700000</v>
      </c>
      <c r="X78" s="30">
        <v>216740142</v>
      </c>
      <c r="Y78" s="10">
        <v>0.13750000000000001</v>
      </c>
      <c r="Z78" s="10">
        <v>1</v>
      </c>
      <c r="AA78" s="12">
        <v>3.09E-2</v>
      </c>
      <c r="AB78" s="12">
        <v>1.41E-2</v>
      </c>
    </row>
    <row r="79" spans="1:28" x14ac:dyDescent="0.2">
      <c r="A79" s="4" t="s">
        <v>35</v>
      </c>
      <c r="B79" s="4" t="s">
        <v>36</v>
      </c>
      <c r="C79" s="4" t="s">
        <v>37</v>
      </c>
      <c r="D79" s="4" t="s">
        <v>415</v>
      </c>
      <c r="E79" s="4" t="s">
        <v>416</v>
      </c>
      <c r="F79" s="4" t="s">
        <v>455</v>
      </c>
      <c r="G79" s="4" t="s">
        <v>456</v>
      </c>
      <c r="H79" s="4" t="s">
        <v>457</v>
      </c>
      <c r="I79" s="4" t="s">
        <v>458</v>
      </c>
      <c r="J79" s="4" t="s">
        <v>53</v>
      </c>
      <c r="K79" s="4" t="s">
        <v>54</v>
      </c>
      <c r="L79" s="5">
        <v>0</v>
      </c>
      <c r="M79" s="7">
        <v>100</v>
      </c>
      <c r="N79" s="7">
        <v>15</v>
      </c>
      <c r="O79" s="7" t="s">
        <v>459</v>
      </c>
      <c r="P79" s="6">
        <v>100</v>
      </c>
      <c r="Q79" s="7">
        <v>30</v>
      </c>
      <c r="R79" s="7" t="s">
        <v>460</v>
      </c>
      <c r="S79" s="7" t="s">
        <v>459</v>
      </c>
      <c r="T79" s="7" t="s">
        <v>461</v>
      </c>
      <c r="U79" s="33">
        <v>26971392</v>
      </c>
      <c r="V79" s="8">
        <v>0</v>
      </c>
      <c r="W79" s="8">
        <f t="shared" si="1"/>
        <v>26971392</v>
      </c>
      <c r="X79" s="30">
        <v>0</v>
      </c>
      <c r="Y79" s="10">
        <v>7.4999999999999997E-2</v>
      </c>
      <c r="Z79" s="10">
        <v>0.3</v>
      </c>
      <c r="AA79" s="12">
        <v>1.6899999999999998E-2</v>
      </c>
      <c r="AB79" s="12">
        <v>1.6899999999999998E-2</v>
      </c>
    </row>
    <row r="80" spans="1:28" x14ac:dyDescent="0.2">
      <c r="A80" s="4" t="s">
        <v>35</v>
      </c>
      <c r="B80" s="4" t="s">
        <v>36</v>
      </c>
      <c r="C80" s="4" t="s">
        <v>37</v>
      </c>
      <c r="D80" s="4" t="s">
        <v>415</v>
      </c>
      <c r="E80" s="4" t="s">
        <v>416</v>
      </c>
      <c r="F80" s="4" t="s">
        <v>462</v>
      </c>
      <c r="G80" s="4" t="s">
        <v>463</v>
      </c>
      <c r="H80" s="4" t="s">
        <v>464</v>
      </c>
      <c r="I80" s="4" t="s">
        <v>465</v>
      </c>
      <c r="J80" s="4" t="s">
        <v>53</v>
      </c>
      <c r="K80" s="4" t="s">
        <v>45</v>
      </c>
      <c r="L80" s="5">
        <v>50</v>
      </c>
      <c r="M80" s="7">
        <v>50</v>
      </c>
      <c r="N80" s="7">
        <v>5</v>
      </c>
      <c r="O80" s="7" t="s">
        <v>466</v>
      </c>
      <c r="P80" s="6">
        <v>5</v>
      </c>
      <c r="Q80" s="7">
        <v>5</v>
      </c>
      <c r="R80" s="7" t="s">
        <v>467</v>
      </c>
      <c r="S80" s="7" t="s">
        <v>468</v>
      </c>
      <c r="T80" s="7" t="s">
        <v>469</v>
      </c>
      <c r="U80" s="33">
        <v>437000000</v>
      </c>
      <c r="V80" s="8">
        <v>0</v>
      </c>
      <c r="W80" s="8">
        <f t="shared" si="1"/>
        <v>437000000</v>
      </c>
      <c r="X80" s="30">
        <v>402723345</v>
      </c>
      <c r="Y80" s="10">
        <v>0.1</v>
      </c>
      <c r="Z80" s="10">
        <v>1</v>
      </c>
      <c r="AA80" s="12">
        <v>2.2499999999999999E-2</v>
      </c>
      <c r="AB80" s="12">
        <v>2.2499999999999999E-2</v>
      </c>
    </row>
    <row r="81" spans="1:28" x14ac:dyDescent="0.2">
      <c r="A81" s="4" t="s">
        <v>35</v>
      </c>
      <c r="B81" s="4" t="s">
        <v>36</v>
      </c>
      <c r="C81" s="4" t="s">
        <v>37</v>
      </c>
      <c r="D81" s="4" t="s">
        <v>415</v>
      </c>
      <c r="E81" s="4" t="s">
        <v>416</v>
      </c>
      <c r="F81" s="4" t="s">
        <v>470</v>
      </c>
      <c r="G81" s="4" t="s">
        <v>471</v>
      </c>
      <c r="H81" s="4" t="s">
        <v>472</v>
      </c>
      <c r="I81" s="4" t="s">
        <v>473</v>
      </c>
      <c r="J81" s="4" t="s">
        <v>53</v>
      </c>
      <c r="K81" s="4" t="s">
        <v>45</v>
      </c>
      <c r="L81" s="5">
        <v>88</v>
      </c>
      <c r="M81" s="7">
        <v>4</v>
      </c>
      <c r="N81" s="7">
        <v>1</v>
      </c>
      <c r="O81" s="7" t="s">
        <v>474</v>
      </c>
      <c r="P81" s="6">
        <v>0.4</v>
      </c>
      <c r="Q81" s="7">
        <v>1</v>
      </c>
      <c r="R81" s="7" t="s">
        <v>475</v>
      </c>
      <c r="S81" s="7" t="s">
        <v>476</v>
      </c>
      <c r="T81" s="7">
        <v>0</v>
      </c>
      <c r="U81" s="33">
        <v>9000000</v>
      </c>
      <c r="V81" s="8">
        <v>0</v>
      </c>
      <c r="W81" s="8">
        <f t="shared" si="1"/>
        <v>9000000</v>
      </c>
      <c r="X81" s="30">
        <v>7389522</v>
      </c>
      <c r="Y81" s="10">
        <v>0.25</v>
      </c>
      <c r="Z81" s="10">
        <v>1</v>
      </c>
      <c r="AA81" s="12">
        <v>5.6300000000000003E-2</v>
      </c>
      <c r="AB81" s="12">
        <v>2.2499999999999999E-2</v>
      </c>
    </row>
    <row r="82" spans="1:28" x14ac:dyDescent="0.2">
      <c r="A82" s="4" t="s">
        <v>74</v>
      </c>
      <c r="B82" s="4" t="s">
        <v>75</v>
      </c>
      <c r="C82" s="4" t="s">
        <v>37</v>
      </c>
      <c r="D82" s="4" t="s">
        <v>415</v>
      </c>
      <c r="E82" s="4" t="s">
        <v>416</v>
      </c>
      <c r="F82" s="4" t="s">
        <v>477</v>
      </c>
      <c r="G82" s="4" t="s">
        <v>478</v>
      </c>
      <c r="H82" s="4" t="s">
        <v>479</v>
      </c>
      <c r="I82" s="4" t="s">
        <v>480</v>
      </c>
      <c r="J82" s="4" t="s">
        <v>44</v>
      </c>
      <c r="K82" s="4" t="s">
        <v>45</v>
      </c>
      <c r="L82" s="5">
        <v>4200</v>
      </c>
      <c r="M82" s="7">
        <v>8000</v>
      </c>
      <c r="N82" s="7">
        <v>0</v>
      </c>
      <c r="O82" s="7"/>
      <c r="P82" s="6">
        <v>0</v>
      </c>
      <c r="Q82" s="7">
        <v>0</v>
      </c>
      <c r="R82" s="7"/>
      <c r="S82" s="7"/>
      <c r="T82" s="7"/>
      <c r="U82" s="34"/>
      <c r="V82" s="8">
        <v>0</v>
      </c>
      <c r="W82" s="8">
        <f t="shared" si="1"/>
        <v>0</v>
      </c>
      <c r="X82" s="31"/>
      <c r="Y82" s="10">
        <v>0</v>
      </c>
      <c r="Z82" s="10" t="s">
        <v>56</v>
      </c>
      <c r="AA82" s="12">
        <v>0</v>
      </c>
      <c r="AB82" s="12" t="s">
        <v>56</v>
      </c>
    </row>
    <row r="83" spans="1:28" x14ac:dyDescent="0.2">
      <c r="A83" s="4" t="s">
        <v>35</v>
      </c>
      <c r="B83" s="4" t="s">
        <v>36</v>
      </c>
      <c r="C83" s="4" t="s">
        <v>37</v>
      </c>
      <c r="D83" s="4" t="s">
        <v>415</v>
      </c>
      <c r="E83" s="4" t="s">
        <v>416</v>
      </c>
      <c r="F83" s="4" t="s">
        <v>481</v>
      </c>
      <c r="G83" s="4" t="s">
        <v>482</v>
      </c>
      <c r="H83" s="4" t="s">
        <v>483</v>
      </c>
      <c r="I83" s="4" t="s">
        <v>484</v>
      </c>
      <c r="J83" s="4" t="s">
        <v>53</v>
      </c>
      <c r="K83" s="4" t="s">
        <v>54</v>
      </c>
      <c r="L83" s="5">
        <v>95</v>
      </c>
      <c r="M83" s="7">
        <v>95</v>
      </c>
      <c r="N83" s="7">
        <v>46.5</v>
      </c>
      <c r="O83" s="7" t="s">
        <v>485</v>
      </c>
      <c r="P83" s="6">
        <v>95</v>
      </c>
      <c r="Q83" s="7">
        <v>93</v>
      </c>
      <c r="R83" s="7" t="s">
        <v>486</v>
      </c>
      <c r="S83" s="7" t="s">
        <v>487</v>
      </c>
      <c r="T83" s="7" t="s">
        <v>488</v>
      </c>
      <c r="U83" s="33">
        <v>193063879</v>
      </c>
      <c r="V83" s="8">
        <v>0</v>
      </c>
      <c r="W83" s="8">
        <f t="shared" si="1"/>
        <v>193063879</v>
      </c>
      <c r="X83" s="30">
        <v>180293059</v>
      </c>
      <c r="Y83" s="10">
        <v>0.2447</v>
      </c>
      <c r="Z83" s="10">
        <v>0.97889999999999999</v>
      </c>
      <c r="AA83" s="12">
        <v>5.5100000000000003E-2</v>
      </c>
      <c r="AB83" s="12">
        <v>5.5100000000000003E-2</v>
      </c>
    </row>
    <row r="84" spans="1:28" x14ac:dyDescent="0.2">
      <c r="A84" s="4" t="s">
        <v>35</v>
      </c>
      <c r="B84" s="4" t="s">
        <v>36</v>
      </c>
      <c r="C84" s="4" t="s">
        <v>37</v>
      </c>
      <c r="D84" s="4" t="s">
        <v>415</v>
      </c>
      <c r="E84" s="4" t="s">
        <v>416</v>
      </c>
      <c r="F84" s="4" t="s">
        <v>489</v>
      </c>
      <c r="G84" s="4" t="s">
        <v>490</v>
      </c>
      <c r="H84" s="4" t="s">
        <v>491</v>
      </c>
      <c r="I84" s="4" t="s">
        <v>492</v>
      </c>
      <c r="J84" s="4" t="s">
        <v>44</v>
      </c>
      <c r="K84" s="4" t="s">
        <v>54</v>
      </c>
      <c r="L84" s="5">
        <v>116</v>
      </c>
      <c r="M84" s="7">
        <v>116</v>
      </c>
      <c r="N84" s="7">
        <v>58</v>
      </c>
      <c r="O84" s="7" t="s">
        <v>493</v>
      </c>
      <c r="P84" s="6">
        <v>116</v>
      </c>
      <c r="Q84" s="7">
        <v>116</v>
      </c>
      <c r="R84" s="7" t="s">
        <v>492</v>
      </c>
      <c r="S84" s="7" t="s">
        <v>493</v>
      </c>
      <c r="T84" s="7">
        <v>0</v>
      </c>
      <c r="U84" s="33">
        <v>124500000</v>
      </c>
      <c r="V84" s="8">
        <v>0</v>
      </c>
      <c r="W84" s="8">
        <f t="shared" si="1"/>
        <v>124500000</v>
      </c>
      <c r="X84" s="30">
        <v>58759623</v>
      </c>
      <c r="Y84" s="10">
        <v>0.25</v>
      </c>
      <c r="Z84" s="10">
        <v>1</v>
      </c>
      <c r="AA84" s="12">
        <v>5.6300000000000003E-2</v>
      </c>
      <c r="AB84" s="12">
        <v>5.6300000000000003E-2</v>
      </c>
    </row>
    <row r="85" spans="1:28" x14ac:dyDescent="0.2">
      <c r="A85" s="4" t="s">
        <v>35</v>
      </c>
      <c r="B85" s="4" t="s">
        <v>36</v>
      </c>
      <c r="C85" s="4" t="s">
        <v>37</v>
      </c>
      <c r="D85" s="4" t="s">
        <v>415</v>
      </c>
      <c r="E85" s="4" t="s">
        <v>416</v>
      </c>
      <c r="F85" s="4" t="s">
        <v>494</v>
      </c>
      <c r="G85" s="4" t="s">
        <v>495</v>
      </c>
      <c r="H85" s="4" t="s">
        <v>496</v>
      </c>
      <c r="I85" s="4" t="s">
        <v>497</v>
      </c>
      <c r="J85" s="4" t="s">
        <v>44</v>
      </c>
      <c r="K85" s="4" t="s">
        <v>45</v>
      </c>
      <c r="L85" s="5">
        <v>0</v>
      </c>
      <c r="M85" s="7">
        <v>4</v>
      </c>
      <c r="N85" s="7">
        <v>0</v>
      </c>
      <c r="O85" s="7" t="s">
        <v>498</v>
      </c>
      <c r="P85" s="6">
        <v>1</v>
      </c>
      <c r="Q85" s="7">
        <v>0</v>
      </c>
      <c r="R85" s="7" t="s">
        <v>497</v>
      </c>
      <c r="S85" s="7" t="s">
        <v>499</v>
      </c>
      <c r="T85" s="7" t="s">
        <v>500</v>
      </c>
      <c r="U85" s="33">
        <v>311565089</v>
      </c>
      <c r="V85" s="8">
        <v>0</v>
      </c>
      <c r="W85" s="8">
        <f t="shared" si="1"/>
        <v>311565089</v>
      </c>
      <c r="X85" s="30">
        <v>311565089</v>
      </c>
      <c r="Y85" s="10">
        <v>0</v>
      </c>
      <c r="Z85" s="10">
        <v>0</v>
      </c>
      <c r="AA85" s="12">
        <v>0</v>
      </c>
      <c r="AB85" s="12">
        <v>0</v>
      </c>
    </row>
    <row r="86" spans="1:28" x14ac:dyDescent="0.2">
      <c r="A86" s="4" t="s">
        <v>210</v>
      </c>
      <c r="B86" s="4" t="s">
        <v>211</v>
      </c>
      <c r="C86" s="4" t="s">
        <v>37</v>
      </c>
      <c r="D86" s="4" t="s">
        <v>415</v>
      </c>
      <c r="E86" s="4" t="s">
        <v>416</v>
      </c>
      <c r="F86" s="4" t="s">
        <v>501</v>
      </c>
      <c r="G86" s="4" t="s">
        <v>502</v>
      </c>
      <c r="H86" s="4" t="s">
        <v>503</v>
      </c>
      <c r="I86" s="4" t="s">
        <v>504</v>
      </c>
      <c r="J86" s="4" t="s">
        <v>53</v>
      </c>
      <c r="K86" s="4" t="s">
        <v>45</v>
      </c>
      <c r="L86" s="5">
        <v>0</v>
      </c>
      <c r="M86" s="7">
        <v>100</v>
      </c>
      <c r="N86" s="7">
        <v>5</v>
      </c>
      <c r="O86" s="7"/>
      <c r="P86" s="6">
        <v>5</v>
      </c>
      <c r="Q86" s="7">
        <v>5</v>
      </c>
      <c r="R86" s="7" t="s">
        <v>505</v>
      </c>
      <c r="S86" s="7" t="s">
        <v>506</v>
      </c>
      <c r="T86" s="7">
        <v>0</v>
      </c>
      <c r="U86" s="34"/>
      <c r="V86" s="8">
        <v>36000000</v>
      </c>
      <c r="W86" s="8">
        <f t="shared" si="1"/>
        <v>36000000</v>
      </c>
      <c r="X86" s="31"/>
      <c r="Y86" s="10">
        <v>0.05</v>
      </c>
      <c r="Z86" s="10">
        <v>1</v>
      </c>
      <c r="AA86" s="12">
        <v>1.1299999999999999E-2</v>
      </c>
      <c r="AB86" s="12">
        <v>1.1299999999999999E-2</v>
      </c>
    </row>
    <row r="87" spans="1:28" x14ac:dyDescent="0.2">
      <c r="A87" s="4" t="s">
        <v>210</v>
      </c>
      <c r="B87" s="4" t="s">
        <v>211</v>
      </c>
      <c r="C87" s="4" t="s">
        <v>37</v>
      </c>
      <c r="D87" s="4" t="s">
        <v>415</v>
      </c>
      <c r="E87" s="4" t="s">
        <v>416</v>
      </c>
      <c r="F87" s="4" t="s">
        <v>507</v>
      </c>
      <c r="G87" s="4" t="s">
        <v>508</v>
      </c>
      <c r="H87" s="4" t="s">
        <v>509</v>
      </c>
      <c r="I87" s="4" t="s">
        <v>510</v>
      </c>
      <c r="J87" s="4" t="s">
        <v>53</v>
      </c>
      <c r="K87" s="4" t="s">
        <v>45</v>
      </c>
      <c r="L87" s="5">
        <v>29</v>
      </c>
      <c r="M87" s="7">
        <v>100</v>
      </c>
      <c r="N87" s="7">
        <v>0</v>
      </c>
      <c r="O87" s="7"/>
      <c r="P87" s="6">
        <v>0</v>
      </c>
      <c r="Q87" s="7">
        <v>0</v>
      </c>
      <c r="R87" s="7"/>
      <c r="S87" s="7"/>
      <c r="T87" s="7"/>
      <c r="U87" s="34"/>
      <c r="V87" s="8">
        <v>0</v>
      </c>
      <c r="W87" s="8">
        <f t="shared" si="1"/>
        <v>0</v>
      </c>
      <c r="X87" s="31"/>
      <c r="Y87" s="10">
        <v>0</v>
      </c>
      <c r="Z87" s="10" t="s">
        <v>56</v>
      </c>
      <c r="AA87" s="12">
        <v>0</v>
      </c>
      <c r="AB87" s="12" t="s">
        <v>56</v>
      </c>
    </row>
    <row r="88" spans="1:28" x14ac:dyDescent="0.2">
      <c r="A88" s="4" t="s">
        <v>210</v>
      </c>
      <c r="B88" s="4" t="s">
        <v>211</v>
      </c>
      <c r="C88" s="4" t="s">
        <v>37</v>
      </c>
      <c r="D88" s="4" t="s">
        <v>415</v>
      </c>
      <c r="E88" s="4" t="s">
        <v>416</v>
      </c>
      <c r="F88" s="4" t="s">
        <v>511</v>
      </c>
      <c r="G88" s="4" t="s">
        <v>512</v>
      </c>
      <c r="H88" s="4" t="s">
        <v>513</v>
      </c>
      <c r="I88" s="4" t="s">
        <v>514</v>
      </c>
      <c r="J88" s="4" t="s">
        <v>44</v>
      </c>
      <c r="K88" s="4" t="s">
        <v>45</v>
      </c>
      <c r="L88" s="5">
        <v>30000</v>
      </c>
      <c r="M88" s="7">
        <v>40000</v>
      </c>
      <c r="N88" s="7">
        <v>0</v>
      </c>
      <c r="O88" s="7"/>
      <c r="P88" s="6">
        <v>0</v>
      </c>
      <c r="Q88" s="7">
        <v>0</v>
      </c>
      <c r="R88" s="7"/>
      <c r="S88" s="7"/>
      <c r="T88" s="7"/>
      <c r="U88" s="34"/>
      <c r="V88" s="8">
        <v>0</v>
      </c>
      <c r="W88" s="8">
        <f t="shared" si="1"/>
        <v>0</v>
      </c>
      <c r="X88" s="31"/>
      <c r="Y88" s="10">
        <v>0</v>
      </c>
      <c r="Z88" s="10" t="s">
        <v>56</v>
      </c>
      <c r="AA88" s="12">
        <v>0</v>
      </c>
      <c r="AB88" s="12" t="s">
        <v>56</v>
      </c>
    </row>
    <row r="89" spans="1:28" x14ac:dyDescent="0.2">
      <c r="A89" s="4" t="s">
        <v>210</v>
      </c>
      <c r="B89" s="4" t="s">
        <v>211</v>
      </c>
      <c r="C89" s="4" t="s">
        <v>37</v>
      </c>
      <c r="D89" s="4" t="s">
        <v>415</v>
      </c>
      <c r="E89" s="4" t="s">
        <v>416</v>
      </c>
      <c r="F89" s="4" t="s">
        <v>515</v>
      </c>
      <c r="G89" s="4" t="s">
        <v>516</v>
      </c>
      <c r="H89" s="4" t="s">
        <v>517</v>
      </c>
      <c r="I89" s="4" t="s">
        <v>518</v>
      </c>
      <c r="J89" s="4" t="s">
        <v>44</v>
      </c>
      <c r="K89" s="4" t="s">
        <v>45</v>
      </c>
      <c r="L89" s="5">
        <v>0</v>
      </c>
      <c r="M89" s="7">
        <v>1</v>
      </c>
      <c r="N89" s="7">
        <v>0</v>
      </c>
      <c r="O89" s="7"/>
      <c r="P89" s="6">
        <v>0</v>
      </c>
      <c r="Q89" s="7">
        <v>0</v>
      </c>
      <c r="R89" s="7"/>
      <c r="S89" s="7"/>
      <c r="T89" s="7"/>
      <c r="U89" s="34"/>
      <c r="V89" s="8">
        <v>0</v>
      </c>
      <c r="W89" s="8">
        <f t="shared" si="1"/>
        <v>0</v>
      </c>
      <c r="X89" s="31"/>
      <c r="Y89" s="10">
        <v>0</v>
      </c>
      <c r="Z89" s="10" t="s">
        <v>56</v>
      </c>
      <c r="AA89" s="12">
        <v>0</v>
      </c>
      <c r="AB89" s="12" t="s">
        <v>56</v>
      </c>
    </row>
    <row r="90" spans="1:28" x14ac:dyDescent="0.2">
      <c r="A90" s="4" t="s">
        <v>210</v>
      </c>
      <c r="B90" s="4" t="s">
        <v>211</v>
      </c>
      <c r="C90" s="4" t="s">
        <v>37</v>
      </c>
      <c r="D90" s="4" t="s">
        <v>415</v>
      </c>
      <c r="E90" s="4" t="s">
        <v>416</v>
      </c>
      <c r="F90" s="4" t="s">
        <v>519</v>
      </c>
      <c r="G90" s="4" t="s">
        <v>520</v>
      </c>
      <c r="H90" s="4" t="s">
        <v>521</v>
      </c>
      <c r="I90" s="4" t="s">
        <v>522</v>
      </c>
      <c r="J90" s="4" t="s">
        <v>53</v>
      </c>
      <c r="K90" s="4" t="s">
        <v>45</v>
      </c>
      <c r="L90" s="5">
        <v>0</v>
      </c>
      <c r="M90" s="7">
        <v>100</v>
      </c>
      <c r="N90" s="7">
        <v>0</v>
      </c>
      <c r="O90" s="7"/>
      <c r="P90" s="6">
        <v>0</v>
      </c>
      <c r="Q90" s="7">
        <v>0</v>
      </c>
      <c r="R90" s="7"/>
      <c r="S90" s="7"/>
      <c r="T90" s="7"/>
      <c r="U90" s="34"/>
      <c r="V90" s="8">
        <v>0</v>
      </c>
      <c r="W90" s="8">
        <f t="shared" si="1"/>
        <v>0</v>
      </c>
      <c r="X90" s="31"/>
      <c r="Y90" s="10">
        <v>0</v>
      </c>
      <c r="Z90" s="10" t="s">
        <v>56</v>
      </c>
      <c r="AA90" s="12">
        <v>0</v>
      </c>
      <c r="AB90" s="12" t="s">
        <v>56</v>
      </c>
    </row>
    <row r="91" spans="1:28" x14ac:dyDescent="0.2">
      <c r="A91" s="4" t="s">
        <v>210</v>
      </c>
      <c r="B91" s="4" t="s">
        <v>211</v>
      </c>
      <c r="C91" s="4" t="s">
        <v>37</v>
      </c>
      <c r="D91" s="4" t="s">
        <v>415</v>
      </c>
      <c r="E91" s="4" t="s">
        <v>416</v>
      </c>
      <c r="F91" s="4" t="s">
        <v>523</v>
      </c>
      <c r="G91" s="4" t="s">
        <v>524</v>
      </c>
      <c r="H91" s="4" t="s">
        <v>525</v>
      </c>
      <c r="I91" s="4" t="s">
        <v>526</v>
      </c>
      <c r="J91" s="4" t="s">
        <v>44</v>
      </c>
      <c r="K91" s="4" t="s">
        <v>54</v>
      </c>
      <c r="L91" s="5">
        <v>0</v>
      </c>
      <c r="M91" s="7">
        <v>9</v>
      </c>
      <c r="N91" s="7">
        <v>4.5</v>
      </c>
      <c r="O91" s="7"/>
      <c r="P91" s="6">
        <v>9</v>
      </c>
      <c r="Q91" s="7">
        <v>9</v>
      </c>
      <c r="R91" s="7">
        <v>0</v>
      </c>
      <c r="S91" s="7" t="s">
        <v>527</v>
      </c>
      <c r="T91" s="7">
        <v>0</v>
      </c>
      <c r="U91" s="34"/>
      <c r="V91" s="8">
        <v>4000000</v>
      </c>
      <c r="W91" s="8">
        <f t="shared" si="1"/>
        <v>4000000</v>
      </c>
      <c r="X91" s="31"/>
      <c r="Y91" s="10">
        <v>0.25</v>
      </c>
      <c r="Z91" s="10">
        <v>1</v>
      </c>
      <c r="AA91" s="12">
        <v>5.6300000000000003E-2</v>
      </c>
      <c r="AB91" s="12">
        <v>5.6300000000000003E-2</v>
      </c>
    </row>
    <row r="92" spans="1:28" x14ac:dyDescent="0.2">
      <c r="A92" s="4" t="s">
        <v>210</v>
      </c>
      <c r="B92" s="4" t="s">
        <v>211</v>
      </c>
      <c r="C92" s="4" t="s">
        <v>37</v>
      </c>
      <c r="D92" s="4" t="s">
        <v>415</v>
      </c>
      <c r="E92" s="4" t="s">
        <v>416</v>
      </c>
      <c r="F92" s="4" t="s">
        <v>528</v>
      </c>
      <c r="G92" s="4" t="s">
        <v>529</v>
      </c>
      <c r="H92" s="4" t="s">
        <v>530</v>
      </c>
      <c r="I92" s="4" t="s">
        <v>531</v>
      </c>
      <c r="J92" s="4" t="s">
        <v>44</v>
      </c>
      <c r="K92" s="4" t="s">
        <v>45</v>
      </c>
      <c r="L92" s="5">
        <v>0</v>
      </c>
      <c r="M92" s="7">
        <v>161</v>
      </c>
      <c r="N92" s="7">
        <v>0</v>
      </c>
      <c r="O92" s="7"/>
      <c r="P92" s="6">
        <v>0</v>
      </c>
      <c r="Q92" s="7">
        <v>0</v>
      </c>
      <c r="R92" s="7"/>
      <c r="S92" s="7"/>
      <c r="T92" s="7"/>
      <c r="U92" s="34"/>
      <c r="V92" s="8">
        <v>0</v>
      </c>
      <c r="W92" s="8">
        <f t="shared" si="1"/>
        <v>0</v>
      </c>
      <c r="X92" s="31"/>
      <c r="Y92" s="10">
        <v>0</v>
      </c>
      <c r="Z92" s="10" t="s">
        <v>56</v>
      </c>
      <c r="AA92" s="12">
        <v>0</v>
      </c>
      <c r="AB92" s="12" t="s">
        <v>56</v>
      </c>
    </row>
    <row r="93" spans="1:28" x14ac:dyDescent="0.2">
      <c r="A93" s="4" t="s">
        <v>210</v>
      </c>
      <c r="B93" s="4" t="s">
        <v>211</v>
      </c>
      <c r="C93" s="4" t="s">
        <v>37</v>
      </c>
      <c r="D93" s="4" t="s">
        <v>415</v>
      </c>
      <c r="E93" s="4" t="s">
        <v>416</v>
      </c>
      <c r="F93" s="4" t="s">
        <v>532</v>
      </c>
      <c r="G93" s="4" t="s">
        <v>533</v>
      </c>
      <c r="H93" s="4" t="s">
        <v>534</v>
      </c>
      <c r="I93" s="4" t="s">
        <v>535</v>
      </c>
      <c r="J93" s="4" t="s">
        <v>44</v>
      </c>
      <c r="K93" s="4" t="s">
        <v>45</v>
      </c>
      <c r="L93" s="5">
        <v>1</v>
      </c>
      <c r="M93" s="7">
        <v>1</v>
      </c>
      <c r="N93" s="7">
        <v>0</v>
      </c>
      <c r="O93" s="7"/>
      <c r="P93" s="6">
        <v>0</v>
      </c>
      <c r="Q93" s="7">
        <v>0</v>
      </c>
      <c r="R93" s="7"/>
      <c r="S93" s="7"/>
      <c r="T93" s="7"/>
      <c r="U93" s="34"/>
      <c r="V93" s="8">
        <v>0</v>
      </c>
      <c r="W93" s="8">
        <f t="shared" si="1"/>
        <v>0</v>
      </c>
      <c r="X93" s="31"/>
      <c r="Y93" s="10">
        <v>0</v>
      </c>
      <c r="Z93" s="10" t="s">
        <v>56</v>
      </c>
      <c r="AA93" s="12">
        <v>0</v>
      </c>
      <c r="AB93" s="12" t="s">
        <v>56</v>
      </c>
    </row>
    <row r="94" spans="1:28" x14ac:dyDescent="0.2">
      <c r="A94" s="4" t="s">
        <v>210</v>
      </c>
      <c r="B94" s="4" t="s">
        <v>211</v>
      </c>
      <c r="C94" s="4" t="s">
        <v>37</v>
      </c>
      <c r="D94" s="4" t="s">
        <v>415</v>
      </c>
      <c r="E94" s="4" t="s">
        <v>416</v>
      </c>
      <c r="F94" s="4" t="s">
        <v>536</v>
      </c>
      <c r="G94" s="4" t="s">
        <v>537</v>
      </c>
      <c r="H94" s="4" t="s">
        <v>538</v>
      </c>
      <c r="I94" s="4" t="s">
        <v>539</v>
      </c>
      <c r="J94" s="4" t="s">
        <v>44</v>
      </c>
      <c r="K94" s="4" t="s">
        <v>45</v>
      </c>
      <c r="L94" s="5">
        <v>1249</v>
      </c>
      <c r="M94" s="7">
        <v>411</v>
      </c>
      <c r="N94" s="7">
        <v>19</v>
      </c>
      <c r="O94" s="7"/>
      <c r="P94" s="6">
        <v>19</v>
      </c>
      <c r="Q94" s="7">
        <v>19</v>
      </c>
      <c r="R94" s="7">
        <v>0</v>
      </c>
      <c r="S94" s="7" t="s">
        <v>540</v>
      </c>
      <c r="T94" s="7">
        <v>0</v>
      </c>
      <c r="U94" s="33">
        <v>3544000000</v>
      </c>
      <c r="V94" s="8">
        <v>1593475664</v>
      </c>
      <c r="W94" s="8">
        <f t="shared" si="1"/>
        <v>5137475664</v>
      </c>
      <c r="X94" s="30">
        <v>3544000000</v>
      </c>
      <c r="Y94" s="10">
        <v>4.6199999999999998E-2</v>
      </c>
      <c r="Z94" s="10">
        <v>1</v>
      </c>
      <c r="AA94" s="12">
        <v>1.04E-2</v>
      </c>
      <c r="AB94" s="12">
        <v>1.04E-2</v>
      </c>
    </row>
    <row r="95" spans="1:28" x14ac:dyDescent="0.2">
      <c r="A95" s="4" t="s">
        <v>210</v>
      </c>
      <c r="B95" s="4" t="s">
        <v>211</v>
      </c>
      <c r="C95" s="4" t="s">
        <v>37</v>
      </c>
      <c r="D95" s="4" t="s">
        <v>415</v>
      </c>
      <c r="E95" s="4" t="s">
        <v>416</v>
      </c>
      <c r="F95" s="4" t="s">
        <v>541</v>
      </c>
      <c r="G95" s="4" t="s">
        <v>542</v>
      </c>
      <c r="H95" s="4" t="s">
        <v>543</v>
      </c>
      <c r="I95" s="4" t="s">
        <v>544</v>
      </c>
      <c r="J95" s="4" t="s">
        <v>44</v>
      </c>
      <c r="K95" s="4" t="s">
        <v>54</v>
      </c>
      <c r="L95" s="5">
        <v>1245</v>
      </c>
      <c r="M95" s="7">
        <v>1400</v>
      </c>
      <c r="N95" s="7">
        <v>206</v>
      </c>
      <c r="O95" s="7"/>
      <c r="P95" s="6">
        <v>1400</v>
      </c>
      <c r="Q95" s="7">
        <v>412</v>
      </c>
      <c r="R95" s="7" t="s">
        <v>545</v>
      </c>
      <c r="S95" s="7" t="s">
        <v>546</v>
      </c>
      <c r="T95" s="7">
        <v>0</v>
      </c>
      <c r="U95" s="34"/>
      <c r="V95" s="8">
        <v>0</v>
      </c>
      <c r="W95" s="8">
        <f t="shared" si="1"/>
        <v>0</v>
      </c>
      <c r="X95" s="31"/>
      <c r="Y95" s="10">
        <v>7.3599999999999999E-2</v>
      </c>
      <c r="Z95" s="10">
        <v>0.29430000000000001</v>
      </c>
      <c r="AA95" s="12">
        <v>1.66E-2</v>
      </c>
      <c r="AB95" s="12">
        <v>1.66E-2</v>
      </c>
    </row>
    <row r="96" spans="1:28" x14ac:dyDescent="0.2">
      <c r="A96" s="4" t="s">
        <v>210</v>
      </c>
      <c r="B96" s="4" t="s">
        <v>211</v>
      </c>
      <c r="C96" s="4" t="s">
        <v>37</v>
      </c>
      <c r="D96" s="4" t="s">
        <v>415</v>
      </c>
      <c r="E96" s="4" t="s">
        <v>416</v>
      </c>
      <c r="F96" s="4" t="s">
        <v>547</v>
      </c>
      <c r="G96" s="4" t="s">
        <v>548</v>
      </c>
      <c r="H96" s="4" t="s">
        <v>549</v>
      </c>
      <c r="I96" s="4" t="s">
        <v>550</v>
      </c>
      <c r="J96" s="4" t="s">
        <v>44</v>
      </c>
      <c r="K96" s="4" t="s">
        <v>45</v>
      </c>
      <c r="L96" s="5">
        <v>60</v>
      </c>
      <c r="M96" s="7">
        <v>120</v>
      </c>
      <c r="N96" s="7">
        <v>0</v>
      </c>
      <c r="O96" s="7"/>
      <c r="P96" s="6">
        <v>0</v>
      </c>
      <c r="Q96" s="7">
        <v>0</v>
      </c>
      <c r="R96" s="7"/>
      <c r="S96" s="7"/>
      <c r="T96" s="7"/>
      <c r="U96" s="34"/>
      <c r="V96" s="8">
        <v>0</v>
      </c>
      <c r="W96" s="8">
        <f t="shared" si="1"/>
        <v>0</v>
      </c>
      <c r="X96" s="31"/>
      <c r="Y96" s="10">
        <v>0</v>
      </c>
      <c r="Z96" s="10" t="s">
        <v>56</v>
      </c>
      <c r="AA96" s="12">
        <v>0</v>
      </c>
      <c r="AB96" s="12" t="s">
        <v>56</v>
      </c>
    </row>
    <row r="97" spans="1:28" x14ac:dyDescent="0.2">
      <c r="A97" s="4" t="s">
        <v>210</v>
      </c>
      <c r="B97" s="4" t="s">
        <v>211</v>
      </c>
      <c r="C97" s="4" t="s">
        <v>37</v>
      </c>
      <c r="D97" s="4" t="s">
        <v>415</v>
      </c>
      <c r="E97" s="4" t="s">
        <v>416</v>
      </c>
      <c r="F97" s="4" t="s">
        <v>551</v>
      </c>
      <c r="G97" s="4" t="s">
        <v>552</v>
      </c>
      <c r="H97" s="4" t="s">
        <v>553</v>
      </c>
      <c r="I97" s="4" t="s">
        <v>554</v>
      </c>
      <c r="J97" s="4" t="s">
        <v>44</v>
      </c>
      <c r="K97" s="4" t="s">
        <v>54</v>
      </c>
      <c r="L97" s="5">
        <v>230</v>
      </c>
      <c r="M97" s="7">
        <v>230</v>
      </c>
      <c r="N97" s="7">
        <v>112</v>
      </c>
      <c r="O97" s="7"/>
      <c r="P97" s="6">
        <v>230</v>
      </c>
      <c r="Q97" s="7">
        <v>224</v>
      </c>
      <c r="R97" s="7" t="s">
        <v>555</v>
      </c>
      <c r="S97" s="7" t="s">
        <v>556</v>
      </c>
      <c r="T97" s="7">
        <v>0</v>
      </c>
      <c r="U97" s="34"/>
      <c r="V97" s="8">
        <v>24600600</v>
      </c>
      <c r="W97" s="8">
        <f t="shared" si="1"/>
        <v>24600600</v>
      </c>
      <c r="X97" s="31"/>
      <c r="Y97" s="10">
        <v>0.24349999999999999</v>
      </c>
      <c r="Z97" s="10">
        <v>0.97389999999999999</v>
      </c>
      <c r="AA97" s="12">
        <v>5.4800000000000001E-2</v>
      </c>
      <c r="AB97" s="12">
        <v>5.4800000000000001E-2</v>
      </c>
    </row>
    <row r="98" spans="1:28" x14ac:dyDescent="0.2">
      <c r="A98" s="4" t="s">
        <v>210</v>
      </c>
      <c r="B98" s="4" t="s">
        <v>211</v>
      </c>
      <c r="C98" s="4" t="s">
        <v>37</v>
      </c>
      <c r="D98" s="4" t="s">
        <v>415</v>
      </c>
      <c r="E98" s="4" t="s">
        <v>416</v>
      </c>
      <c r="F98" s="4" t="s">
        <v>557</v>
      </c>
      <c r="G98" s="4" t="s">
        <v>558</v>
      </c>
      <c r="H98" s="4" t="s">
        <v>559</v>
      </c>
      <c r="I98" s="4" t="s">
        <v>560</v>
      </c>
      <c r="J98" s="4" t="s">
        <v>53</v>
      </c>
      <c r="K98" s="4" t="s">
        <v>54</v>
      </c>
      <c r="L98" s="5">
        <v>50</v>
      </c>
      <c r="M98" s="7">
        <v>100</v>
      </c>
      <c r="N98" s="7">
        <v>50</v>
      </c>
      <c r="O98" s="7"/>
      <c r="P98" s="6">
        <v>100</v>
      </c>
      <c r="Q98" s="7">
        <v>100</v>
      </c>
      <c r="R98" s="7">
        <v>0</v>
      </c>
      <c r="S98" s="7" t="s">
        <v>561</v>
      </c>
      <c r="T98" s="7">
        <v>0</v>
      </c>
      <c r="U98" s="34"/>
      <c r="V98" s="8">
        <v>19792584</v>
      </c>
      <c r="W98" s="8">
        <f t="shared" si="1"/>
        <v>19792584</v>
      </c>
      <c r="X98" s="31"/>
      <c r="Y98" s="10">
        <v>0.25</v>
      </c>
      <c r="Z98" s="10">
        <v>1</v>
      </c>
      <c r="AA98" s="12">
        <v>5.6300000000000003E-2</v>
      </c>
      <c r="AB98" s="12">
        <v>5.6300000000000003E-2</v>
      </c>
    </row>
    <row r="99" spans="1:28" x14ac:dyDescent="0.2">
      <c r="A99" s="4" t="s">
        <v>210</v>
      </c>
      <c r="B99" s="4" t="s">
        <v>211</v>
      </c>
      <c r="C99" s="4" t="s">
        <v>37</v>
      </c>
      <c r="D99" s="4" t="s">
        <v>415</v>
      </c>
      <c r="E99" s="4" t="s">
        <v>416</v>
      </c>
      <c r="F99" s="4" t="s">
        <v>562</v>
      </c>
      <c r="G99" s="4" t="s">
        <v>563</v>
      </c>
      <c r="H99" s="4" t="s">
        <v>564</v>
      </c>
      <c r="I99" s="4" t="s">
        <v>565</v>
      </c>
      <c r="J99" s="4" t="s">
        <v>53</v>
      </c>
      <c r="K99" s="4" t="s">
        <v>45</v>
      </c>
      <c r="L99" s="5">
        <v>52</v>
      </c>
      <c r="M99" s="7">
        <v>100</v>
      </c>
      <c r="N99" s="7">
        <v>25</v>
      </c>
      <c r="O99" s="7"/>
      <c r="P99" s="6">
        <v>25</v>
      </c>
      <c r="Q99" s="7">
        <v>25</v>
      </c>
      <c r="R99" s="7" t="s">
        <v>566</v>
      </c>
      <c r="S99" s="7" t="s">
        <v>567</v>
      </c>
      <c r="T99" s="7">
        <v>0</v>
      </c>
      <c r="U99" s="34"/>
      <c r="V99" s="8">
        <v>57564264</v>
      </c>
      <c r="W99" s="8">
        <f t="shared" si="1"/>
        <v>57564264</v>
      </c>
      <c r="X99" s="31"/>
      <c r="Y99" s="10">
        <v>0.25</v>
      </c>
      <c r="Z99" s="10">
        <v>1</v>
      </c>
      <c r="AA99" s="12">
        <v>5.6300000000000003E-2</v>
      </c>
      <c r="AB99" s="12">
        <v>5.6300000000000003E-2</v>
      </c>
    </row>
    <row r="100" spans="1:28" x14ac:dyDescent="0.2">
      <c r="A100" s="4" t="s">
        <v>74</v>
      </c>
      <c r="B100" s="4" t="s">
        <v>75</v>
      </c>
      <c r="C100" s="4" t="s">
        <v>37</v>
      </c>
      <c r="D100" s="4" t="s">
        <v>415</v>
      </c>
      <c r="E100" s="4" t="s">
        <v>416</v>
      </c>
      <c r="F100" s="4" t="s">
        <v>568</v>
      </c>
      <c r="G100" s="4" t="s">
        <v>569</v>
      </c>
      <c r="H100" s="4" t="s">
        <v>570</v>
      </c>
      <c r="I100" s="4" t="s">
        <v>571</v>
      </c>
      <c r="J100" s="4" t="s">
        <v>44</v>
      </c>
      <c r="K100" s="4" t="s">
        <v>45</v>
      </c>
      <c r="L100" s="5">
        <v>8</v>
      </c>
      <c r="M100" s="7">
        <v>8</v>
      </c>
      <c r="N100" s="7">
        <v>1</v>
      </c>
      <c r="O100" s="7" t="s">
        <v>572</v>
      </c>
      <c r="P100" s="6">
        <v>1</v>
      </c>
      <c r="Q100" s="7">
        <v>1</v>
      </c>
      <c r="R100" s="7" t="s">
        <v>573</v>
      </c>
      <c r="S100" s="7" t="s">
        <v>574</v>
      </c>
      <c r="T100" s="7" t="s">
        <v>575</v>
      </c>
      <c r="U100" s="34"/>
      <c r="V100" s="8">
        <v>0</v>
      </c>
      <c r="W100" s="8">
        <f t="shared" si="1"/>
        <v>0</v>
      </c>
      <c r="X100" s="31"/>
      <c r="Y100" s="10">
        <v>0.125</v>
      </c>
      <c r="Z100" s="10">
        <v>1</v>
      </c>
      <c r="AA100" s="12">
        <v>2.81E-2</v>
      </c>
      <c r="AB100" s="12">
        <v>2.81E-2</v>
      </c>
    </row>
    <row r="101" spans="1:28" x14ac:dyDescent="0.2">
      <c r="A101" s="4" t="s">
        <v>74</v>
      </c>
      <c r="B101" s="4" t="s">
        <v>75</v>
      </c>
      <c r="C101" s="4" t="s">
        <v>37</v>
      </c>
      <c r="D101" s="4" t="s">
        <v>415</v>
      </c>
      <c r="E101" s="4" t="s">
        <v>416</v>
      </c>
      <c r="F101" s="4" t="s">
        <v>576</v>
      </c>
      <c r="G101" s="4" t="s">
        <v>577</v>
      </c>
      <c r="H101" s="4" t="s">
        <v>578</v>
      </c>
      <c r="I101" s="4" t="s">
        <v>579</v>
      </c>
      <c r="J101" s="4" t="s">
        <v>44</v>
      </c>
      <c r="K101" s="4" t="s">
        <v>45</v>
      </c>
      <c r="L101" s="5">
        <v>116</v>
      </c>
      <c r="M101" s="7">
        <v>116</v>
      </c>
      <c r="N101" s="7">
        <v>20</v>
      </c>
      <c r="O101" s="7" t="s">
        <v>580</v>
      </c>
      <c r="P101" s="6">
        <v>20</v>
      </c>
      <c r="Q101" s="7">
        <v>20</v>
      </c>
      <c r="R101" s="7" t="s">
        <v>581</v>
      </c>
      <c r="S101" s="7" t="s">
        <v>582</v>
      </c>
      <c r="T101" s="7" t="s">
        <v>583</v>
      </c>
      <c r="U101" s="33">
        <v>8671667</v>
      </c>
      <c r="V101" s="8">
        <v>0</v>
      </c>
      <c r="W101" s="8">
        <f t="shared" si="1"/>
        <v>8671667</v>
      </c>
      <c r="X101" s="30">
        <v>8671667</v>
      </c>
      <c r="Y101" s="10">
        <v>0.1724</v>
      </c>
      <c r="Z101" s="10">
        <v>1</v>
      </c>
      <c r="AA101" s="12">
        <v>3.8800000000000001E-2</v>
      </c>
      <c r="AB101" s="12">
        <v>3.8800000000000001E-2</v>
      </c>
    </row>
    <row r="102" spans="1:28" x14ac:dyDescent="0.2">
      <c r="A102" s="4" t="s">
        <v>74</v>
      </c>
      <c r="B102" s="4" t="s">
        <v>75</v>
      </c>
      <c r="C102" s="4" t="s">
        <v>37</v>
      </c>
      <c r="D102" s="4" t="s">
        <v>415</v>
      </c>
      <c r="E102" s="4" t="s">
        <v>416</v>
      </c>
      <c r="F102" s="4" t="s">
        <v>584</v>
      </c>
      <c r="G102" s="4" t="s">
        <v>585</v>
      </c>
      <c r="H102" s="4" t="s">
        <v>586</v>
      </c>
      <c r="I102" s="4" t="s">
        <v>587</v>
      </c>
      <c r="J102" s="4" t="s">
        <v>44</v>
      </c>
      <c r="K102" s="4" t="s">
        <v>45</v>
      </c>
      <c r="L102" s="5">
        <v>15</v>
      </c>
      <c r="M102" s="7">
        <v>15</v>
      </c>
      <c r="N102" s="7">
        <v>3</v>
      </c>
      <c r="O102" s="7"/>
      <c r="P102" s="6">
        <v>3</v>
      </c>
      <c r="Q102" s="7">
        <v>3</v>
      </c>
      <c r="R102" s="7" t="s">
        <v>588</v>
      </c>
      <c r="S102" s="7" t="s">
        <v>589</v>
      </c>
      <c r="T102" s="7" t="s">
        <v>590</v>
      </c>
      <c r="U102" s="34"/>
      <c r="V102" s="8">
        <v>0</v>
      </c>
      <c r="W102" s="8">
        <f t="shared" si="1"/>
        <v>0</v>
      </c>
      <c r="X102" s="31"/>
      <c r="Y102" s="10">
        <v>0.2</v>
      </c>
      <c r="Z102" s="10">
        <v>1</v>
      </c>
      <c r="AA102" s="12">
        <v>4.4999999999999998E-2</v>
      </c>
      <c r="AB102" s="12">
        <v>4.4999999999999998E-2</v>
      </c>
    </row>
    <row r="103" spans="1:28" x14ac:dyDescent="0.2">
      <c r="A103" s="4" t="s">
        <v>74</v>
      </c>
      <c r="B103" s="4" t="s">
        <v>75</v>
      </c>
      <c r="C103" s="4" t="s">
        <v>37</v>
      </c>
      <c r="D103" s="4" t="s">
        <v>415</v>
      </c>
      <c r="E103" s="4" t="s">
        <v>416</v>
      </c>
      <c r="F103" s="4" t="s">
        <v>591</v>
      </c>
      <c r="G103" s="4" t="s">
        <v>592</v>
      </c>
      <c r="H103" s="4" t="s">
        <v>593</v>
      </c>
      <c r="I103" s="4" t="s">
        <v>594</v>
      </c>
      <c r="J103" s="4" t="s">
        <v>44</v>
      </c>
      <c r="K103" s="4" t="s">
        <v>45</v>
      </c>
      <c r="L103" s="5">
        <v>70</v>
      </c>
      <c r="M103" s="7">
        <v>70</v>
      </c>
      <c r="N103" s="7">
        <v>5</v>
      </c>
      <c r="O103" s="7"/>
      <c r="P103" s="6">
        <v>5</v>
      </c>
      <c r="Q103" s="7">
        <v>5</v>
      </c>
      <c r="R103" s="7" t="s">
        <v>595</v>
      </c>
      <c r="S103" s="7" t="s">
        <v>596</v>
      </c>
      <c r="T103" s="7" t="s">
        <v>597</v>
      </c>
      <c r="U103" s="33">
        <v>58071413</v>
      </c>
      <c r="V103" s="8">
        <v>562500000</v>
      </c>
      <c r="W103" s="8">
        <f t="shared" si="1"/>
        <v>620571413</v>
      </c>
      <c r="X103" s="30">
        <v>56589320</v>
      </c>
      <c r="Y103" s="10">
        <v>7.1400000000000005E-2</v>
      </c>
      <c r="Z103" s="10">
        <v>1</v>
      </c>
      <c r="AA103" s="12">
        <v>1.61E-2</v>
      </c>
      <c r="AB103" s="12">
        <v>1.61E-2</v>
      </c>
    </row>
    <row r="104" spans="1:28" x14ac:dyDescent="0.2">
      <c r="A104" s="4" t="s">
        <v>74</v>
      </c>
      <c r="B104" s="4" t="s">
        <v>75</v>
      </c>
      <c r="C104" s="4" t="s">
        <v>37</v>
      </c>
      <c r="D104" s="4" t="s">
        <v>415</v>
      </c>
      <c r="E104" s="4" t="s">
        <v>416</v>
      </c>
      <c r="F104" s="4" t="s">
        <v>598</v>
      </c>
      <c r="G104" s="4" t="s">
        <v>599</v>
      </c>
      <c r="H104" s="4" t="s">
        <v>600</v>
      </c>
      <c r="I104" s="4" t="s">
        <v>69</v>
      </c>
      <c r="J104" s="4" t="s">
        <v>44</v>
      </c>
      <c r="K104" s="4" t="s">
        <v>45</v>
      </c>
      <c r="L104" s="5">
        <v>116</v>
      </c>
      <c r="M104" s="7">
        <v>116</v>
      </c>
      <c r="N104" s="7">
        <v>10</v>
      </c>
      <c r="O104" s="7" t="s">
        <v>601</v>
      </c>
      <c r="P104" s="6">
        <v>10</v>
      </c>
      <c r="Q104" s="7">
        <v>10</v>
      </c>
      <c r="R104" s="7" t="s">
        <v>602</v>
      </c>
      <c r="S104" s="7" t="s">
        <v>603</v>
      </c>
      <c r="T104" s="7" t="s">
        <v>604</v>
      </c>
      <c r="U104" s="33">
        <v>18500000</v>
      </c>
      <c r="V104" s="8">
        <v>0</v>
      </c>
      <c r="W104" s="8">
        <f t="shared" si="1"/>
        <v>18500000</v>
      </c>
      <c r="X104" s="30">
        <v>16166660</v>
      </c>
      <c r="Y104" s="10">
        <v>8.6199999999999999E-2</v>
      </c>
      <c r="Z104" s="10">
        <v>1</v>
      </c>
      <c r="AA104" s="12">
        <v>1.9400000000000001E-2</v>
      </c>
      <c r="AB104" s="12">
        <v>1.9400000000000001E-2</v>
      </c>
    </row>
    <row r="105" spans="1:28" x14ac:dyDescent="0.2">
      <c r="A105" s="4" t="s">
        <v>210</v>
      </c>
      <c r="B105" s="4" t="s">
        <v>211</v>
      </c>
      <c r="C105" s="4" t="s">
        <v>37</v>
      </c>
      <c r="D105" s="4" t="s">
        <v>415</v>
      </c>
      <c r="E105" s="4" t="s">
        <v>416</v>
      </c>
      <c r="F105" s="4" t="s">
        <v>605</v>
      </c>
      <c r="G105" s="4" t="s">
        <v>606</v>
      </c>
      <c r="H105" s="4" t="s">
        <v>607</v>
      </c>
      <c r="I105" s="4" t="s">
        <v>608</v>
      </c>
      <c r="J105" s="4" t="s">
        <v>44</v>
      </c>
      <c r="K105" s="4" t="s">
        <v>45</v>
      </c>
      <c r="L105" s="5">
        <v>3300</v>
      </c>
      <c r="M105" s="7">
        <v>5000</v>
      </c>
      <c r="N105" s="7">
        <v>0</v>
      </c>
      <c r="O105" s="7"/>
      <c r="P105" s="6">
        <v>0</v>
      </c>
      <c r="Q105" s="7">
        <v>0</v>
      </c>
      <c r="R105" s="7"/>
      <c r="S105" s="7"/>
      <c r="T105" s="7"/>
      <c r="U105" s="34"/>
      <c r="V105" s="8">
        <v>0</v>
      </c>
      <c r="W105" s="8">
        <f t="shared" si="1"/>
        <v>0</v>
      </c>
      <c r="X105" s="31"/>
      <c r="Y105" s="10">
        <v>0</v>
      </c>
      <c r="Z105" s="10" t="s">
        <v>56</v>
      </c>
      <c r="AA105" s="12">
        <v>0</v>
      </c>
      <c r="AB105" s="12" t="s">
        <v>56</v>
      </c>
    </row>
    <row r="106" spans="1:28" x14ac:dyDescent="0.2">
      <c r="A106" s="4" t="s">
        <v>210</v>
      </c>
      <c r="B106" s="4" t="s">
        <v>211</v>
      </c>
      <c r="C106" s="4" t="s">
        <v>37</v>
      </c>
      <c r="D106" s="4" t="s">
        <v>415</v>
      </c>
      <c r="E106" s="4" t="s">
        <v>416</v>
      </c>
      <c r="F106" s="4" t="s">
        <v>609</v>
      </c>
      <c r="G106" s="4" t="s">
        <v>610</v>
      </c>
      <c r="H106" s="4" t="s">
        <v>611</v>
      </c>
      <c r="I106" s="4" t="s">
        <v>612</v>
      </c>
      <c r="J106" s="4" t="s">
        <v>44</v>
      </c>
      <c r="K106" s="4" t="s">
        <v>45</v>
      </c>
      <c r="L106" s="5">
        <v>2200</v>
      </c>
      <c r="M106" s="7">
        <v>4000</v>
      </c>
      <c r="N106" s="7">
        <v>871</v>
      </c>
      <c r="O106" s="7"/>
      <c r="P106" s="6">
        <v>858</v>
      </c>
      <c r="Q106" s="7">
        <v>871</v>
      </c>
      <c r="R106" s="7" t="s">
        <v>613</v>
      </c>
      <c r="S106" s="7" t="s">
        <v>614</v>
      </c>
      <c r="T106" s="7" t="s">
        <v>615</v>
      </c>
      <c r="U106" s="34"/>
      <c r="V106" s="8">
        <v>716000000</v>
      </c>
      <c r="W106" s="8">
        <f t="shared" si="1"/>
        <v>716000000</v>
      </c>
      <c r="X106" s="31"/>
      <c r="Y106" s="10">
        <v>0.21779999999999999</v>
      </c>
      <c r="Z106" s="10">
        <v>1</v>
      </c>
      <c r="AA106" s="12">
        <v>4.9000000000000002E-2</v>
      </c>
      <c r="AB106" s="12">
        <v>4.8300000000000003E-2</v>
      </c>
    </row>
    <row r="107" spans="1:28" x14ac:dyDescent="0.2">
      <c r="A107" s="4" t="s">
        <v>166</v>
      </c>
      <c r="B107" s="4" t="s">
        <v>167</v>
      </c>
      <c r="C107" s="4" t="s">
        <v>37</v>
      </c>
      <c r="D107" s="4" t="s">
        <v>415</v>
      </c>
      <c r="E107" s="4" t="s">
        <v>416</v>
      </c>
      <c r="F107" s="4" t="s">
        <v>616</v>
      </c>
      <c r="G107" s="4" t="s">
        <v>617</v>
      </c>
      <c r="H107" s="4" t="s">
        <v>618</v>
      </c>
      <c r="I107" s="4" t="s">
        <v>619</v>
      </c>
      <c r="J107" s="4" t="s">
        <v>44</v>
      </c>
      <c r="K107" s="4" t="s">
        <v>45</v>
      </c>
      <c r="L107" s="5">
        <v>3</v>
      </c>
      <c r="M107" s="7">
        <v>3</v>
      </c>
      <c r="N107" s="7">
        <v>1</v>
      </c>
      <c r="O107" s="7" t="s">
        <v>620</v>
      </c>
      <c r="P107" s="6">
        <v>1</v>
      </c>
      <c r="Q107" s="7">
        <v>1</v>
      </c>
      <c r="R107" s="7">
        <v>0</v>
      </c>
      <c r="S107" s="7" t="s">
        <v>621</v>
      </c>
      <c r="T107" s="7">
        <v>0</v>
      </c>
      <c r="U107" s="33">
        <v>83669750</v>
      </c>
      <c r="V107" s="8">
        <v>0</v>
      </c>
      <c r="W107" s="8">
        <f t="shared" si="1"/>
        <v>83669750</v>
      </c>
      <c r="X107" s="30">
        <v>48564360</v>
      </c>
      <c r="Y107" s="10">
        <v>0.33329999999999999</v>
      </c>
      <c r="Z107" s="10">
        <v>1</v>
      </c>
      <c r="AA107" s="12">
        <v>7.4999999999999997E-2</v>
      </c>
      <c r="AB107" s="12">
        <v>7.4999999999999997E-2</v>
      </c>
    </row>
    <row r="108" spans="1:28" x14ac:dyDescent="0.2">
      <c r="A108" s="4" t="s">
        <v>210</v>
      </c>
      <c r="B108" s="4" t="s">
        <v>211</v>
      </c>
      <c r="C108" s="4" t="s">
        <v>37</v>
      </c>
      <c r="D108" s="4" t="s">
        <v>415</v>
      </c>
      <c r="E108" s="4" t="s">
        <v>416</v>
      </c>
      <c r="F108" s="4" t="s">
        <v>622</v>
      </c>
      <c r="G108" s="4" t="s">
        <v>623</v>
      </c>
      <c r="H108" s="4" t="s">
        <v>624</v>
      </c>
      <c r="I108" s="4" t="s">
        <v>625</v>
      </c>
      <c r="J108" s="4" t="s">
        <v>44</v>
      </c>
      <c r="K108" s="4" t="s">
        <v>217</v>
      </c>
      <c r="L108" s="5">
        <v>185000</v>
      </c>
      <c r="M108" s="7">
        <v>200000</v>
      </c>
      <c r="N108" s="7">
        <v>159377.20000000001</v>
      </c>
      <c r="O108" s="7"/>
      <c r="P108" s="6">
        <v>200000</v>
      </c>
      <c r="Q108" s="7">
        <v>199221.5</v>
      </c>
      <c r="R108" s="7" t="s">
        <v>626</v>
      </c>
      <c r="S108" s="7" t="s">
        <v>627</v>
      </c>
      <c r="T108" s="7">
        <v>0</v>
      </c>
      <c r="U108" s="33">
        <v>29877662978</v>
      </c>
      <c r="V108" s="8">
        <v>5331029100</v>
      </c>
      <c r="W108" s="8">
        <f t="shared" si="1"/>
        <v>35208692078</v>
      </c>
      <c r="X108" s="30">
        <v>27304203565</v>
      </c>
      <c r="Y108" s="10">
        <v>0.2472</v>
      </c>
      <c r="Z108" s="10">
        <v>0.98880000000000001</v>
      </c>
      <c r="AA108" s="12">
        <v>5.5599999999999997E-2</v>
      </c>
      <c r="AB108" s="12">
        <v>5.57E-2</v>
      </c>
    </row>
    <row r="109" spans="1:28" x14ac:dyDescent="0.2">
      <c r="A109" s="4" t="s">
        <v>210</v>
      </c>
      <c r="B109" s="4" t="s">
        <v>211</v>
      </c>
      <c r="C109" s="4" t="s">
        <v>37</v>
      </c>
      <c r="D109" s="4" t="s">
        <v>415</v>
      </c>
      <c r="E109" s="4" t="s">
        <v>416</v>
      </c>
      <c r="F109" s="4" t="s">
        <v>628</v>
      </c>
      <c r="G109" s="4" t="s">
        <v>629</v>
      </c>
      <c r="H109" s="4" t="s">
        <v>630</v>
      </c>
      <c r="I109" s="4" t="s">
        <v>631</v>
      </c>
      <c r="J109" s="4" t="s">
        <v>44</v>
      </c>
      <c r="K109" s="4" t="s">
        <v>54</v>
      </c>
      <c r="L109" s="5">
        <v>51449</v>
      </c>
      <c r="M109" s="7">
        <v>52000</v>
      </c>
      <c r="N109" s="7">
        <v>0</v>
      </c>
      <c r="O109" s="7"/>
      <c r="P109" s="6">
        <v>0</v>
      </c>
      <c r="Q109" s="7">
        <v>0</v>
      </c>
      <c r="R109" s="7"/>
      <c r="S109" s="7"/>
      <c r="T109" s="7"/>
      <c r="U109" s="34"/>
      <c r="V109" s="8">
        <v>0</v>
      </c>
      <c r="W109" s="8">
        <f t="shared" si="1"/>
        <v>0</v>
      </c>
      <c r="X109" s="31"/>
      <c r="Y109" s="10">
        <v>0</v>
      </c>
      <c r="Z109" s="10" t="s">
        <v>56</v>
      </c>
      <c r="AA109" s="12">
        <v>0</v>
      </c>
      <c r="AB109" s="12" t="s">
        <v>56</v>
      </c>
    </row>
    <row r="110" spans="1:28" x14ac:dyDescent="0.2">
      <c r="A110" s="4" t="s">
        <v>210</v>
      </c>
      <c r="B110" s="4" t="s">
        <v>211</v>
      </c>
      <c r="C110" s="4" t="s">
        <v>37</v>
      </c>
      <c r="D110" s="4" t="s">
        <v>415</v>
      </c>
      <c r="E110" s="4" t="s">
        <v>416</v>
      </c>
      <c r="F110" s="4" t="s">
        <v>632</v>
      </c>
      <c r="G110" s="4" t="s">
        <v>633</v>
      </c>
      <c r="H110" s="4" t="s">
        <v>634</v>
      </c>
      <c r="I110" s="4" t="s">
        <v>635</v>
      </c>
      <c r="J110" s="4" t="s">
        <v>44</v>
      </c>
      <c r="K110" s="4" t="s">
        <v>45</v>
      </c>
      <c r="L110" s="5">
        <v>2534</v>
      </c>
      <c r="M110" s="7">
        <v>1097</v>
      </c>
      <c r="N110" s="7">
        <v>275</v>
      </c>
      <c r="O110" s="7"/>
      <c r="P110" s="6">
        <v>275</v>
      </c>
      <c r="Q110" s="7">
        <v>275</v>
      </c>
      <c r="R110" s="7" t="s">
        <v>636</v>
      </c>
      <c r="S110" s="7"/>
      <c r="T110" s="7">
        <v>0</v>
      </c>
      <c r="U110" s="33">
        <v>1244863262</v>
      </c>
      <c r="V110" s="8">
        <v>0</v>
      </c>
      <c r="W110" s="8">
        <f t="shared" si="1"/>
        <v>1244863262</v>
      </c>
      <c r="X110" s="30">
        <v>0</v>
      </c>
      <c r="Y110" s="10">
        <v>0.25069999999999998</v>
      </c>
      <c r="Z110" s="10">
        <v>1</v>
      </c>
      <c r="AA110" s="12">
        <v>5.6399999999999999E-2</v>
      </c>
      <c r="AB110" s="12">
        <v>5.6399999999999999E-2</v>
      </c>
    </row>
    <row r="111" spans="1:28" x14ac:dyDescent="0.2">
      <c r="A111" s="4" t="s">
        <v>210</v>
      </c>
      <c r="B111" s="4" t="s">
        <v>211</v>
      </c>
      <c r="C111" s="4" t="s">
        <v>37</v>
      </c>
      <c r="D111" s="4" t="s">
        <v>415</v>
      </c>
      <c r="E111" s="4" t="s">
        <v>416</v>
      </c>
      <c r="F111" s="4" t="s">
        <v>637</v>
      </c>
      <c r="G111" s="4" t="s">
        <v>638</v>
      </c>
      <c r="H111" s="4" t="s">
        <v>639</v>
      </c>
      <c r="I111" s="4" t="s">
        <v>640</v>
      </c>
      <c r="J111" s="4" t="s">
        <v>44</v>
      </c>
      <c r="K111" s="4" t="s">
        <v>45</v>
      </c>
      <c r="L111" s="5">
        <v>26</v>
      </c>
      <c r="M111" s="7">
        <v>14</v>
      </c>
      <c r="N111" s="7">
        <v>1</v>
      </c>
      <c r="O111" s="7"/>
      <c r="P111" s="6">
        <v>1</v>
      </c>
      <c r="Q111" s="7">
        <v>1</v>
      </c>
      <c r="R111" s="7" t="s">
        <v>641</v>
      </c>
      <c r="S111" s="7" t="s">
        <v>642</v>
      </c>
      <c r="T111" s="7">
        <v>0</v>
      </c>
      <c r="U111" s="34"/>
      <c r="V111" s="8">
        <v>5487725160</v>
      </c>
      <c r="W111" s="8">
        <f t="shared" si="1"/>
        <v>5487725160</v>
      </c>
      <c r="X111" s="31"/>
      <c r="Y111" s="10">
        <v>7.1400000000000005E-2</v>
      </c>
      <c r="Z111" s="10">
        <v>1</v>
      </c>
      <c r="AA111" s="12">
        <v>1.61E-2</v>
      </c>
      <c r="AB111" s="12">
        <v>1.61E-2</v>
      </c>
    </row>
    <row r="112" spans="1:28" x14ac:dyDescent="0.2">
      <c r="A112" s="4" t="s">
        <v>210</v>
      </c>
      <c r="B112" s="4" t="s">
        <v>211</v>
      </c>
      <c r="C112" s="4" t="s">
        <v>37</v>
      </c>
      <c r="D112" s="4" t="s">
        <v>415</v>
      </c>
      <c r="E112" s="4" t="s">
        <v>416</v>
      </c>
      <c r="F112" s="4" t="s">
        <v>643</v>
      </c>
      <c r="G112" s="4" t="s">
        <v>644</v>
      </c>
      <c r="H112" s="4" t="s">
        <v>645</v>
      </c>
      <c r="I112" s="4" t="s">
        <v>646</v>
      </c>
      <c r="J112" s="4" t="s">
        <v>44</v>
      </c>
      <c r="K112" s="4" t="s">
        <v>45</v>
      </c>
      <c r="L112" s="5">
        <v>0</v>
      </c>
      <c r="M112" s="7">
        <v>400</v>
      </c>
      <c r="N112" s="7">
        <v>42</v>
      </c>
      <c r="O112" s="7"/>
      <c r="P112" s="6">
        <v>42</v>
      </c>
      <c r="Q112" s="7">
        <v>42</v>
      </c>
      <c r="R112" s="7" t="s">
        <v>647</v>
      </c>
      <c r="S112" s="7" t="s">
        <v>648</v>
      </c>
      <c r="T112" s="7">
        <v>0</v>
      </c>
      <c r="U112" s="33">
        <v>2310429958</v>
      </c>
      <c r="V112" s="8">
        <v>750000000</v>
      </c>
      <c r="W112" s="8">
        <f t="shared" si="1"/>
        <v>3060429958</v>
      </c>
      <c r="X112" s="30">
        <v>2310429958</v>
      </c>
      <c r="Y112" s="10">
        <v>0.105</v>
      </c>
      <c r="Z112" s="10">
        <v>1</v>
      </c>
      <c r="AA112" s="12">
        <v>2.3599999999999999E-2</v>
      </c>
      <c r="AB112" s="12">
        <v>2.3599999999999999E-2</v>
      </c>
    </row>
    <row r="113" spans="1:28" x14ac:dyDescent="0.2">
      <c r="A113" s="4" t="s">
        <v>210</v>
      </c>
      <c r="B113" s="4" t="s">
        <v>211</v>
      </c>
      <c r="C113" s="4" t="s">
        <v>37</v>
      </c>
      <c r="D113" s="4" t="s">
        <v>415</v>
      </c>
      <c r="E113" s="4" t="s">
        <v>416</v>
      </c>
      <c r="F113" s="4" t="s">
        <v>649</v>
      </c>
      <c r="G113" s="4" t="s">
        <v>650</v>
      </c>
      <c r="H113" s="4" t="s">
        <v>651</v>
      </c>
      <c r="I113" s="4" t="s">
        <v>652</v>
      </c>
      <c r="J113" s="4" t="s">
        <v>44</v>
      </c>
      <c r="K113" s="4" t="s">
        <v>45</v>
      </c>
      <c r="L113" s="5">
        <v>146</v>
      </c>
      <c r="M113" s="7">
        <v>176</v>
      </c>
      <c r="N113" s="7">
        <v>4</v>
      </c>
      <c r="O113" s="7"/>
      <c r="P113" s="6">
        <v>4</v>
      </c>
      <c r="Q113" s="7">
        <v>4</v>
      </c>
      <c r="R113" s="7" t="s">
        <v>653</v>
      </c>
      <c r="S113" s="7" t="s">
        <v>654</v>
      </c>
      <c r="T113" s="7">
        <v>0</v>
      </c>
      <c r="U113" s="34"/>
      <c r="V113" s="8">
        <v>1500000000</v>
      </c>
      <c r="W113" s="8">
        <f t="shared" si="1"/>
        <v>1500000000</v>
      </c>
      <c r="X113" s="31"/>
      <c r="Y113" s="10">
        <v>2.2700000000000001E-2</v>
      </c>
      <c r="Z113" s="10">
        <v>1</v>
      </c>
      <c r="AA113" s="12">
        <v>5.1000000000000004E-3</v>
      </c>
      <c r="AB113" s="12">
        <v>5.1000000000000004E-3</v>
      </c>
    </row>
    <row r="114" spans="1:28" x14ac:dyDescent="0.2">
      <c r="A114" s="4" t="s">
        <v>210</v>
      </c>
      <c r="B114" s="4" t="s">
        <v>211</v>
      </c>
      <c r="C114" s="4" t="s">
        <v>37</v>
      </c>
      <c r="D114" s="4" t="s">
        <v>415</v>
      </c>
      <c r="E114" s="4" t="s">
        <v>416</v>
      </c>
      <c r="F114" s="4" t="s">
        <v>655</v>
      </c>
      <c r="G114" s="4" t="s">
        <v>656</v>
      </c>
      <c r="H114" s="4" t="s">
        <v>657</v>
      </c>
      <c r="I114" s="4" t="s">
        <v>658</v>
      </c>
      <c r="J114" s="4" t="s">
        <v>44</v>
      </c>
      <c r="K114" s="4" t="s">
        <v>45</v>
      </c>
      <c r="L114" s="5">
        <v>1035</v>
      </c>
      <c r="M114" s="7">
        <v>900</v>
      </c>
      <c r="N114" s="7">
        <v>0</v>
      </c>
      <c r="O114" s="7"/>
      <c r="P114" s="6">
        <v>0</v>
      </c>
      <c r="Q114" s="7">
        <v>0</v>
      </c>
      <c r="R114" s="7"/>
      <c r="S114" s="7"/>
      <c r="T114" s="7"/>
      <c r="U114" s="34"/>
      <c r="V114" s="8">
        <v>0</v>
      </c>
      <c r="W114" s="8">
        <f t="shared" si="1"/>
        <v>0</v>
      </c>
      <c r="X114" s="31"/>
      <c r="Y114" s="10">
        <v>0</v>
      </c>
      <c r="Z114" s="10" t="s">
        <v>56</v>
      </c>
      <c r="AA114" s="12">
        <v>0</v>
      </c>
      <c r="AB114" s="12" t="s">
        <v>56</v>
      </c>
    </row>
    <row r="115" spans="1:28" x14ac:dyDescent="0.2">
      <c r="A115" s="4" t="s">
        <v>210</v>
      </c>
      <c r="B115" s="4" t="s">
        <v>211</v>
      </c>
      <c r="C115" s="4" t="s">
        <v>37</v>
      </c>
      <c r="D115" s="4" t="s">
        <v>415</v>
      </c>
      <c r="E115" s="4" t="s">
        <v>416</v>
      </c>
      <c r="F115" s="4" t="s">
        <v>659</v>
      </c>
      <c r="G115" s="4" t="s">
        <v>660</v>
      </c>
      <c r="H115" s="4" t="s">
        <v>661</v>
      </c>
      <c r="I115" s="4" t="s">
        <v>662</v>
      </c>
      <c r="J115" s="4" t="s">
        <v>44</v>
      </c>
      <c r="K115" s="4" t="s">
        <v>45</v>
      </c>
      <c r="L115" s="5">
        <v>1</v>
      </c>
      <c r="M115" s="7">
        <v>1</v>
      </c>
      <c r="N115" s="7">
        <v>0</v>
      </c>
      <c r="O115" s="7"/>
      <c r="P115" s="6">
        <v>0</v>
      </c>
      <c r="Q115" s="7">
        <v>0</v>
      </c>
      <c r="R115" s="7"/>
      <c r="S115" s="7"/>
      <c r="T115" s="7"/>
      <c r="U115" s="34"/>
      <c r="V115" s="8">
        <v>0</v>
      </c>
      <c r="W115" s="8">
        <f t="shared" si="1"/>
        <v>0</v>
      </c>
      <c r="X115" s="31"/>
      <c r="Y115" s="10">
        <v>0</v>
      </c>
      <c r="Z115" s="10" t="s">
        <v>56</v>
      </c>
      <c r="AA115" s="12">
        <v>0</v>
      </c>
      <c r="AB115" s="12" t="s">
        <v>56</v>
      </c>
    </row>
    <row r="116" spans="1:28" x14ac:dyDescent="0.2">
      <c r="A116" s="4" t="s">
        <v>210</v>
      </c>
      <c r="B116" s="4" t="s">
        <v>211</v>
      </c>
      <c r="C116" s="4" t="s">
        <v>37</v>
      </c>
      <c r="D116" s="4" t="s">
        <v>415</v>
      </c>
      <c r="E116" s="4" t="s">
        <v>416</v>
      </c>
      <c r="F116" s="4" t="s">
        <v>663</v>
      </c>
      <c r="G116" s="4" t="s">
        <v>664</v>
      </c>
      <c r="H116" s="4" t="s">
        <v>665</v>
      </c>
      <c r="I116" s="4" t="s">
        <v>666</v>
      </c>
      <c r="J116" s="4" t="s">
        <v>53</v>
      </c>
      <c r="K116" s="4" t="s">
        <v>217</v>
      </c>
      <c r="L116" s="5">
        <v>100</v>
      </c>
      <c r="M116" s="7">
        <v>100</v>
      </c>
      <c r="N116" s="7">
        <v>80</v>
      </c>
      <c r="O116" s="7"/>
      <c r="P116" s="6">
        <v>100</v>
      </c>
      <c r="Q116" s="7">
        <v>100</v>
      </c>
      <c r="R116" s="7" t="s">
        <v>667</v>
      </c>
      <c r="S116" s="7" t="s">
        <v>668</v>
      </c>
      <c r="T116" s="7">
        <v>0</v>
      </c>
      <c r="U116" s="33">
        <v>400422528593</v>
      </c>
      <c r="V116" s="8">
        <v>0</v>
      </c>
      <c r="W116" s="8">
        <f t="shared" si="1"/>
        <v>400422528593</v>
      </c>
      <c r="X116" s="30">
        <v>398960576939</v>
      </c>
      <c r="Y116" s="10">
        <v>0.25</v>
      </c>
      <c r="Z116" s="10">
        <v>1</v>
      </c>
      <c r="AA116" s="12">
        <v>5.6300000000000003E-2</v>
      </c>
      <c r="AB116" s="12">
        <v>5.6300000000000003E-2</v>
      </c>
    </row>
    <row r="117" spans="1:28" x14ac:dyDescent="0.2">
      <c r="A117" s="4" t="s">
        <v>74</v>
      </c>
      <c r="B117" s="4" t="s">
        <v>75</v>
      </c>
      <c r="C117" s="4" t="s">
        <v>37</v>
      </c>
      <c r="D117" s="4" t="s">
        <v>415</v>
      </c>
      <c r="E117" s="4" t="s">
        <v>416</v>
      </c>
      <c r="F117" s="4" t="s">
        <v>669</v>
      </c>
      <c r="G117" s="4" t="s">
        <v>670</v>
      </c>
      <c r="H117" s="4" t="s">
        <v>671</v>
      </c>
      <c r="I117" s="4" t="s">
        <v>69</v>
      </c>
      <c r="J117" s="4" t="s">
        <v>44</v>
      </c>
      <c r="K117" s="4" t="s">
        <v>45</v>
      </c>
      <c r="L117" s="5">
        <v>116</v>
      </c>
      <c r="M117" s="7">
        <v>116</v>
      </c>
      <c r="N117" s="7">
        <v>20</v>
      </c>
      <c r="O117" s="7" t="s">
        <v>672</v>
      </c>
      <c r="P117" s="6">
        <v>20</v>
      </c>
      <c r="Q117" s="7">
        <v>20</v>
      </c>
      <c r="R117" s="7" t="s">
        <v>673</v>
      </c>
      <c r="S117" s="7" t="s">
        <v>674</v>
      </c>
      <c r="T117" s="7">
        <v>0</v>
      </c>
      <c r="U117" s="33">
        <v>44557500</v>
      </c>
      <c r="V117" s="8">
        <v>0</v>
      </c>
      <c r="W117" s="8">
        <f t="shared" si="1"/>
        <v>44557500</v>
      </c>
      <c r="X117" s="30">
        <v>38110831</v>
      </c>
      <c r="Y117" s="10">
        <v>0.1724</v>
      </c>
      <c r="Z117" s="10">
        <v>1</v>
      </c>
      <c r="AA117" s="12">
        <v>3.8800000000000001E-2</v>
      </c>
      <c r="AB117" s="12">
        <v>3.8800000000000001E-2</v>
      </c>
    </row>
    <row r="118" spans="1:28" x14ac:dyDescent="0.2">
      <c r="A118" s="4" t="s">
        <v>140</v>
      </c>
      <c r="B118" s="4" t="s">
        <v>141</v>
      </c>
      <c r="C118" s="4" t="s">
        <v>37</v>
      </c>
      <c r="D118" s="4" t="s">
        <v>415</v>
      </c>
      <c r="E118" s="4" t="s">
        <v>416</v>
      </c>
      <c r="F118" s="4" t="s">
        <v>675</v>
      </c>
      <c r="G118" s="4" t="s">
        <v>676</v>
      </c>
      <c r="H118" s="4" t="s">
        <v>677</v>
      </c>
      <c r="I118" s="4" t="s">
        <v>678</v>
      </c>
      <c r="J118" s="4" t="s">
        <v>44</v>
      </c>
      <c r="K118" s="4" t="s">
        <v>45</v>
      </c>
      <c r="L118" s="5">
        <v>4</v>
      </c>
      <c r="M118" s="7">
        <v>4</v>
      </c>
      <c r="N118" s="7">
        <v>0</v>
      </c>
      <c r="O118" s="7"/>
      <c r="P118" s="6">
        <v>0</v>
      </c>
      <c r="Q118" s="7">
        <v>0</v>
      </c>
      <c r="R118" s="7"/>
      <c r="S118" s="7"/>
      <c r="T118" s="7"/>
      <c r="U118" s="34"/>
      <c r="V118" s="8">
        <v>0</v>
      </c>
      <c r="W118" s="8">
        <f t="shared" si="1"/>
        <v>0</v>
      </c>
      <c r="X118" s="31"/>
      <c r="Y118" s="10">
        <v>0</v>
      </c>
      <c r="Z118" s="10" t="s">
        <v>56</v>
      </c>
      <c r="AA118" s="12">
        <v>0</v>
      </c>
      <c r="AB118" s="12" t="s">
        <v>56</v>
      </c>
    </row>
    <row r="119" spans="1:28" x14ac:dyDescent="0.2">
      <c r="A119" s="4" t="s">
        <v>166</v>
      </c>
      <c r="B119" s="4" t="s">
        <v>167</v>
      </c>
      <c r="C119" s="4" t="s">
        <v>37</v>
      </c>
      <c r="D119" s="4" t="s">
        <v>415</v>
      </c>
      <c r="E119" s="4" t="s">
        <v>679</v>
      </c>
      <c r="F119" s="4" t="s">
        <v>680</v>
      </c>
      <c r="G119" s="4" t="s">
        <v>681</v>
      </c>
      <c r="H119" s="4" t="s">
        <v>682</v>
      </c>
      <c r="I119" s="4" t="s">
        <v>683</v>
      </c>
      <c r="J119" s="4" t="s">
        <v>44</v>
      </c>
      <c r="K119" s="4" t="s">
        <v>45</v>
      </c>
      <c r="L119" s="5">
        <v>0</v>
      </c>
      <c r="M119" s="7">
        <v>4</v>
      </c>
      <c r="N119" s="7">
        <v>1</v>
      </c>
      <c r="O119" s="7"/>
      <c r="P119" s="6">
        <v>1</v>
      </c>
      <c r="Q119" s="7">
        <v>1</v>
      </c>
      <c r="R119" s="7">
        <v>0</v>
      </c>
      <c r="S119" s="7" t="s">
        <v>684</v>
      </c>
      <c r="T119" s="7">
        <v>0</v>
      </c>
      <c r="U119" s="33">
        <v>200000000</v>
      </c>
      <c r="V119" s="8">
        <v>0</v>
      </c>
      <c r="W119" s="8">
        <f t="shared" si="1"/>
        <v>200000000</v>
      </c>
      <c r="X119" s="30">
        <v>0</v>
      </c>
      <c r="Y119" s="10">
        <v>0.25</v>
      </c>
      <c r="Z119" s="10">
        <v>1</v>
      </c>
      <c r="AA119" s="12">
        <v>5.6300000000000003E-2</v>
      </c>
      <c r="AB119" s="12">
        <v>5.6300000000000003E-2</v>
      </c>
    </row>
    <row r="120" spans="1:28" x14ac:dyDescent="0.2">
      <c r="A120" s="4" t="s">
        <v>166</v>
      </c>
      <c r="B120" s="4" t="s">
        <v>167</v>
      </c>
      <c r="C120" s="4" t="s">
        <v>37</v>
      </c>
      <c r="D120" s="4" t="s">
        <v>415</v>
      </c>
      <c r="E120" s="4" t="s">
        <v>679</v>
      </c>
      <c r="F120" s="4" t="s">
        <v>685</v>
      </c>
      <c r="G120" s="4" t="s">
        <v>686</v>
      </c>
      <c r="H120" s="4" t="s">
        <v>687</v>
      </c>
      <c r="I120" s="4" t="s">
        <v>688</v>
      </c>
      <c r="J120" s="4" t="s">
        <v>44</v>
      </c>
      <c r="K120" s="4" t="s">
        <v>45</v>
      </c>
      <c r="L120" s="5">
        <v>104</v>
      </c>
      <c r="M120" s="7">
        <v>105</v>
      </c>
      <c r="N120" s="7">
        <v>15</v>
      </c>
      <c r="O120" s="7" t="s">
        <v>689</v>
      </c>
      <c r="P120" s="6">
        <v>15</v>
      </c>
      <c r="Q120" s="7">
        <v>15</v>
      </c>
      <c r="R120" s="7">
        <v>0</v>
      </c>
      <c r="S120" s="7" t="s">
        <v>690</v>
      </c>
      <c r="T120" s="7">
        <v>0</v>
      </c>
      <c r="U120" s="33">
        <v>1388815643</v>
      </c>
      <c r="V120" s="8">
        <v>0</v>
      </c>
      <c r="W120" s="8">
        <f t="shared" si="1"/>
        <v>1388815643</v>
      </c>
      <c r="X120" s="30">
        <v>795748054</v>
      </c>
      <c r="Y120" s="10">
        <v>0.1429</v>
      </c>
      <c r="Z120" s="10">
        <v>1</v>
      </c>
      <c r="AA120" s="12">
        <v>3.2199999999999999E-2</v>
      </c>
      <c r="AB120" s="12">
        <v>3.2199999999999999E-2</v>
      </c>
    </row>
    <row r="121" spans="1:28" x14ac:dyDescent="0.2">
      <c r="A121" s="4" t="s">
        <v>166</v>
      </c>
      <c r="B121" s="4" t="s">
        <v>167</v>
      </c>
      <c r="C121" s="4" t="s">
        <v>37</v>
      </c>
      <c r="D121" s="4" t="s">
        <v>415</v>
      </c>
      <c r="E121" s="4" t="s">
        <v>679</v>
      </c>
      <c r="F121" s="4" t="s">
        <v>691</v>
      </c>
      <c r="G121" s="4" t="s">
        <v>692</v>
      </c>
      <c r="H121" s="4" t="s">
        <v>693</v>
      </c>
      <c r="I121" s="4" t="s">
        <v>694</v>
      </c>
      <c r="J121" s="4" t="s">
        <v>44</v>
      </c>
      <c r="K121" s="4" t="s">
        <v>45</v>
      </c>
      <c r="L121" s="5">
        <v>600</v>
      </c>
      <c r="M121" s="7">
        <v>650</v>
      </c>
      <c r="N121" s="7">
        <v>250</v>
      </c>
      <c r="O121" s="7" t="s">
        <v>695</v>
      </c>
      <c r="P121" s="6">
        <v>242</v>
      </c>
      <c r="Q121" s="7">
        <v>250</v>
      </c>
      <c r="R121" s="7">
        <v>0</v>
      </c>
      <c r="S121" s="7" t="s">
        <v>696</v>
      </c>
      <c r="T121" s="7">
        <v>0</v>
      </c>
      <c r="U121" s="33">
        <v>1300000000</v>
      </c>
      <c r="V121" s="8">
        <v>0</v>
      </c>
      <c r="W121" s="8">
        <f t="shared" si="1"/>
        <v>1300000000</v>
      </c>
      <c r="X121" s="30">
        <v>1147664595</v>
      </c>
      <c r="Y121" s="10">
        <v>0.3846</v>
      </c>
      <c r="Z121" s="10">
        <v>1</v>
      </c>
      <c r="AA121" s="12">
        <v>8.6499999999999994E-2</v>
      </c>
      <c r="AB121" s="12">
        <v>8.3799999999999999E-2</v>
      </c>
    </row>
    <row r="122" spans="1:28" x14ac:dyDescent="0.2">
      <c r="A122" s="4" t="s">
        <v>166</v>
      </c>
      <c r="B122" s="4" t="s">
        <v>167</v>
      </c>
      <c r="C122" s="4" t="s">
        <v>37</v>
      </c>
      <c r="D122" s="4" t="s">
        <v>415</v>
      </c>
      <c r="E122" s="4" t="s">
        <v>679</v>
      </c>
      <c r="F122" s="4" t="s">
        <v>697</v>
      </c>
      <c r="G122" s="4" t="s">
        <v>698</v>
      </c>
      <c r="H122" s="4" t="s">
        <v>699</v>
      </c>
      <c r="I122" s="4" t="s">
        <v>700</v>
      </c>
      <c r="J122" s="4" t="s">
        <v>44</v>
      </c>
      <c r="K122" s="4" t="s">
        <v>45</v>
      </c>
      <c r="L122" s="5">
        <v>4</v>
      </c>
      <c r="M122" s="7">
        <v>3</v>
      </c>
      <c r="N122" s="7">
        <v>0</v>
      </c>
      <c r="O122" s="7" t="s">
        <v>701</v>
      </c>
      <c r="P122" s="6">
        <v>1</v>
      </c>
      <c r="Q122" s="7">
        <v>0</v>
      </c>
      <c r="R122" s="7">
        <v>0</v>
      </c>
      <c r="S122" s="7" t="s">
        <v>702</v>
      </c>
      <c r="T122" s="7">
        <v>0</v>
      </c>
      <c r="U122" s="33">
        <v>151549720</v>
      </c>
      <c r="V122" s="8">
        <v>0</v>
      </c>
      <c r="W122" s="8">
        <f t="shared" si="1"/>
        <v>151549720</v>
      </c>
      <c r="X122" s="30">
        <v>13200000</v>
      </c>
      <c r="Y122" s="10">
        <v>0</v>
      </c>
      <c r="Z122" s="10">
        <v>0</v>
      </c>
      <c r="AA122" s="12">
        <v>0</v>
      </c>
      <c r="AB122" s="12">
        <v>0</v>
      </c>
    </row>
    <row r="123" spans="1:28" x14ac:dyDescent="0.2">
      <c r="A123" s="4" t="s">
        <v>166</v>
      </c>
      <c r="B123" s="4" t="s">
        <v>167</v>
      </c>
      <c r="C123" s="4" t="s">
        <v>37</v>
      </c>
      <c r="D123" s="4" t="s">
        <v>415</v>
      </c>
      <c r="E123" s="4" t="s">
        <v>679</v>
      </c>
      <c r="F123" s="4" t="s">
        <v>703</v>
      </c>
      <c r="G123" s="4" t="s">
        <v>704</v>
      </c>
      <c r="H123" s="4" t="s">
        <v>705</v>
      </c>
      <c r="I123" s="4" t="s">
        <v>706</v>
      </c>
      <c r="J123" s="4" t="s">
        <v>44</v>
      </c>
      <c r="K123" s="4" t="s">
        <v>45</v>
      </c>
      <c r="L123" s="5">
        <v>580</v>
      </c>
      <c r="M123" s="7">
        <v>600</v>
      </c>
      <c r="N123" s="7">
        <v>151</v>
      </c>
      <c r="O123" s="7" t="s">
        <v>707</v>
      </c>
      <c r="P123" s="6">
        <v>100</v>
      </c>
      <c r="Q123" s="7">
        <v>151</v>
      </c>
      <c r="R123" s="7">
        <v>0</v>
      </c>
      <c r="S123" s="7" t="s">
        <v>708</v>
      </c>
      <c r="T123" s="7">
        <v>0</v>
      </c>
      <c r="U123" s="33">
        <v>1800000000</v>
      </c>
      <c r="V123" s="8">
        <v>0</v>
      </c>
      <c r="W123" s="8">
        <f t="shared" si="1"/>
        <v>1800000000</v>
      </c>
      <c r="X123" s="30">
        <v>1225444539</v>
      </c>
      <c r="Y123" s="10">
        <v>0.25169999999999998</v>
      </c>
      <c r="Z123" s="10">
        <v>1</v>
      </c>
      <c r="AA123" s="12">
        <v>5.6599999999999998E-2</v>
      </c>
      <c r="AB123" s="12">
        <v>3.7499999999999999E-2</v>
      </c>
    </row>
    <row r="124" spans="1:28" x14ac:dyDescent="0.2">
      <c r="A124" s="4" t="s">
        <v>210</v>
      </c>
      <c r="B124" s="4" t="s">
        <v>211</v>
      </c>
      <c r="C124" s="4" t="s">
        <v>37</v>
      </c>
      <c r="D124" s="4" t="s">
        <v>415</v>
      </c>
      <c r="E124" s="4" t="s">
        <v>679</v>
      </c>
      <c r="F124" s="4" t="s">
        <v>709</v>
      </c>
      <c r="G124" s="4" t="s">
        <v>710</v>
      </c>
      <c r="H124" s="4" t="s">
        <v>711</v>
      </c>
      <c r="I124" s="4" t="s">
        <v>712</v>
      </c>
      <c r="J124" s="4" t="s">
        <v>44</v>
      </c>
      <c r="K124" s="4" t="s">
        <v>45</v>
      </c>
      <c r="L124" s="5">
        <v>125</v>
      </c>
      <c r="M124" s="7">
        <v>200</v>
      </c>
      <c r="N124" s="7">
        <v>161</v>
      </c>
      <c r="O124" s="7"/>
      <c r="P124" s="6">
        <v>161</v>
      </c>
      <c r="Q124" s="7">
        <v>161</v>
      </c>
      <c r="R124" s="7">
        <v>0</v>
      </c>
      <c r="S124" s="7" t="s">
        <v>713</v>
      </c>
      <c r="T124" s="7">
        <v>0</v>
      </c>
      <c r="U124" s="34"/>
      <c r="V124" s="8">
        <v>19000000</v>
      </c>
      <c r="W124" s="8">
        <f t="shared" si="1"/>
        <v>19000000</v>
      </c>
      <c r="X124" s="31"/>
      <c r="Y124" s="10">
        <v>0.80500000000000005</v>
      </c>
      <c r="Z124" s="10">
        <v>1</v>
      </c>
      <c r="AA124" s="12">
        <v>0.18110000000000001</v>
      </c>
      <c r="AB124" s="12">
        <v>0.18110000000000001</v>
      </c>
    </row>
    <row r="125" spans="1:28" x14ac:dyDescent="0.2">
      <c r="A125" s="4" t="s">
        <v>210</v>
      </c>
      <c r="B125" s="4" t="s">
        <v>211</v>
      </c>
      <c r="C125" s="4" t="s">
        <v>37</v>
      </c>
      <c r="D125" s="4" t="s">
        <v>415</v>
      </c>
      <c r="E125" s="4" t="s">
        <v>679</v>
      </c>
      <c r="F125" s="4" t="s">
        <v>714</v>
      </c>
      <c r="G125" s="4" t="s">
        <v>715</v>
      </c>
      <c r="H125" s="4" t="s">
        <v>716</v>
      </c>
      <c r="I125" s="4" t="s">
        <v>712</v>
      </c>
      <c r="J125" s="4" t="s">
        <v>44</v>
      </c>
      <c r="K125" s="4" t="s">
        <v>45</v>
      </c>
      <c r="L125" s="5">
        <v>25</v>
      </c>
      <c r="M125" s="7">
        <v>40</v>
      </c>
      <c r="N125" s="7">
        <v>0</v>
      </c>
      <c r="O125" s="7"/>
      <c r="P125" s="6">
        <v>0</v>
      </c>
      <c r="Q125" s="7">
        <v>0</v>
      </c>
      <c r="R125" s="7"/>
      <c r="S125" s="7"/>
      <c r="T125" s="7"/>
      <c r="U125" s="34"/>
      <c r="V125" s="8">
        <v>0</v>
      </c>
      <c r="W125" s="8">
        <f t="shared" si="1"/>
        <v>0</v>
      </c>
      <c r="X125" s="31"/>
      <c r="Y125" s="10">
        <v>0</v>
      </c>
      <c r="Z125" s="10" t="s">
        <v>56</v>
      </c>
      <c r="AA125" s="12">
        <v>0</v>
      </c>
      <c r="AB125" s="12" t="s">
        <v>56</v>
      </c>
    </row>
    <row r="126" spans="1:28" x14ac:dyDescent="0.2">
      <c r="A126" s="4" t="s">
        <v>210</v>
      </c>
      <c r="B126" s="4" t="s">
        <v>211</v>
      </c>
      <c r="C126" s="4" t="s">
        <v>37</v>
      </c>
      <c r="D126" s="4" t="s">
        <v>415</v>
      </c>
      <c r="E126" s="4" t="s">
        <v>679</v>
      </c>
      <c r="F126" s="4" t="s">
        <v>717</v>
      </c>
      <c r="G126" s="4" t="s">
        <v>718</v>
      </c>
      <c r="H126" s="4" t="s">
        <v>719</v>
      </c>
      <c r="I126" s="4" t="s">
        <v>720</v>
      </c>
      <c r="J126" s="4" t="s">
        <v>44</v>
      </c>
      <c r="K126" s="4" t="s">
        <v>45</v>
      </c>
      <c r="L126" s="5">
        <v>5662</v>
      </c>
      <c r="M126" s="7">
        <v>20000</v>
      </c>
      <c r="N126" s="7">
        <v>11442</v>
      </c>
      <c r="O126" s="7"/>
      <c r="P126" s="6">
        <v>11442</v>
      </c>
      <c r="Q126" s="7">
        <v>11442</v>
      </c>
      <c r="R126" s="7" t="s">
        <v>721</v>
      </c>
      <c r="S126" s="7" t="s">
        <v>722</v>
      </c>
      <c r="T126" s="7">
        <v>0</v>
      </c>
      <c r="U126" s="34"/>
      <c r="V126" s="8">
        <v>3964489300</v>
      </c>
      <c r="W126" s="8">
        <f t="shared" si="1"/>
        <v>3964489300</v>
      </c>
      <c r="X126" s="31"/>
      <c r="Y126" s="10">
        <v>0.57210000000000005</v>
      </c>
      <c r="Z126" s="10">
        <v>1</v>
      </c>
      <c r="AA126" s="12">
        <v>0.12870000000000001</v>
      </c>
      <c r="AB126" s="12">
        <v>0.12870000000000001</v>
      </c>
    </row>
    <row r="127" spans="1:28" x14ac:dyDescent="0.2">
      <c r="A127" s="4" t="s">
        <v>210</v>
      </c>
      <c r="B127" s="4" t="s">
        <v>211</v>
      </c>
      <c r="C127" s="4" t="s">
        <v>37</v>
      </c>
      <c r="D127" s="4" t="s">
        <v>415</v>
      </c>
      <c r="E127" s="4" t="s">
        <v>679</v>
      </c>
      <c r="F127" s="4" t="s">
        <v>723</v>
      </c>
      <c r="G127" s="4" t="s">
        <v>724</v>
      </c>
      <c r="H127" s="4" t="s">
        <v>725</v>
      </c>
      <c r="I127" s="4" t="s">
        <v>726</v>
      </c>
      <c r="J127" s="4" t="s">
        <v>44</v>
      </c>
      <c r="K127" s="4" t="s">
        <v>45</v>
      </c>
      <c r="L127" s="5">
        <v>3120</v>
      </c>
      <c r="M127" s="7">
        <v>4000</v>
      </c>
      <c r="N127" s="7">
        <v>0</v>
      </c>
      <c r="O127" s="7"/>
      <c r="P127" s="6">
        <v>0</v>
      </c>
      <c r="Q127" s="7">
        <v>0</v>
      </c>
      <c r="R127" s="7"/>
      <c r="S127" s="7"/>
      <c r="T127" s="7"/>
      <c r="U127" s="34"/>
      <c r="V127" s="8">
        <v>0</v>
      </c>
      <c r="W127" s="8">
        <f t="shared" si="1"/>
        <v>0</v>
      </c>
      <c r="X127" s="31"/>
      <c r="Y127" s="10">
        <v>0</v>
      </c>
      <c r="Z127" s="10" t="s">
        <v>56</v>
      </c>
      <c r="AA127" s="12">
        <v>0</v>
      </c>
      <c r="AB127" s="12" t="s">
        <v>56</v>
      </c>
    </row>
    <row r="128" spans="1:28" x14ac:dyDescent="0.2">
      <c r="A128" s="4" t="s">
        <v>35</v>
      </c>
      <c r="B128" s="4" t="s">
        <v>36</v>
      </c>
      <c r="C128" s="4" t="s">
        <v>37</v>
      </c>
      <c r="D128" s="4" t="s">
        <v>415</v>
      </c>
      <c r="E128" s="4" t="s">
        <v>679</v>
      </c>
      <c r="F128" s="4" t="s">
        <v>727</v>
      </c>
      <c r="G128" s="4" t="s">
        <v>728</v>
      </c>
      <c r="H128" s="4" t="s">
        <v>729</v>
      </c>
      <c r="I128" s="4" t="s">
        <v>730</v>
      </c>
      <c r="J128" s="4" t="s">
        <v>44</v>
      </c>
      <c r="K128" s="4" t="s">
        <v>45</v>
      </c>
      <c r="L128" s="5">
        <v>37</v>
      </c>
      <c r="M128" s="7">
        <v>16</v>
      </c>
      <c r="N128" s="7">
        <v>1</v>
      </c>
      <c r="O128" s="7" t="s">
        <v>731</v>
      </c>
      <c r="P128" s="6">
        <v>1</v>
      </c>
      <c r="Q128" s="7">
        <v>1</v>
      </c>
      <c r="R128" s="7" t="s">
        <v>732</v>
      </c>
      <c r="S128" s="7" t="s">
        <v>733</v>
      </c>
      <c r="T128" s="7" t="s">
        <v>734</v>
      </c>
      <c r="U128" s="33">
        <v>1005100000</v>
      </c>
      <c r="V128" s="8">
        <v>0</v>
      </c>
      <c r="W128" s="8">
        <f t="shared" si="1"/>
        <v>1005100000</v>
      </c>
      <c r="X128" s="30">
        <v>934699410</v>
      </c>
      <c r="Y128" s="10">
        <v>6.25E-2</v>
      </c>
      <c r="Z128" s="10">
        <v>1</v>
      </c>
      <c r="AA128" s="12">
        <v>1.41E-2</v>
      </c>
      <c r="AB128" s="12">
        <v>1.41E-2</v>
      </c>
    </row>
    <row r="129" spans="1:28" x14ac:dyDescent="0.2">
      <c r="A129" s="4" t="s">
        <v>140</v>
      </c>
      <c r="B129" s="4" t="s">
        <v>141</v>
      </c>
      <c r="C129" s="4" t="s">
        <v>37</v>
      </c>
      <c r="D129" s="4" t="s">
        <v>415</v>
      </c>
      <c r="E129" s="4" t="s">
        <v>679</v>
      </c>
      <c r="F129" s="4" t="s">
        <v>735</v>
      </c>
      <c r="G129" s="4" t="s">
        <v>736</v>
      </c>
      <c r="H129" s="4" t="s">
        <v>737</v>
      </c>
      <c r="I129" s="4" t="s">
        <v>738</v>
      </c>
      <c r="J129" s="4" t="s">
        <v>44</v>
      </c>
      <c r="K129" s="4" t="s">
        <v>45</v>
      </c>
      <c r="L129" s="5">
        <v>15</v>
      </c>
      <c r="M129" s="7">
        <v>20</v>
      </c>
      <c r="N129" s="7">
        <v>7</v>
      </c>
      <c r="O129" s="7"/>
      <c r="P129" s="6">
        <v>2</v>
      </c>
      <c r="Q129" s="7">
        <v>7</v>
      </c>
      <c r="R129" s="7" t="s">
        <v>739</v>
      </c>
      <c r="S129" s="7" t="s">
        <v>740</v>
      </c>
      <c r="T129" s="7" t="s">
        <v>741</v>
      </c>
      <c r="U129" s="33">
        <v>320000000</v>
      </c>
      <c r="V129" s="8">
        <v>0</v>
      </c>
      <c r="W129" s="8">
        <f t="shared" si="1"/>
        <v>320000000</v>
      </c>
      <c r="X129" s="30">
        <v>320000000</v>
      </c>
      <c r="Y129" s="10">
        <v>0.35</v>
      </c>
      <c r="Z129" s="10">
        <v>1</v>
      </c>
      <c r="AA129" s="12">
        <v>7.8799999999999995E-2</v>
      </c>
      <c r="AB129" s="12">
        <v>2.2499999999999999E-2</v>
      </c>
    </row>
    <row r="130" spans="1:28" x14ac:dyDescent="0.2">
      <c r="A130" s="4" t="s">
        <v>166</v>
      </c>
      <c r="B130" s="4" t="s">
        <v>167</v>
      </c>
      <c r="C130" s="4" t="s">
        <v>37</v>
      </c>
      <c r="D130" s="4" t="s">
        <v>415</v>
      </c>
      <c r="E130" s="4" t="s">
        <v>679</v>
      </c>
      <c r="F130" s="4" t="s">
        <v>742</v>
      </c>
      <c r="G130" s="4" t="s">
        <v>743</v>
      </c>
      <c r="H130" s="4" t="s">
        <v>744</v>
      </c>
      <c r="I130" s="4" t="s">
        <v>745</v>
      </c>
      <c r="J130" s="4" t="s">
        <v>44</v>
      </c>
      <c r="K130" s="4" t="s">
        <v>54</v>
      </c>
      <c r="L130" s="5">
        <v>0</v>
      </c>
      <c r="M130" s="7">
        <v>300</v>
      </c>
      <c r="N130" s="7">
        <v>167</v>
      </c>
      <c r="O130" s="7" t="s">
        <v>746</v>
      </c>
      <c r="P130" s="6">
        <v>300</v>
      </c>
      <c r="Q130" s="7">
        <v>334</v>
      </c>
      <c r="R130" s="7">
        <v>0</v>
      </c>
      <c r="S130" s="7" t="s">
        <v>746</v>
      </c>
      <c r="T130" s="7">
        <v>0</v>
      </c>
      <c r="U130" s="33">
        <v>5139525107</v>
      </c>
      <c r="V130" s="8">
        <v>0</v>
      </c>
      <c r="W130" s="8">
        <f t="shared" si="1"/>
        <v>5139525107</v>
      </c>
      <c r="X130" s="30">
        <v>4700495357</v>
      </c>
      <c r="Y130" s="10">
        <v>0.25</v>
      </c>
      <c r="Z130" s="10">
        <v>1</v>
      </c>
      <c r="AA130" s="12">
        <v>5.6300000000000003E-2</v>
      </c>
      <c r="AB130" s="12">
        <v>5.6300000000000003E-2</v>
      </c>
    </row>
    <row r="131" spans="1:28" x14ac:dyDescent="0.2">
      <c r="A131" s="4" t="s">
        <v>166</v>
      </c>
      <c r="B131" s="4" t="s">
        <v>167</v>
      </c>
      <c r="C131" s="4" t="s">
        <v>37</v>
      </c>
      <c r="D131" s="4" t="s">
        <v>415</v>
      </c>
      <c r="E131" s="4" t="s">
        <v>679</v>
      </c>
      <c r="F131" s="4" t="s">
        <v>747</v>
      </c>
      <c r="G131" s="4" t="s">
        <v>748</v>
      </c>
      <c r="H131" s="4" t="s">
        <v>749</v>
      </c>
      <c r="I131" s="4" t="s">
        <v>750</v>
      </c>
      <c r="J131" s="4" t="s">
        <v>44</v>
      </c>
      <c r="K131" s="4" t="s">
        <v>45</v>
      </c>
      <c r="L131" s="5">
        <v>0</v>
      </c>
      <c r="M131" s="7">
        <v>3</v>
      </c>
      <c r="N131" s="7">
        <v>0</v>
      </c>
      <c r="O131" s="7" t="s">
        <v>751</v>
      </c>
      <c r="P131" s="6">
        <v>1</v>
      </c>
      <c r="Q131" s="7">
        <v>0</v>
      </c>
      <c r="R131" s="7">
        <v>0</v>
      </c>
      <c r="S131" s="7"/>
      <c r="T131" s="7">
        <v>0</v>
      </c>
      <c r="U131" s="33">
        <v>698834334</v>
      </c>
      <c r="V131" s="8">
        <v>0</v>
      </c>
      <c r="W131" s="8">
        <f t="shared" si="1"/>
        <v>698834334</v>
      </c>
      <c r="X131" s="30">
        <v>15131400</v>
      </c>
      <c r="Y131" s="10">
        <v>0</v>
      </c>
      <c r="Z131" s="10">
        <v>0</v>
      </c>
      <c r="AA131" s="12">
        <v>0</v>
      </c>
      <c r="AB131" s="12">
        <v>0</v>
      </c>
    </row>
    <row r="132" spans="1:28" x14ac:dyDescent="0.2">
      <c r="A132" s="4" t="s">
        <v>74</v>
      </c>
      <c r="B132" s="4" t="s">
        <v>75</v>
      </c>
      <c r="C132" s="4" t="s">
        <v>37</v>
      </c>
      <c r="D132" s="4" t="s">
        <v>415</v>
      </c>
      <c r="E132" s="4" t="s">
        <v>679</v>
      </c>
      <c r="F132" s="4" t="s">
        <v>752</v>
      </c>
      <c r="G132" s="4" t="s">
        <v>753</v>
      </c>
      <c r="H132" s="4" t="s">
        <v>754</v>
      </c>
      <c r="I132" s="4" t="s">
        <v>755</v>
      </c>
      <c r="J132" s="4" t="s">
        <v>44</v>
      </c>
      <c r="K132" s="4" t="s">
        <v>54</v>
      </c>
      <c r="L132" s="5">
        <v>14</v>
      </c>
      <c r="M132" s="7">
        <v>15</v>
      </c>
      <c r="N132" s="7">
        <v>7.5</v>
      </c>
      <c r="O132" s="7" t="s">
        <v>756</v>
      </c>
      <c r="P132" s="6">
        <v>15</v>
      </c>
      <c r="Q132" s="7">
        <v>15</v>
      </c>
      <c r="R132" s="7" t="s">
        <v>757</v>
      </c>
      <c r="S132" s="7" t="s">
        <v>758</v>
      </c>
      <c r="T132" s="7" t="s">
        <v>759</v>
      </c>
      <c r="U132" s="33">
        <v>17415000</v>
      </c>
      <c r="V132" s="8">
        <v>0</v>
      </c>
      <c r="W132" s="8">
        <f t="shared" si="1"/>
        <v>17415000</v>
      </c>
      <c r="X132" s="30">
        <v>15838333</v>
      </c>
      <c r="Y132" s="10">
        <v>0.25</v>
      </c>
      <c r="Z132" s="10">
        <v>1</v>
      </c>
      <c r="AA132" s="12">
        <v>5.6300000000000003E-2</v>
      </c>
      <c r="AB132" s="12">
        <v>5.6300000000000003E-2</v>
      </c>
    </row>
    <row r="133" spans="1:28" x14ac:dyDescent="0.2">
      <c r="A133" s="4" t="s">
        <v>74</v>
      </c>
      <c r="B133" s="4" t="s">
        <v>75</v>
      </c>
      <c r="C133" s="4" t="s">
        <v>37</v>
      </c>
      <c r="D133" s="4" t="s">
        <v>415</v>
      </c>
      <c r="E133" s="4" t="s">
        <v>679</v>
      </c>
      <c r="F133" s="4" t="s">
        <v>760</v>
      </c>
      <c r="G133" s="4" t="s">
        <v>761</v>
      </c>
      <c r="H133" s="4" t="s">
        <v>762</v>
      </c>
      <c r="I133" s="4" t="s">
        <v>763</v>
      </c>
      <c r="J133" s="4" t="s">
        <v>44</v>
      </c>
      <c r="K133" s="4" t="s">
        <v>45</v>
      </c>
      <c r="L133" s="5">
        <v>0</v>
      </c>
      <c r="M133" s="7">
        <v>5</v>
      </c>
      <c r="N133" s="7">
        <v>0</v>
      </c>
      <c r="O133" s="7" t="s">
        <v>764</v>
      </c>
      <c r="P133" s="6">
        <v>0</v>
      </c>
      <c r="Q133" s="7">
        <v>0</v>
      </c>
      <c r="R133" s="7">
        <v>0</v>
      </c>
      <c r="S133" s="7" t="s">
        <v>765</v>
      </c>
      <c r="T133" s="7" t="s">
        <v>766</v>
      </c>
      <c r="U133" s="33">
        <v>2233333</v>
      </c>
      <c r="V133" s="8">
        <v>100000000</v>
      </c>
      <c r="W133" s="8">
        <f t="shared" si="1"/>
        <v>102233333</v>
      </c>
      <c r="X133" s="30">
        <v>2233333</v>
      </c>
      <c r="Y133" s="10">
        <v>0</v>
      </c>
      <c r="Z133" s="10" t="s">
        <v>56</v>
      </c>
      <c r="AA133" s="12">
        <v>0</v>
      </c>
      <c r="AB133" s="12" t="s">
        <v>56</v>
      </c>
    </row>
    <row r="134" spans="1:28" x14ac:dyDescent="0.2">
      <c r="A134" s="4" t="s">
        <v>74</v>
      </c>
      <c r="B134" s="4" t="s">
        <v>75</v>
      </c>
      <c r="C134" s="4" t="s">
        <v>37</v>
      </c>
      <c r="D134" s="4" t="s">
        <v>415</v>
      </c>
      <c r="E134" s="4" t="s">
        <v>679</v>
      </c>
      <c r="F134" s="4" t="s">
        <v>767</v>
      </c>
      <c r="G134" s="4" t="s">
        <v>768</v>
      </c>
      <c r="H134" s="4" t="s">
        <v>769</v>
      </c>
      <c r="I134" s="4" t="s">
        <v>770</v>
      </c>
      <c r="J134" s="4" t="s">
        <v>44</v>
      </c>
      <c r="K134" s="4" t="s">
        <v>45</v>
      </c>
      <c r="L134" s="5">
        <v>3</v>
      </c>
      <c r="M134" s="7">
        <v>4</v>
      </c>
      <c r="N134" s="7">
        <v>0.5</v>
      </c>
      <c r="O134" s="7" t="s">
        <v>771</v>
      </c>
      <c r="P134" s="6">
        <v>0.5</v>
      </c>
      <c r="Q134" s="7">
        <v>0.5</v>
      </c>
      <c r="R134" s="7">
        <v>0</v>
      </c>
      <c r="S134" s="7" t="s">
        <v>772</v>
      </c>
      <c r="T134" s="7" t="s">
        <v>773</v>
      </c>
      <c r="U134" s="33">
        <v>2957933</v>
      </c>
      <c r="V134" s="8">
        <v>0</v>
      </c>
      <c r="W134" s="8">
        <f t="shared" si="1"/>
        <v>2957933</v>
      </c>
      <c r="X134" s="30">
        <v>2957933</v>
      </c>
      <c r="Y134" s="10">
        <v>0.125</v>
      </c>
      <c r="Z134" s="10">
        <v>1</v>
      </c>
      <c r="AA134" s="12">
        <v>2.81E-2</v>
      </c>
      <c r="AB134" s="12">
        <v>2.81E-2</v>
      </c>
    </row>
    <row r="135" spans="1:28" x14ac:dyDescent="0.2">
      <c r="A135" s="4" t="s">
        <v>74</v>
      </c>
      <c r="B135" s="4" t="s">
        <v>75</v>
      </c>
      <c r="C135" s="4" t="s">
        <v>37</v>
      </c>
      <c r="D135" s="4" t="s">
        <v>415</v>
      </c>
      <c r="E135" s="4" t="s">
        <v>679</v>
      </c>
      <c r="F135" s="4" t="s">
        <v>774</v>
      </c>
      <c r="G135" s="4" t="s">
        <v>775</v>
      </c>
      <c r="H135" s="4" t="s">
        <v>776</v>
      </c>
      <c r="I135" s="4" t="s">
        <v>777</v>
      </c>
      <c r="J135" s="4" t="s">
        <v>44</v>
      </c>
      <c r="K135" s="4" t="s">
        <v>45</v>
      </c>
      <c r="L135" s="5">
        <v>10000</v>
      </c>
      <c r="M135" s="7">
        <v>10000</v>
      </c>
      <c r="N135" s="7">
        <v>896</v>
      </c>
      <c r="O135" s="7" t="s">
        <v>778</v>
      </c>
      <c r="P135" s="6">
        <v>1000</v>
      </c>
      <c r="Q135" s="7">
        <v>896</v>
      </c>
      <c r="R135" s="7" t="s">
        <v>779</v>
      </c>
      <c r="S135" s="7" t="s">
        <v>780</v>
      </c>
      <c r="T135" s="7" t="s">
        <v>781</v>
      </c>
      <c r="U135" s="33">
        <v>56278332</v>
      </c>
      <c r="V135" s="8">
        <v>0</v>
      </c>
      <c r="W135" s="8">
        <f t="shared" si="1"/>
        <v>56278332</v>
      </c>
      <c r="X135" s="30">
        <v>53451665</v>
      </c>
      <c r="Y135" s="10">
        <v>8.9599999999999999E-2</v>
      </c>
      <c r="Z135" s="10">
        <v>0.89600000000000002</v>
      </c>
      <c r="AA135" s="12">
        <v>2.0199999999999999E-2</v>
      </c>
      <c r="AB135" s="12">
        <v>2.0199999999999999E-2</v>
      </c>
    </row>
    <row r="136" spans="1:28" x14ac:dyDescent="0.2">
      <c r="A136" s="4" t="s">
        <v>74</v>
      </c>
      <c r="B136" s="4" t="s">
        <v>75</v>
      </c>
      <c r="C136" s="4" t="s">
        <v>37</v>
      </c>
      <c r="D136" s="4" t="s">
        <v>415</v>
      </c>
      <c r="E136" s="4" t="s">
        <v>679</v>
      </c>
      <c r="F136" s="4" t="s">
        <v>782</v>
      </c>
      <c r="G136" s="4" t="s">
        <v>783</v>
      </c>
      <c r="H136" s="4" t="s">
        <v>784</v>
      </c>
      <c r="I136" s="4" t="s">
        <v>785</v>
      </c>
      <c r="J136" s="4" t="s">
        <v>44</v>
      </c>
      <c r="K136" s="4" t="s">
        <v>45</v>
      </c>
      <c r="L136" s="5">
        <v>100</v>
      </c>
      <c r="M136" s="7">
        <v>100</v>
      </c>
      <c r="N136" s="7">
        <v>15</v>
      </c>
      <c r="O136" s="7" t="s">
        <v>786</v>
      </c>
      <c r="P136" s="6">
        <v>14</v>
      </c>
      <c r="Q136" s="7">
        <v>15</v>
      </c>
      <c r="R136" s="7">
        <v>0</v>
      </c>
      <c r="S136" s="7" t="s">
        <v>787</v>
      </c>
      <c r="T136" s="7">
        <v>0</v>
      </c>
      <c r="U136" s="33">
        <v>160032500</v>
      </c>
      <c r="V136" s="8">
        <v>0</v>
      </c>
      <c r="W136" s="8">
        <f t="shared" si="1"/>
        <v>160032500</v>
      </c>
      <c r="X136" s="30">
        <v>157983821</v>
      </c>
      <c r="Y136" s="10">
        <v>0.15</v>
      </c>
      <c r="Z136" s="10">
        <v>1</v>
      </c>
      <c r="AA136" s="12">
        <v>3.3799999999999997E-2</v>
      </c>
      <c r="AB136" s="12">
        <v>3.15E-2</v>
      </c>
    </row>
    <row r="137" spans="1:28" x14ac:dyDescent="0.2">
      <c r="A137" s="4" t="s">
        <v>788</v>
      </c>
      <c r="B137" s="4" t="s">
        <v>789</v>
      </c>
      <c r="C137" s="4" t="s">
        <v>37</v>
      </c>
      <c r="D137" s="4" t="s">
        <v>415</v>
      </c>
      <c r="E137" s="4" t="s">
        <v>790</v>
      </c>
      <c r="F137" s="4" t="s">
        <v>791</v>
      </c>
      <c r="G137" s="4" t="s">
        <v>792</v>
      </c>
      <c r="H137" s="4" t="s">
        <v>793</v>
      </c>
      <c r="I137" s="4" t="s">
        <v>794</v>
      </c>
      <c r="J137" s="4" t="s">
        <v>44</v>
      </c>
      <c r="K137" s="4" t="s">
        <v>45</v>
      </c>
      <c r="L137" s="5">
        <v>116</v>
      </c>
      <c r="M137" s="7">
        <v>116</v>
      </c>
      <c r="N137" s="7">
        <v>15</v>
      </c>
      <c r="O137" s="7"/>
      <c r="P137" s="6">
        <v>15</v>
      </c>
      <c r="Q137" s="7">
        <v>15</v>
      </c>
      <c r="R137" s="7" t="s">
        <v>795</v>
      </c>
      <c r="S137" s="7" t="s">
        <v>796</v>
      </c>
      <c r="T137" s="7" t="s">
        <v>797</v>
      </c>
      <c r="U137" s="34"/>
      <c r="V137" s="8">
        <v>1461075</v>
      </c>
      <c r="W137" s="8">
        <f t="shared" si="1"/>
        <v>1461075</v>
      </c>
      <c r="X137" s="31"/>
      <c r="Y137" s="10">
        <v>0.1293</v>
      </c>
      <c r="Z137" s="10">
        <v>1</v>
      </c>
      <c r="AA137" s="12">
        <v>2.9100000000000001E-2</v>
      </c>
      <c r="AB137" s="12">
        <v>2.9100000000000001E-2</v>
      </c>
    </row>
    <row r="138" spans="1:28" x14ac:dyDescent="0.2">
      <c r="A138" s="4" t="s">
        <v>788</v>
      </c>
      <c r="B138" s="4" t="s">
        <v>789</v>
      </c>
      <c r="C138" s="4" t="s">
        <v>37</v>
      </c>
      <c r="D138" s="4" t="s">
        <v>415</v>
      </c>
      <c r="E138" s="4" t="s">
        <v>790</v>
      </c>
      <c r="F138" s="4" t="s">
        <v>798</v>
      </c>
      <c r="G138" s="4" t="s">
        <v>799</v>
      </c>
      <c r="H138" s="4" t="s">
        <v>800</v>
      </c>
      <c r="I138" s="4" t="s">
        <v>801</v>
      </c>
      <c r="J138" s="4" t="s">
        <v>44</v>
      </c>
      <c r="K138" s="4" t="s">
        <v>45</v>
      </c>
      <c r="L138" s="5">
        <v>0</v>
      </c>
      <c r="M138" s="7">
        <v>20</v>
      </c>
      <c r="N138" s="7">
        <v>0</v>
      </c>
      <c r="O138" s="7"/>
      <c r="P138" s="6">
        <v>0</v>
      </c>
      <c r="Q138" s="7">
        <v>0</v>
      </c>
      <c r="R138" s="7"/>
      <c r="S138" s="7"/>
      <c r="T138" s="7"/>
      <c r="U138" s="34"/>
      <c r="V138" s="8">
        <v>0</v>
      </c>
      <c r="W138" s="8">
        <f t="shared" si="1"/>
        <v>0</v>
      </c>
      <c r="X138" s="31"/>
      <c r="Y138" s="10">
        <v>0</v>
      </c>
      <c r="Z138" s="10" t="s">
        <v>56</v>
      </c>
      <c r="AA138" s="12">
        <v>0</v>
      </c>
      <c r="AB138" s="12" t="s">
        <v>56</v>
      </c>
    </row>
    <row r="139" spans="1:28" x14ac:dyDescent="0.2">
      <c r="A139" s="4" t="s">
        <v>788</v>
      </c>
      <c r="B139" s="4" t="s">
        <v>789</v>
      </c>
      <c r="C139" s="4" t="s">
        <v>37</v>
      </c>
      <c r="D139" s="4" t="s">
        <v>415</v>
      </c>
      <c r="E139" s="4" t="s">
        <v>790</v>
      </c>
      <c r="F139" s="4" t="s">
        <v>802</v>
      </c>
      <c r="G139" s="4" t="s">
        <v>803</v>
      </c>
      <c r="H139" s="4" t="s">
        <v>804</v>
      </c>
      <c r="I139" s="4" t="s">
        <v>805</v>
      </c>
      <c r="J139" s="4" t="s">
        <v>53</v>
      </c>
      <c r="K139" s="4" t="s">
        <v>54</v>
      </c>
      <c r="L139" s="5">
        <v>100</v>
      </c>
      <c r="M139" s="7">
        <v>100</v>
      </c>
      <c r="N139" s="7">
        <v>50</v>
      </c>
      <c r="O139" s="7"/>
      <c r="P139" s="6">
        <v>100</v>
      </c>
      <c r="Q139" s="7">
        <v>100</v>
      </c>
      <c r="R139" s="7" t="s">
        <v>806</v>
      </c>
      <c r="S139" s="7" t="s">
        <v>807</v>
      </c>
      <c r="T139" s="7" t="s">
        <v>808</v>
      </c>
      <c r="U139" s="33">
        <v>46153846</v>
      </c>
      <c r="V139" s="8">
        <v>0</v>
      </c>
      <c r="W139" s="8">
        <f t="shared" si="1"/>
        <v>46153846</v>
      </c>
      <c r="X139" s="30">
        <v>46153846</v>
      </c>
      <c r="Y139" s="10">
        <v>0.25</v>
      </c>
      <c r="Z139" s="10">
        <v>1</v>
      </c>
      <c r="AA139" s="12">
        <v>5.6300000000000003E-2</v>
      </c>
      <c r="AB139" s="12">
        <v>5.6300000000000003E-2</v>
      </c>
    </row>
    <row r="140" spans="1:28" x14ac:dyDescent="0.2">
      <c r="A140" s="4" t="s">
        <v>35</v>
      </c>
      <c r="B140" s="4" t="s">
        <v>36</v>
      </c>
      <c r="C140" s="4" t="s">
        <v>37</v>
      </c>
      <c r="D140" s="4" t="s">
        <v>415</v>
      </c>
      <c r="E140" s="4" t="s">
        <v>790</v>
      </c>
      <c r="F140" s="4" t="s">
        <v>809</v>
      </c>
      <c r="G140" s="4" t="s">
        <v>810</v>
      </c>
      <c r="H140" s="4" t="s">
        <v>811</v>
      </c>
      <c r="I140" s="4" t="s">
        <v>812</v>
      </c>
      <c r="J140" s="4" t="s">
        <v>53</v>
      </c>
      <c r="K140" s="4" t="s">
        <v>45</v>
      </c>
      <c r="L140" s="5">
        <v>12</v>
      </c>
      <c r="M140" s="7">
        <v>2</v>
      </c>
      <c r="N140" s="7">
        <v>0.1</v>
      </c>
      <c r="O140" s="7" t="s">
        <v>813</v>
      </c>
      <c r="P140" s="6">
        <v>0.1</v>
      </c>
      <c r="Q140" s="7">
        <v>0.1</v>
      </c>
      <c r="R140" s="7" t="s">
        <v>814</v>
      </c>
      <c r="S140" s="7" t="s">
        <v>815</v>
      </c>
      <c r="T140" s="7" t="s">
        <v>816</v>
      </c>
      <c r="U140" s="33">
        <v>86495220</v>
      </c>
      <c r="V140" s="8">
        <v>0</v>
      </c>
      <c r="W140" s="8">
        <f t="shared" si="1"/>
        <v>86495220</v>
      </c>
      <c r="X140" s="30">
        <v>29893535</v>
      </c>
      <c r="Y140" s="10">
        <v>0.05</v>
      </c>
      <c r="Z140" s="10">
        <v>1</v>
      </c>
      <c r="AA140" s="12">
        <v>1.1299999999999999E-2</v>
      </c>
      <c r="AB140" s="12">
        <v>1.1299999999999999E-2</v>
      </c>
    </row>
    <row r="141" spans="1:28" x14ac:dyDescent="0.2">
      <c r="A141" s="4" t="s">
        <v>35</v>
      </c>
      <c r="B141" s="4" t="s">
        <v>36</v>
      </c>
      <c r="C141" s="4" t="s">
        <v>37</v>
      </c>
      <c r="D141" s="4" t="s">
        <v>415</v>
      </c>
      <c r="E141" s="4" t="s">
        <v>790</v>
      </c>
      <c r="F141" s="4" t="s">
        <v>817</v>
      </c>
      <c r="G141" s="4" t="s">
        <v>818</v>
      </c>
      <c r="H141" s="4" t="s">
        <v>819</v>
      </c>
      <c r="I141" s="4" t="s">
        <v>820</v>
      </c>
      <c r="J141" s="4" t="s">
        <v>53</v>
      </c>
      <c r="K141" s="4" t="s">
        <v>45</v>
      </c>
      <c r="L141" s="5">
        <v>10.4</v>
      </c>
      <c r="M141" s="7">
        <v>2</v>
      </c>
      <c r="N141" s="7">
        <v>0</v>
      </c>
      <c r="O141" s="7" t="s">
        <v>821</v>
      </c>
      <c r="P141" s="6">
        <v>0.1</v>
      </c>
      <c r="Q141" s="7">
        <v>0</v>
      </c>
      <c r="R141" s="7" t="s">
        <v>822</v>
      </c>
      <c r="S141" s="7" t="s">
        <v>821</v>
      </c>
      <c r="T141" s="7" t="s">
        <v>823</v>
      </c>
      <c r="U141" s="33">
        <v>26391150</v>
      </c>
      <c r="V141" s="8">
        <v>0</v>
      </c>
      <c r="W141" s="8">
        <f t="shared" si="1"/>
        <v>26391150</v>
      </c>
      <c r="X141" s="30">
        <v>0</v>
      </c>
      <c r="Y141" s="10">
        <v>0</v>
      </c>
      <c r="Z141" s="10">
        <v>0</v>
      </c>
      <c r="AA141" s="12">
        <v>0</v>
      </c>
      <c r="AB141" s="12">
        <v>0</v>
      </c>
    </row>
    <row r="142" spans="1:28" x14ac:dyDescent="0.2">
      <c r="A142" s="4" t="s">
        <v>824</v>
      </c>
      <c r="B142" s="4" t="s">
        <v>825</v>
      </c>
      <c r="C142" s="4" t="s">
        <v>37</v>
      </c>
      <c r="D142" s="4" t="s">
        <v>415</v>
      </c>
      <c r="E142" s="4" t="s">
        <v>790</v>
      </c>
      <c r="F142" s="4" t="s">
        <v>826</v>
      </c>
      <c r="G142" s="4" t="s">
        <v>827</v>
      </c>
      <c r="H142" s="4" t="s">
        <v>828</v>
      </c>
      <c r="I142" s="4" t="s">
        <v>829</v>
      </c>
      <c r="J142" s="4" t="s">
        <v>44</v>
      </c>
      <c r="K142" s="4" t="s">
        <v>54</v>
      </c>
      <c r="L142" s="5">
        <v>790</v>
      </c>
      <c r="M142" s="7">
        <v>790</v>
      </c>
      <c r="N142" s="7">
        <v>688.5</v>
      </c>
      <c r="O142" s="7"/>
      <c r="P142" s="6">
        <v>790</v>
      </c>
      <c r="Q142" s="7">
        <v>1377</v>
      </c>
      <c r="R142" s="7" t="s">
        <v>830</v>
      </c>
      <c r="S142" s="7" t="s">
        <v>831</v>
      </c>
      <c r="T142" s="7" t="s">
        <v>832</v>
      </c>
      <c r="U142" s="33">
        <v>1439562282</v>
      </c>
      <c r="V142" s="8">
        <v>3012462915</v>
      </c>
      <c r="W142" s="8">
        <f t="shared" ref="W142:W205" si="2">U142+V142</f>
        <v>4452025197</v>
      </c>
      <c r="X142" s="30">
        <v>1439562282</v>
      </c>
      <c r="Y142" s="10">
        <v>0.25</v>
      </c>
      <c r="Z142" s="10">
        <v>1</v>
      </c>
      <c r="AA142" s="12">
        <v>5.6300000000000003E-2</v>
      </c>
      <c r="AB142" s="12">
        <v>5.6300000000000003E-2</v>
      </c>
    </row>
    <row r="143" spans="1:28" x14ac:dyDescent="0.2">
      <c r="A143" s="4" t="s">
        <v>166</v>
      </c>
      <c r="B143" s="4" t="s">
        <v>167</v>
      </c>
      <c r="C143" s="4" t="s">
        <v>37</v>
      </c>
      <c r="D143" s="4" t="s">
        <v>415</v>
      </c>
      <c r="E143" s="4" t="s">
        <v>790</v>
      </c>
      <c r="F143" s="4" t="s">
        <v>833</v>
      </c>
      <c r="G143" s="4" t="s">
        <v>834</v>
      </c>
      <c r="H143" s="4" t="s">
        <v>835</v>
      </c>
      <c r="I143" s="4" t="s">
        <v>836</v>
      </c>
      <c r="J143" s="4" t="s">
        <v>44</v>
      </c>
      <c r="K143" s="4" t="s">
        <v>45</v>
      </c>
      <c r="L143" s="5">
        <v>10000</v>
      </c>
      <c r="M143" s="7">
        <v>12000</v>
      </c>
      <c r="N143" s="7">
        <v>1740</v>
      </c>
      <c r="O143" s="7" t="s">
        <v>837</v>
      </c>
      <c r="P143" s="6">
        <v>3000</v>
      </c>
      <c r="Q143" s="7">
        <v>1740</v>
      </c>
      <c r="R143" s="7">
        <v>0</v>
      </c>
      <c r="S143" s="7" t="s">
        <v>838</v>
      </c>
      <c r="T143" s="7">
        <v>0</v>
      </c>
      <c r="U143" s="33">
        <v>82722600</v>
      </c>
      <c r="V143" s="8">
        <v>0</v>
      </c>
      <c r="W143" s="8">
        <f t="shared" si="2"/>
        <v>82722600</v>
      </c>
      <c r="X143" s="30">
        <v>82722600</v>
      </c>
      <c r="Y143" s="10">
        <v>0.14499999999999999</v>
      </c>
      <c r="Z143" s="10">
        <v>0.57999999999999996</v>
      </c>
      <c r="AA143" s="12">
        <v>3.2599999999999997E-2</v>
      </c>
      <c r="AB143" s="12">
        <v>3.27E-2</v>
      </c>
    </row>
    <row r="144" spans="1:28" x14ac:dyDescent="0.2">
      <c r="A144" s="4" t="s">
        <v>74</v>
      </c>
      <c r="B144" s="4" t="s">
        <v>75</v>
      </c>
      <c r="C144" s="4" t="s">
        <v>37</v>
      </c>
      <c r="D144" s="4" t="s">
        <v>415</v>
      </c>
      <c r="E144" s="4" t="s">
        <v>790</v>
      </c>
      <c r="F144" s="4" t="s">
        <v>839</v>
      </c>
      <c r="G144" s="4" t="s">
        <v>840</v>
      </c>
      <c r="H144" s="4" t="s">
        <v>841</v>
      </c>
      <c r="I144" s="4" t="s">
        <v>842</v>
      </c>
      <c r="J144" s="4" t="s">
        <v>44</v>
      </c>
      <c r="K144" s="4" t="s">
        <v>54</v>
      </c>
      <c r="L144" s="5">
        <v>2000</v>
      </c>
      <c r="M144" s="7">
        <v>2500</v>
      </c>
      <c r="N144" s="7">
        <v>877</v>
      </c>
      <c r="O144" s="7" t="s">
        <v>843</v>
      </c>
      <c r="P144" s="6">
        <v>2500</v>
      </c>
      <c r="Q144" s="7">
        <v>1754</v>
      </c>
      <c r="R144" s="7">
        <v>0</v>
      </c>
      <c r="S144" s="7" t="s">
        <v>844</v>
      </c>
      <c r="T144" s="7">
        <v>0</v>
      </c>
      <c r="U144" s="33">
        <v>548332284</v>
      </c>
      <c r="V144" s="8">
        <v>0</v>
      </c>
      <c r="W144" s="8">
        <f t="shared" si="2"/>
        <v>548332284</v>
      </c>
      <c r="X144" s="30">
        <v>279666142</v>
      </c>
      <c r="Y144" s="10">
        <v>0.1754</v>
      </c>
      <c r="Z144" s="10">
        <v>0.7016</v>
      </c>
      <c r="AA144" s="12">
        <v>3.95E-2</v>
      </c>
      <c r="AB144" s="12">
        <v>3.95E-2</v>
      </c>
    </row>
    <row r="145" spans="1:28" x14ac:dyDescent="0.2">
      <c r="A145" s="4" t="s">
        <v>74</v>
      </c>
      <c r="B145" s="4" t="s">
        <v>75</v>
      </c>
      <c r="C145" s="4" t="s">
        <v>37</v>
      </c>
      <c r="D145" s="4" t="s">
        <v>415</v>
      </c>
      <c r="E145" s="4" t="s">
        <v>790</v>
      </c>
      <c r="F145" s="4" t="s">
        <v>845</v>
      </c>
      <c r="G145" s="4" t="s">
        <v>846</v>
      </c>
      <c r="H145" s="4" t="s">
        <v>847</v>
      </c>
      <c r="I145" s="4" t="s">
        <v>848</v>
      </c>
      <c r="J145" s="4" t="s">
        <v>53</v>
      </c>
      <c r="K145" s="4" t="s">
        <v>54</v>
      </c>
      <c r="L145" s="5">
        <v>0</v>
      </c>
      <c r="M145" s="7">
        <v>100</v>
      </c>
      <c r="N145" s="7">
        <v>10</v>
      </c>
      <c r="O145" s="7"/>
      <c r="P145" s="6">
        <v>100</v>
      </c>
      <c r="Q145" s="7">
        <v>20</v>
      </c>
      <c r="R145" s="7">
        <v>0</v>
      </c>
      <c r="S145" s="7" t="s">
        <v>849</v>
      </c>
      <c r="T145" s="7" t="s">
        <v>850</v>
      </c>
      <c r="U145" s="34"/>
      <c r="V145" s="8">
        <v>0</v>
      </c>
      <c r="W145" s="8">
        <f t="shared" si="2"/>
        <v>0</v>
      </c>
      <c r="X145" s="31"/>
      <c r="Y145" s="10">
        <v>0.05</v>
      </c>
      <c r="Z145" s="10">
        <v>0.2</v>
      </c>
      <c r="AA145" s="12">
        <v>1.1299999999999999E-2</v>
      </c>
      <c r="AB145" s="12">
        <v>1.1299999999999999E-2</v>
      </c>
    </row>
    <row r="146" spans="1:28" x14ac:dyDescent="0.2">
      <c r="A146" s="4" t="s">
        <v>74</v>
      </c>
      <c r="B146" s="4" t="s">
        <v>75</v>
      </c>
      <c r="C146" s="4" t="s">
        <v>37</v>
      </c>
      <c r="D146" s="4" t="s">
        <v>415</v>
      </c>
      <c r="E146" s="4" t="s">
        <v>790</v>
      </c>
      <c r="F146" s="4" t="s">
        <v>851</v>
      </c>
      <c r="G146" s="4" t="s">
        <v>852</v>
      </c>
      <c r="H146" s="4" t="s">
        <v>853</v>
      </c>
      <c r="I146" s="4" t="s">
        <v>854</v>
      </c>
      <c r="J146" s="4" t="s">
        <v>44</v>
      </c>
      <c r="K146" s="4" t="s">
        <v>45</v>
      </c>
      <c r="L146" s="5">
        <v>250</v>
      </c>
      <c r="M146" s="7">
        <v>250</v>
      </c>
      <c r="N146" s="7">
        <v>0</v>
      </c>
      <c r="O146" s="7" t="s">
        <v>855</v>
      </c>
      <c r="P146" s="6">
        <v>7</v>
      </c>
      <c r="Q146" s="7">
        <v>0</v>
      </c>
      <c r="R146" s="7">
        <v>0</v>
      </c>
      <c r="S146" s="7" t="s">
        <v>856</v>
      </c>
      <c r="T146" s="7" t="s">
        <v>857</v>
      </c>
      <c r="U146" s="33">
        <v>53026660</v>
      </c>
      <c r="V146" s="8">
        <v>0</v>
      </c>
      <c r="W146" s="8">
        <f t="shared" si="2"/>
        <v>53026660</v>
      </c>
      <c r="X146" s="30">
        <v>7290660</v>
      </c>
      <c r="Y146" s="10">
        <v>0</v>
      </c>
      <c r="Z146" s="10">
        <v>0</v>
      </c>
      <c r="AA146" s="12">
        <v>0</v>
      </c>
      <c r="AB146" s="12">
        <v>0</v>
      </c>
    </row>
    <row r="147" spans="1:28" x14ac:dyDescent="0.2">
      <c r="A147" s="4" t="s">
        <v>74</v>
      </c>
      <c r="B147" s="4" t="s">
        <v>75</v>
      </c>
      <c r="C147" s="4" t="s">
        <v>37</v>
      </c>
      <c r="D147" s="4" t="s">
        <v>415</v>
      </c>
      <c r="E147" s="4" t="s">
        <v>790</v>
      </c>
      <c r="F147" s="4" t="s">
        <v>858</v>
      </c>
      <c r="G147" s="4" t="s">
        <v>859</v>
      </c>
      <c r="H147" s="4" t="s">
        <v>860</v>
      </c>
      <c r="I147" s="4" t="s">
        <v>861</v>
      </c>
      <c r="J147" s="4" t="s">
        <v>44</v>
      </c>
      <c r="K147" s="4" t="s">
        <v>54</v>
      </c>
      <c r="L147" s="5">
        <v>116</v>
      </c>
      <c r="M147" s="7">
        <v>116</v>
      </c>
      <c r="N147" s="7">
        <v>58</v>
      </c>
      <c r="O147" s="7" t="s">
        <v>862</v>
      </c>
      <c r="P147" s="6">
        <v>116</v>
      </c>
      <c r="Q147" s="7">
        <v>116</v>
      </c>
      <c r="R147" s="7" t="s">
        <v>863</v>
      </c>
      <c r="S147" s="7" t="s">
        <v>864</v>
      </c>
      <c r="T147" s="7" t="s">
        <v>865</v>
      </c>
      <c r="U147" s="33">
        <v>6952011578</v>
      </c>
      <c r="V147" s="8">
        <v>0</v>
      </c>
      <c r="W147" s="8">
        <f t="shared" si="2"/>
        <v>6952011578</v>
      </c>
      <c r="X147" s="30">
        <v>4621386265</v>
      </c>
      <c r="Y147" s="10">
        <v>0.25</v>
      </c>
      <c r="Z147" s="10">
        <v>1</v>
      </c>
      <c r="AA147" s="12">
        <v>5.6300000000000003E-2</v>
      </c>
      <c r="AB147" s="12">
        <v>5.6300000000000003E-2</v>
      </c>
    </row>
    <row r="148" spans="1:28" x14ac:dyDescent="0.2">
      <c r="A148" s="4" t="s">
        <v>74</v>
      </c>
      <c r="B148" s="4" t="s">
        <v>75</v>
      </c>
      <c r="C148" s="4" t="s">
        <v>37</v>
      </c>
      <c r="D148" s="4" t="s">
        <v>415</v>
      </c>
      <c r="E148" s="4" t="s">
        <v>790</v>
      </c>
      <c r="F148" s="4" t="s">
        <v>866</v>
      </c>
      <c r="G148" s="4" t="s">
        <v>867</v>
      </c>
      <c r="H148" s="4" t="s">
        <v>868</v>
      </c>
      <c r="I148" s="4" t="s">
        <v>869</v>
      </c>
      <c r="J148" s="4" t="s">
        <v>44</v>
      </c>
      <c r="K148" s="4" t="s">
        <v>45</v>
      </c>
      <c r="L148" s="5">
        <v>15</v>
      </c>
      <c r="M148" s="7">
        <v>15</v>
      </c>
      <c r="N148" s="7">
        <v>3</v>
      </c>
      <c r="O148" s="7" t="s">
        <v>870</v>
      </c>
      <c r="P148" s="6">
        <v>3</v>
      </c>
      <c r="Q148" s="7">
        <v>3</v>
      </c>
      <c r="R148" s="7" t="s">
        <v>871</v>
      </c>
      <c r="S148" s="7" t="s">
        <v>872</v>
      </c>
      <c r="T148" s="7">
        <v>0</v>
      </c>
      <c r="U148" s="33">
        <v>45420000</v>
      </c>
      <c r="V148" s="8">
        <v>0</v>
      </c>
      <c r="W148" s="8">
        <f t="shared" si="2"/>
        <v>45420000</v>
      </c>
      <c r="X148" s="30">
        <v>42888000</v>
      </c>
      <c r="Y148" s="10">
        <v>0.2</v>
      </c>
      <c r="Z148" s="10">
        <v>1</v>
      </c>
      <c r="AA148" s="12">
        <v>4.4999999999999998E-2</v>
      </c>
      <c r="AB148" s="12">
        <v>4.4999999999999998E-2</v>
      </c>
    </row>
    <row r="149" spans="1:28" x14ac:dyDescent="0.2">
      <c r="A149" s="4" t="s">
        <v>74</v>
      </c>
      <c r="B149" s="4" t="s">
        <v>75</v>
      </c>
      <c r="C149" s="4" t="s">
        <v>37</v>
      </c>
      <c r="D149" s="4" t="s">
        <v>415</v>
      </c>
      <c r="E149" s="4" t="s">
        <v>790</v>
      </c>
      <c r="F149" s="4" t="s">
        <v>873</v>
      </c>
      <c r="G149" s="4" t="s">
        <v>874</v>
      </c>
      <c r="H149" s="4" t="s">
        <v>875</v>
      </c>
      <c r="I149" s="4" t="s">
        <v>876</v>
      </c>
      <c r="J149" s="4" t="s">
        <v>44</v>
      </c>
      <c r="K149" s="4" t="s">
        <v>45</v>
      </c>
      <c r="L149" s="5">
        <v>4000</v>
      </c>
      <c r="M149" s="7">
        <v>4000</v>
      </c>
      <c r="N149" s="7">
        <v>400</v>
      </c>
      <c r="O149" s="7" t="s">
        <v>877</v>
      </c>
      <c r="P149" s="6">
        <v>400</v>
      </c>
      <c r="Q149" s="7">
        <v>400</v>
      </c>
      <c r="R149" s="7" t="s">
        <v>878</v>
      </c>
      <c r="S149" s="7" t="s">
        <v>879</v>
      </c>
      <c r="T149" s="7" t="s">
        <v>880</v>
      </c>
      <c r="U149" s="33">
        <v>8735000</v>
      </c>
      <c r="V149" s="8">
        <v>0</v>
      </c>
      <c r="W149" s="8">
        <f t="shared" si="2"/>
        <v>8735000</v>
      </c>
      <c r="X149" s="30">
        <v>4148333</v>
      </c>
      <c r="Y149" s="10">
        <v>0.1</v>
      </c>
      <c r="Z149" s="10">
        <v>1</v>
      </c>
      <c r="AA149" s="12">
        <v>2.2499999999999999E-2</v>
      </c>
      <c r="AB149" s="12">
        <v>2.2499999999999999E-2</v>
      </c>
    </row>
    <row r="150" spans="1:28" x14ac:dyDescent="0.2">
      <c r="A150" s="4" t="s">
        <v>210</v>
      </c>
      <c r="B150" s="4" t="s">
        <v>211</v>
      </c>
      <c r="C150" s="4" t="s">
        <v>37</v>
      </c>
      <c r="D150" s="4" t="s">
        <v>415</v>
      </c>
      <c r="E150" s="4" t="s">
        <v>790</v>
      </c>
      <c r="F150" s="4" t="s">
        <v>881</v>
      </c>
      <c r="G150" s="4" t="s">
        <v>882</v>
      </c>
      <c r="H150" s="4" t="s">
        <v>883</v>
      </c>
      <c r="I150" s="4" t="s">
        <v>884</v>
      </c>
      <c r="J150" s="4" t="s">
        <v>44</v>
      </c>
      <c r="K150" s="4" t="s">
        <v>54</v>
      </c>
      <c r="L150" s="5">
        <v>200</v>
      </c>
      <c r="M150" s="7">
        <v>200</v>
      </c>
      <c r="N150" s="7">
        <v>101.5</v>
      </c>
      <c r="O150" s="7"/>
      <c r="P150" s="6">
        <v>200</v>
      </c>
      <c r="Q150" s="7">
        <v>203</v>
      </c>
      <c r="R150" s="7" t="s">
        <v>885</v>
      </c>
      <c r="S150" s="7" t="s">
        <v>886</v>
      </c>
      <c r="T150" s="7" t="s">
        <v>887</v>
      </c>
      <c r="U150" s="34"/>
      <c r="V150" s="8">
        <v>9973272</v>
      </c>
      <c r="W150" s="8">
        <f t="shared" si="2"/>
        <v>9973272</v>
      </c>
      <c r="X150" s="31"/>
      <c r="Y150" s="10">
        <v>0.25</v>
      </c>
      <c r="Z150" s="10">
        <v>1</v>
      </c>
      <c r="AA150" s="12">
        <v>5.6300000000000003E-2</v>
      </c>
      <c r="AB150" s="12">
        <v>5.6300000000000003E-2</v>
      </c>
    </row>
    <row r="151" spans="1:28" x14ac:dyDescent="0.2">
      <c r="A151" s="4" t="s">
        <v>210</v>
      </c>
      <c r="B151" s="4" t="s">
        <v>211</v>
      </c>
      <c r="C151" s="4" t="s">
        <v>37</v>
      </c>
      <c r="D151" s="4" t="s">
        <v>415</v>
      </c>
      <c r="E151" s="4" t="s">
        <v>790</v>
      </c>
      <c r="F151" s="4" t="s">
        <v>888</v>
      </c>
      <c r="G151" s="4" t="s">
        <v>889</v>
      </c>
      <c r="H151" s="4" t="s">
        <v>890</v>
      </c>
      <c r="I151" s="4" t="s">
        <v>891</v>
      </c>
      <c r="J151" s="4" t="s">
        <v>53</v>
      </c>
      <c r="K151" s="4" t="s">
        <v>217</v>
      </c>
      <c r="L151" s="5">
        <v>100</v>
      </c>
      <c r="M151" s="7">
        <v>100</v>
      </c>
      <c r="N151" s="7">
        <v>80</v>
      </c>
      <c r="O151" s="7"/>
      <c r="P151" s="6">
        <v>100</v>
      </c>
      <c r="Q151" s="7">
        <v>100</v>
      </c>
      <c r="R151" s="7">
        <v>0</v>
      </c>
      <c r="S151" s="7" t="s">
        <v>892</v>
      </c>
      <c r="T151" s="7">
        <v>0</v>
      </c>
      <c r="U151" s="33">
        <v>26183016906</v>
      </c>
      <c r="V151" s="8">
        <v>0</v>
      </c>
      <c r="W151" s="8">
        <f t="shared" si="2"/>
        <v>26183016906</v>
      </c>
      <c r="X151" s="30">
        <v>22489402577</v>
      </c>
      <c r="Y151" s="10">
        <v>0.25</v>
      </c>
      <c r="Z151" s="10">
        <v>1</v>
      </c>
      <c r="AA151" s="12">
        <v>5.6300000000000003E-2</v>
      </c>
      <c r="AB151" s="12">
        <v>5.6300000000000003E-2</v>
      </c>
    </row>
    <row r="152" spans="1:28" x14ac:dyDescent="0.2">
      <c r="A152" s="4" t="s">
        <v>35</v>
      </c>
      <c r="B152" s="4" t="s">
        <v>36</v>
      </c>
      <c r="C152" s="4" t="s">
        <v>37</v>
      </c>
      <c r="D152" s="4" t="s">
        <v>415</v>
      </c>
      <c r="E152" s="4" t="s">
        <v>790</v>
      </c>
      <c r="F152" s="4" t="s">
        <v>893</v>
      </c>
      <c r="G152" s="4" t="s">
        <v>894</v>
      </c>
      <c r="H152" s="4" t="s">
        <v>895</v>
      </c>
      <c r="I152" s="4" t="s">
        <v>896</v>
      </c>
      <c r="J152" s="4" t="s">
        <v>44</v>
      </c>
      <c r="K152" s="4" t="s">
        <v>45</v>
      </c>
      <c r="L152" s="5">
        <v>0</v>
      </c>
      <c r="M152" s="7">
        <v>116</v>
      </c>
      <c r="N152" s="7">
        <v>29</v>
      </c>
      <c r="O152" s="7" t="s">
        <v>897</v>
      </c>
      <c r="P152" s="6">
        <v>29</v>
      </c>
      <c r="Q152" s="7">
        <v>29</v>
      </c>
      <c r="R152" s="7" t="s">
        <v>896</v>
      </c>
      <c r="S152" s="7" t="s">
        <v>898</v>
      </c>
      <c r="T152" s="7" t="s">
        <v>899</v>
      </c>
      <c r="U152" s="33">
        <v>275100000</v>
      </c>
      <c r="V152" s="8">
        <v>0</v>
      </c>
      <c r="W152" s="8">
        <f t="shared" si="2"/>
        <v>275100000</v>
      </c>
      <c r="X152" s="30">
        <v>262607487</v>
      </c>
      <c r="Y152" s="10">
        <v>0.25</v>
      </c>
      <c r="Z152" s="10">
        <v>1</v>
      </c>
      <c r="AA152" s="12">
        <v>5.6300000000000003E-2</v>
      </c>
      <c r="AB152" s="12">
        <v>5.6300000000000003E-2</v>
      </c>
    </row>
    <row r="153" spans="1:28" x14ac:dyDescent="0.2">
      <c r="A153" s="4" t="s">
        <v>824</v>
      </c>
      <c r="B153" s="4" t="s">
        <v>825</v>
      </c>
      <c r="C153" s="4" t="s">
        <v>37</v>
      </c>
      <c r="D153" s="4" t="s">
        <v>415</v>
      </c>
      <c r="E153" s="4" t="s">
        <v>790</v>
      </c>
      <c r="F153" s="4" t="s">
        <v>900</v>
      </c>
      <c r="G153" s="4" t="s">
        <v>901</v>
      </c>
      <c r="H153" s="4" t="s">
        <v>902</v>
      </c>
      <c r="I153" s="4" t="s">
        <v>903</v>
      </c>
      <c r="J153" s="4" t="s">
        <v>44</v>
      </c>
      <c r="K153" s="4" t="s">
        <v>45</v>
      </c>
      <c r="L153" s="5">
        <v>0</v>
      </c>
      <c r="M153" s="7">
        <v>500</v>
      </c>
      <c r="N153" s="7">
        <v>0</v>
      </c>
      <c r="O153" s="7"/>
      <c r="P153" s="6">
        <v>0</v>
      </c>
      <c r="Q153" s="7">
        <v>0</v>
      </c>
      <c r="R153" s="7"/>
      <c r="S153" s="7"/>
      <c r="T153" s="7"/>
      <c r="U153" s="34"/>
      <c r="V153" s="8">
        <v>0</v>
      </c>
      <c r="W153" s="8">
        <f t="shared" si="2"/>
        <v>0</v>
      </c>
      <c r="X153" s="31"/>
      <c r="Y153" s="10">
        <v>0</v>
      </c>
      <c r="Z153" s="10" t="s">
        <v>56</v>
      </c>
      <c r="AA153" s="12">
        <v>0</v>
      </c>
      <c r="AB153" s="12" t="s">
        <v>56</v>
      </c>
    </row>
    <row r="154" spans="1:28" x14ac:dyDescent="0.2">
      <c r="A154" s="4" t="s">
        <v>35</v>
      </c>
      <c r="B154" s="4" t="s">
        <v>36</v>
      </c>
      <c r="C154" s="4" t="s">
        <v>37</v>
      </c>
      <c r="D154" s="4" t="s">
        <v>415</v>
      </c>
      <c r="E154" s="4" t="s">
        <v>790</v>
      </c>
      <c r="F154" s="4" t="s">
        <v>904</v>
      </c>
      <c r="G154" s="4" t="s">
        <v>905</v>
      </c>
      <c r="H154" s="4" t="s">
        <v>906</v>
      </c>
      <c r="I154" s="4" t="s">
        <v>579</v>
      </c>
      <c r="J154" s="4" t="s">
        <v>44</v>
      </c>
      <c r="K154" s="4" t="s">
        <v>45</v>
      </c>
      <c r="L154" s="5">
        <v>20</v>
      </c>
      <c r="M154" s="7">
        <v>96</v>
      </c>
      <c r="N154" s="7">
        <v>5</v>
      </c>
      <c r="O154" s="7" t="s">
        <v>907</v>
      </c>
      <c r="P154" s="6">
        <v>5</v>
      </c>
      <c r="Q154" s="7">
        <v>5</v>
      </c>
      <c r="R154" s="7" t="s">
        <v>908</v>
      </c>
      <c r="S154" s="7" t="s">
        <v>907</v>
      </c>
      <c r="T154" s="7" t="s">
        <v>909</v>
      </c>
      <c r="U154" s="33">
        <v>156393643</v>
      </c>
      <c r="V154" s="8">
        <v>0</v>
      </c>
      <c r="W154" s="8">
        <f t="shared" si="2"/>
        <v>156393643</v>
      </c>
      <c r="X154" s="30">
        <v>150468632</v>
      </c>
      <c r="Y154" s="10">
        <v>5.21E-2</v>
      </c>
      <c r="Z154" s="10">
        <v>1</v>
      </c>
      <c r="AA154" s="12">
        <v>1.17E-2</v>
      </c>
      <c r="AB154" s="12">
        <v>1.17E-2</v>
      </c>
    </row>
    <row r="155" spans="1:28" x14ac:dyDescent="0.2">
      <c r="A155" s="4" t="s">
        <v>35</v>
      </c>
      <c r="B155" s="4" t="s">
        <v>36</v>
      </c>
      <c r="C155" s="4" t="s">
        <v>37</v>
      </c>
      <c r="D155" s="4" t="s">
        <v>415</v>
      </c>
      <c r="E155" s="4" t="s">
        <v>790</v>
      </c>
      <c r="F155" s="4" t="s">
        <v>910</v>
      </c>
      <c r="G155" s="4" t="s">
        <v>911</v>
      </c>
      <c r="H155" s="4" t="s">
        <v>912</v>
      </c>
      <c r="I155" s="4" t="s">
        <v>913</v>
      </c>
      <c r="J155" s="4" t="s">
        <v>53</v>
      </c>
      <c r="K155" s="4" t="s">
        <v>45</v>
      </c>
      <c r="L155" s="5">
        <v>0</v>
      </c>
      <c r="M155" s="7">
        <v>100</v>
      </c>
      <c r="N155" s="7">
        <v>10</v>
      </c>
      <c r="O155" s="7" t="s">
        <v>914</v>
      </c>
      <c r="P155" s="6">
        <v>15</v>
      </c>
      <c r="Q155" s="7">
        <v>10</v>
      </c>
      <c r="R155" s="7" t="s">
        <v>913</v>
      </c>
      <c r="S155" s="7" t="s">
        <v>914</v>
      </c>
      <c r="T155" s="7">
        <v>0</v>
      </c>
      <c r="U155" s="33">
        <v>47547610</v>
      </c>
      <c r="V155" s="8">
        <v>0</v>
      </c>
      <c r="W155" s="8">
        <f t="shared" si="2"/>
        <v>47547610</v>
      </c>
      <c r="X155" s="30">
        <v>10556460</v>
      </c>
      <c r="Y155" s="10">
        <v>0.1</v>
      </c>
      <c r="Z155" s="10">
        <v>0.66669999999999996</v>
      </c>
      <c r="AA155" s="12">
        <v>2.2499999999999999E-2</v>
      </c>
      <c r="AB155" s="12">
        <v>2.2499999999999999E-2</v>
      </c>
    </row>
    <row r="156" spans="1:28" x14ac:dyDescent="0.2">
      <c r="A156" s="4" t="s">
        <v>915</v>
      </c>
      <c r="B156" s="4" t="s">
        <v>916</v>
      </c>
      <c r="C156" s="4" t="s">
        <v>37</v>
      </c>
      <c r="D156" s="4" t="s">
        <v>917</v>
      </c>
      <c r="E156" s="4" t="s">
        <v>918</v>
      </c>
      <c r="F156" s="4" t="s">
        <v>919</v>
      </c>
      <c r="G156" s="4" t="s">
        <v>920</v>
      </c>
      <c r="H156" s="4" t="s">
        <v>921</v>
      </c>
      <c r="I156" s="4" t="s">
        <v>922</v>
      </c>
      <c r="J156" s="4" t="s">
        <v>44</v>
      </c>
      <c r="K156" s="4" t="s">
        <v>54</v>
      </c>
      <c r="L156" s="5">
        <v>2</v>
      </c>
      <c r="M156" s="7">
        <v>2</v>
      </c>
      <c r="N156" s="7">
        <v>1</v>
      </c>
      <c r="O156" s="7" t="s">
        <v>923</v>
      </c>
      <c r="P156" s="6">
        <v>2</v>
      </c>
      <c r="Q156" s="7">
        <v>2</v>
      </c>
      <c r="R156" s="7" t="s">
        <v>924</v>
      </c>
      <c r="S156" s="7" t="s">
        <v>925</v>
      </c>
      <c r="T156" s="7" t="s">
        <v>926</v>
      </c>
      <c r="U156" s="33">
        <v>827543390</v>
      </c>
      <c r="V156" s="8">
        <v>0</v>
      </c>
      <c r="W156" s="8">
        <f t="shared" si="2"/>
        <v>827543390</v>
      </c>
      <c r="X156" s="30">
        <v>18472248</v>
      </c>
      <c r="Y156" s="10">
        <v>0.25</v>
      </c>
      <c r="Z156" s="10">
        <v>1</v>
      </c>
      <c r="AA156" s="12">
        <v>5.6300000000000003E-2</v>
      </c>
      <c r="AB156" s="12">
        <v>5.6300000000000003E-2</v>
      </c>
    </row>
    <row r="157" spans="1:28" x14ac:dyDescent="0.2">
      <c r="A157" s="4" t="s">
        <v>927</v>
      </c>
      <c r="B157" s="4" t="s">
        <v>928</v>
      </c>
      <c r="C157" s="4" t="s">
        <v>37</v>
      </c>
      <c r="D157" s="4" t="s">
        <v>917</v>
      </c>
      <c r="E157" s="4" t="s">
        <v>918</v>
      </c>
      <c r="F157" s="4" t="s">
        <v>929</v>
      </c>
      <c r="G157" s="4" t="s">
        <v>930</v>
      </c>
      <c r="H157" s="4" t="s">
        <v>931</v>
      </c>
      <c r="I157" s="4" t="s">
        <v>932</v>
      </c>
      <c r="J157" s="4" t="s">
        <v>44</v>
      </c>
      <c r="K157" s="4" t="s">
        <v>45</v>
      </c>
      <c r="L157" s="5">
        <v>8</v>
      </c>
      <c r="M157" s="7">
        <v>13</v>
      </c>
      <c r="N157" s="7">
        <v>5</v>
      </c>
      <c r="O157" s="7"/>
      <c r="P157" s="6">
        <v>4</v>
      </c>
      <c r="Q157" s="7">
        <v>5</v>
      </c>
      <c r="R157" s="7" t="s">
        <v>933</v>
      </c>
      <c r="S157" s="7" t="s">
        <v>934</v>
      </c>
      <c r="T157" s="7" t="s">
        <v>935</v>
      </c>
      <c r="U157" s="33">
        <v>268715847</v>
      </c>
      <c r="V157" s="8">
        <v>800000000</v>
      </c>
      <c r="W157" s="8">
        <f t="shared" si="2"/>
        <v>1068715847</v>
      </c>
      <c r="X157" s="30">
        <v>64260000</v>
      </c>
      <c r="Y157" s="10">
        <v>0.3846</v>
      </c>
      <c r="Z157" s="10">
        <v>1</v>
      </c>
      <c r="AA157" s="12">
        <v>8.6499999999999994E-2</v>
      </c>
      <c r="AB157" s="12">
        <v>6.9199999999999998E-2</v>
      </c>
    </row>
    <row r="158" spans="1:28" x14ac:dyDescent="0.2">
      <c r="A158" s="4" t="s">
        <v>166</v>
      </c>
      <c r="B158" s="4" t="s">
        <v>167</v>
      </c>
      <c r="C158" s="4" t="s">
        <v>37</v>
      </c>
      <c r="D158" s="4" t="s">
        <v>917</v>
      </c>
      <c r="E158" s="4" t="s">
        <v>918</v>
      </c>
      <c r="F158" s="4" t="s">
        <v>936</v>
      </c>
      <c r="G158" s="4" t="s">
        <v>937</v>
      </c>
      <c r="H158" s="4" t="s">
        <v>938</v>
      </c>
      <c r="I158" s="4" t="s">
        <v>939</v>
      </c>
      <c r="J158" s="4" t="s">
        <v>44</v>
      </c>
      <c r="K158" s="4" t="s">
        <v>54</v>
      </c>
      <c r="L158" s="5">
        <v>1</v>
      </c>
      <c r="M158" s="7">
        <v>1</v>
      </c>
      <c r="N158" s="7">
        <v>0</v>
      </c>
      <c r="O158" s="7" t="s">
        <v>940</v>
      </c>
      <c r="P158" s="6">
        <v>1</v>
      </c>
      <c r="Q158" s="7">
        <v>0</v>
      </c>
      <c r="R158" s="7">
        <v>0</v>
      </c>
      <c r="S158" s="7"/>
      <c r="T158" s="7">
        <v>0</v>
      </c>
      <c r="U158" s="33">
        <v>20000000</v>
      </c>
      <c r="V158" s="8">
        <v>0</v>
      </c>
      <c r="W158" s="8">
        <f t="shared" si="2"/>
        <v>20000000</v>
      </c>
      <c r="X158" s="30">
        <v>17582400</v>
      </c>
      <c r="Y158" s="10">
        <v>0</v>
      </c>
      <c r="Z158" s="10">
        <v>0</v>
      </c>
      <c r="AA158" s="12">
        <v>0</v>
      </c>
      <c r="AB158" s="12">
        <v>0</v>
      </c>
    </row>
    <row r="159" spans="1:28" x14ac:dyDescent="0.2">
      <c r="A159" s="4" t="s">
        <v>166</v>
      </c>
      <c r="B159" s="4" t="s">
        <v>167</v>
      </c>
      <c r="C159" s="4" t="s">
        <v>37</v>
      </c>
      <c r="D159" s="4" t="s">
        <v>917</v>
      </c>
      <c r="E159" s="4" t="s">
        <v>918</v>
      </c>
      <c r="F159" s="4" t="s">
        <v>941</v>
      </c>
      <c r="G159" s="4" t="s">
        <v>942</v>
      </c>
      <c r="H159" s="4" t="s">
        <v>943</v>
      </c>
      <c r="I159" s="4" t="s">
        <v>944</v>
      </c>
      <c r="J159" s="4" t="s">
        <v>44</v>
      </c>
      <c r="K159" s="4" t="s">
        <v>45</v>
      </c>
      <c r="L159" s="5">
        <v>40</v>
      </c>
      <c r="M159" s="7">
        <v>50</v>
      </c>
      <c r="N159" s="7">
        <v>0</v>
      </c>
      <c r="O159" s="7"/>
      <c r="P159" s="6">
        <v>0</v>
      </c>
      <c r="Q159" s="7">
        <v>0</v>
      </c>
      <c r="R159" s="7"/>
      <c r="S159" s="7"/>
      <c r="T159" s="7"/>
      <c r="U159" s="34"/>
      <c r="V159" s="8">
        <v>0</v>
      </c>
      <c r="W159" s="8">
        <f t="shared" si="2"/>
        <v>0</v>
      </c>
      <c r="X159" s="31"/>
      <c r="Y159" s="10">
        <v>0</v>
      </c>
      <c r="Z159" s="10" t="s">
        <v>56</v>
      </c>
      <c r="AA159" s="12">
        <v>0</v>
      </c>
      <c r="AB159" s="12" t="s">
        <v>56</v>
      </c>
    </row>
    <row r="160" spans="1:28" x14ac:dyDescent="0.2">
      <c r="A160" s="4" t="s">
        <v>927</v>
      </c>
      <c r="B160" s="4" t="s">
        <v>928</v>
      </c>
      <c r="C160" s="4" t="s">
        <v>37</v>
      </c>
      <c r="D160" s="4" t="s">
        <v>917</v>
      </c>
      <c r="E160" s="4" t="s">
        <v>918</v>
      </c>
      <c r="F160" s="4" t="s">
        <v>945</v>
      </c>
      <c r="G160" s="4" t="s">
        <v>946</v>
      </c>
      <c r="H160" s="4" t="s">
        <v>947</v>
      </c>
      <c r="I160" s="4" t="s">
        <v>948</v>
      </c>
      <c r="J160" s="4" t="s">
        <v>44</v>
      </c>
      <c r="K160" s="4" t="s">
        <v>45</v>
      </c>
      <c r="L160" s="5">
        <v>1</v>
      </c>
      <c r="M160" s="7">
        <v>1</v>
      </c>
      <c r="N160" s="7">
        <v>0.25</v>
      </c>
      <c r="O160" s="7"/>
      <c r="P160" s="6">
        <v>0.25</v>
      </c>
      <c r="Q160" s="7">
        <v>0.25</v>
      </c>
      <c r="R160" s="7">
        <v>0</v>
      </c>
      <c r="S160" s="7" t="s">
        <v>949</v>
      </c>
      <c r="T160" s="7" t="s">
        <v>950</v>
      </c>
      <c r="U160" s="33">
        <v>54578799</v>
      </c>
      <c r="V160" s="8">
        <v>85379652</v>
      </c>
      <c r="W160" s="8">
        <f t="shared" si="2"/>
        <v>139958451</v>
      </c>
      <c r="X160" s="30">
        <v>32260000</v>
      </c>
      <c r="Y160" s="10">
        <v>0.25</v>
      </c>
      <c r="Z160" s="10">
        <v>1</v>
      </c>
      <c r="AA160" s="12">
        <v>5.6300000000000003E-2</v>
      </c>
      <c r="AB160" s="12">
        <v>5.6300000000000003E-2</v>
      </c>
    </row>
    <row r="161" spans="1:28" x14ac:dyDescent="0.2">
      <c r="A161" s="4" t="s">
        <v>927</v>
      </c>
      <c r="B161" s="4" t="s">
        <v>928</v>
      </c>
      <c r="C161" s="4" t="s">
        <v>37</v>
      </c>
      <c r="D161" s="4" t="s">
        <v>917</v>
      </c>
      <c r="E161" s="4" t="s">
        <v>918</v>
      </c>
      <c r="F161" s="4" t="s">
        <v>951</v>
      </c>
      <c r="G161" s="4" t="s">
        <v>952</v>
      </c>
      <c r="H161" s="4" t="s">
        <v>953</v>
      </c>
      <c r="I161" s="4" t="s">
        <v>954</v>
      </c>
      <c r="J161" s="4" t="s">
        <v>44</v>
      </c>
      <c r="K161" s="4" t="s">
        <v>45</v>
      </c>
      <c r="L161" s="5">
        <v>0</v>
      </c>
      <c r="M161" s="7">
        <v>1</v>
      </c>
      <c r="N161" s="7">
        <v>0.25</v>
      </c>
      <c r="O161" s="7"/>
      <c r="P161" s="6">
        <v>0.25</v>
      </c>
      <c r="Q161" s="7">
        <v>0.25</v>
      </c>
      <c r="R161" s="7">
        <v>0</v>
      </c>
      <c r="S161" s="7" t="s">
        <v>955</v>
      </c>
      <c r="T161" s="7" t="s">
        <v>956</v>
      </c>
      <c r="U161" s="33">
        <v>107885523</v>
      </c>
      <c r="V161" s="8">
        <v>86806536</v>
      </c>
      <c r="W161" s="8">
        <f t="shared" si="2"/>
        <v>194692059</v>
      </c>
      <c r="X161" s="30">
        <v>84225000</v>
      </c>
      <c r="Y161" s="10">
        <v>0.25</v>
      </c>
      <c r="Z161" s="10">
        <v>1</v>
      </c>
      <c r="AA161" s="12">
        <v>5.6300000000000003E-2</v>
      </c>
      <c r="AB161" s="12">
        <v>5.6300000000000003E-2</v>
      </c>
    </row>
    <row r="162" spans="1:28" x14ac:dyDescent="0.2">
      <c r="A162" s="4" t="s">
        <v>927</v>
      </c>
      <c r="B162" s="4" t="s">
        <v>928</v>
      </c>
      <c r="C162" s="4" t="s">
        <v>37</v>
      </c>
      <c r="D162" s="4" t="s">
        <v>917</v>
      </c>
      <c r="E162" s="4" t="s">
        <v>918</v>
      </c>
      <c r="F162" s="4" t="s">
        <v>957</v>
      </c>
      <c r="G162" s="4" t="s">
        <v>958</v>
      </c>
      <c r="H162" s="4" t="s">
        <v>959</v>
      </c>
      <c r="I162" s="4" t="s">
        <v>960</v>
      </c>
      <c r="J162" s="4" t="s">
        <v>44</v>
      </c>
      <c r="K162" s="4" t="s">
        <v>45</v>
      </c>
      <c r="L162" s="5">
        <v>8</v>
      </c>
      <c r="M162" s="7">
        <v>30</v>
      </c>
      <c r="N162" s="7">
        <v>5</v>
      </c>
      <c r="O162" s="7"/>
      <c r="P162" s="6">
        <v>4</v>
      </c>
      <c r="Q162" s="7">
        <v>5</v>
      </c>
      <c r="R162" s="7" t="s">
        <v>961</v>
      </c>
      <c r="S162" s="7" t="s">
        <v>962</v>
      </c>
      <c r="T162" s="7" t="s">
        <v>963</v>
      </c>
      <c r="U162" s="33">
        <v>87277650</v>
      </c>
      <c r="V162" s="8">
        <v>89336952</v>
      </c>
      <c r="W162" s="8">
        <f t="shared" si="2"/>
        <v>176614602</v>
      </c>
      <c r="X162" s="30">
        <v>85281899</v>
      </c>
      <c r="Y162" s="10">
        <v>0.16669999999999999</v>
      </c>
      <c r="Z162" s="10">
        <v>1</v>
      </c>
      <c r="AA162" s="12">
        <v>3.7499999999999999E-2</v>
      </c>
      <c r="AB162" s="12">
        <v>0.03</v>
      </c>
    </row>
    <row r="163" spans="1:28" x14ac:dyDescent="0.2">
      <c r="A163" s="4" t="s">
        <v>927</v>
      </c>
      <c r="B163" s="4" t="s">
        <v>928</v>
      </c>
      <c r="C163" s="4" t="s">
        <v>37</v>
      </c>
      <c r="D163" s="4" t="s">
        <v>917</v>
      </c>
      <c r="E163" s="4" t="s">
        <v>918</v>
      </c>
      <c r="F163" s="4" t="s">
        <v>964</v>
      </c>
      <c r="G163" s="4" t="s">
        <v>965</v>
      </c>
      <c r="H163" s="4" t="s">
        <v>966</v>
      </c>
      <c r="I163" s="4" t="s">
        <v>967</v>
      </c>
      <c r="J163" s="4" t="s">
        <v>44</v>
      </c>
      <c r="K163" s="4" t="s">
        <v>45</v>
      </c>
      <c r="L163" s="5">
        <v>117</v>
      </c>
      <c r="M163" s="7">
        <v>117</v>
      </c>
      <c r="N163" s="7">
        <v>15</v>
      </c>
      <c r="O163" s="7" t="s">
        <v>968</v>
      </c>
      <c r="P163" s="6">
        <v>15</v>
      </c>
      <c r="Q163" s="7">
        <v>15</v>
      </c>
      <c r="R163" s="7" t="s">
        <v>969</v>
      </c>
      <c r="S163" s="7" t="s">
        <v>970</v>
      </c>
      <c r="T163" s="7" t="s">
        <v>971</v>
      </c>
      <c r="U163" s="34"/>
      <c r="V163" s="8">
        <v>35000000</v>
      </c>
      <c r="W163" s="8">
        <f t="shared" si="2"/>
        <v>35000000</v>
      </c>
      <c r="X163" s="31"/>
      <c r="Y163" s="10">
        <v>0.12820000000000001</v>
      </c>
      <c r="Z163" s="10">
        <v>1</v>
      </c>
      <c r="AA163" s="12">
        <v>2.8799999999999999E-2</v>
      </c>
      <c r="AB163" s="12">
        <v>2.8799999999999999E-2</v>
      </c>
    </row>
    <row r="164" spans="1:28" x14ac:dyDescent="0.2">
      <c r="A164" s="4" t="s">
        <v>927</v>
      </c>
      <c r="B164" s="4" t="s">
        <v>928</v>
      </c>
      <c r="C164" s="4" t="s">
        <v>37</v>
      </c>
      <c r="D164" s="4" t="s">
        <v>917</v>
      </c>
      <c r="E164" s="4" t="s">
        <v>918</v>
      </c>
      <c r="F164" s="4" t="s">
        <v>972</v>
      </c>
      <c r="G164" s="4" t="s">
        <v>973</v>
      </c>
      <c r="H164" s="4" t="s">
        <v>974</v>
      </c>
      <c r="I164" s="4" t="s">
        <v>975</v>
      </c>
      <c r="J164" s="4" t="s">
        <v>44</v>
      </c>
      <c r="K164" s="4" t="s">
        <v>45</v>
      </c>
      <c r="L164" s="5">
        <v>0</v>
      </c>
      <c r="M164" s="7">
        <v>116</v>
      </c>
      <c r="N164" s="7">
        <v>15</v>
      </c>
      <c r="O164" s="7"/>
      <c r="P164" s="6">
        <v>15</v>
      </c>
      <c r="Q164" s="7">
        <v>15</v>
      </c>
      <c r="R164" s="7" t="s">
        <v>976</v>
      </c>
      <c r="S164" s="7" t="s">
        <v>977</v>
      </c>
      <c r="T164" s="7" t="s">
        <v>978</v>
      </c>
      <c r="U164" s="33">
        <v>1382162786</v>
      </c>
      <c r="V164" s="8">
        <v>164091486</v>
      </c>
      <c r="W164" s="8">
        <f t="shared" si="2"/>
        <v>1546254272</v>
      </c>
      <c r="X164" s="30">
        <v>1000634157</v>
      </c>
      <c r="Y164" s="10">
        <v>0.1293</v>
      </c>
      <c r="Z164" s="10">
        <v>1</v>
      </c>
      <c r="AA164" s="12">
        <v>2.9100000000000001E-2</v>
      </c>
      <c r="AB164" s="12">
        <v>2.9100000000000001E-2</v>
      </c>
    </row>
    <row r="165" spans="1:28" x14ac:dyDescent="0.2">
      <c r="A165" s="4" t="s">
        <v>74</v>
      </c>
      <c r="B165" s="4" t="s">
        <v>75</v>
      </c>
      <c r="C165" s="4" t="s">
        <v>37</v>
      </c>
      <c r="D165" s="4" t="s">
        <v>917</v>
      </c>
      <c r="E165" s="4" t="s">
        <v>979</v>
      </c>
      <c r="F165" s="4" t="s">
        <v>980</v>
      </c>
      <c r="G165" s="4" t="s">
        <v>981</v>
      </c>
      <c r="H165" s="4" t="s">
        <v>982</v>
      </c>
      <c r="I165" s="4" t="s">
        <v>983</v>
      </c>
      <c r="J165" s="4" t="s">
        <v>44</v>
      </c>
      <c r="K165" s="4" t="s">
        <v>45</v>
      </c>
      <c r="L165" s="5">
        <v>0</v>
      </c>
      <c r="M165" s="7">
        <v>1</v>
      </c>
      <c r="N165" s="7">
        <v>0.1</v>
      </c>
      <c r="O165" s="7" t="s">
        <v>984</v>
      </c>
      <c r="P165" s="6">
        <v>0.1</v>
      </c>
      <c r="Q165" s="7">
        <v>0.1</v>
      </c>
      <c r="R165" s="7">
        <v>0</v>
      </c>
      <c r="S165" s="7" t="s">
        <v>985</v>
      </c>
      <c r="T165" s="7" t="s">
        <v>986</v>
      </c>
      <c r="U165" s="33">
        <v>30000000</v>
      </c>
      <c r="V165" s="8">
        <v>0</v>
      </c>
      <c r="W165" s="8">
        <f t="shared" si="2"/>
        <v>30000000</v>
      </c>
      <c r="X165" s="30">
        <v>30000000</v>
      </c>
      <c r="Y165" s="10">
        <v>0.1</v>
      </c>
      <c r="Z165" s="10">
        <v>1</v>
      </c>
      <c r="AA165" s="12">
        <v>2.2499999999999999E-2</v>
      </c>
      <c r="AB165" s="12">
        <v>2.2499999999999999E-2</v>
      </c>
    </row>
    <row r="166" spans="1:28" x14ac:dyDescent="0.2">
      <c r="A166" s="4" t="s">
        <v>74</v>
      </c>
      <c r="B166" s="4" t="s">
        <v>75</v>
      </c>
      <c r="C166" s="4" t="s">
        <v>37</v>
      </c>
      <c r="D166" s="4" t="s">
        <v>917</v>
      </c>
      <c r="E166" s="4" t="s">
        <v>979</v>
      </c>
      <c r="F166" s="4" t="s">
        <v>987</v>
      </c>
      <c r="G166" s="4" t="s">
        <v>988</v>
      </c>
      <c r="H166" s="4" t="s">
        <v>989</v>
      </c>
      <c r="I166" s="4" t="s">
        <v>990</v>
      </c>
      <c r="J166" s="4" t="s">
        <v>44</v>
      </c>
      <c r="K166" s="4" t="s">
        <v>45</v>
      </c>
      <c r="L166" s="5">
        <v>0</v>
      </c>
      <c r="M166" s="7">
        <v>1</v>
      </c>
      <c r="N166" s="7">
        <v>0.1</v>
      </c>
      <c r="O166" s="7" t="s">
        <v>991</v>
      </c>
      <c r="P166" s="6">
        <v>0.1</v>
      </c>
      <c r="Q166" s="7">
        <v>0.1</v>
      </c>
      <c r="R166" s="7">
        <v>0</v>
      </c>
      <c r="S166" s="7" t="s">
        <v>992</v>
      </c>
      <c r="T166" s="7" t="s">
        <v>993</v>
      </c>
      <c r="U166" s="34"/>
      <c r="V166" s="8">
        <v>0</v>
      </c>
      <c r="W166" s="8">
        <f t="shared" si="2"/>
        <v>0</v>
      </c>
      <c r="X166" s="31"/>
      <c r="Y166" s="10">
        <v>0.1</v>
      </c>
      <c r="Z166" s="10">
        <v>1</v>
      </c>
      <c r="AA166" s="12">
        <v>2.2499999999999999E-2</v>
      </c>
      <c r="AB166" s="12">
        <v>2.2499999999999999E-2</v>
      </c>
    </row>
    <row r="167" spans="1:28" x14ac:dyDescent="0.2">
      <c r="A167" s="4" t="s">
        <v>994</v>
      </c>
      <c r="B167" s="4" t="s">
        <v>995</v>
      </c>
      <c r="C167" s="4" t="s">
        <v>37</v>
      </c>
      <c r="D167" s="4" t="s">
        <v>996</v>
      </c>
      <c r="E167" s="4" t="s">
        <v>997</v>
      </c>
      <c r="F167" s="4" t="s">
        <v>998</v>
      </c>
      <c r="G167" s="4" t="s">
        <v>999</v>
      </c>
      <c r="H167" s="4" t="s">
        <v>1000</v>
      </c>
      <c r="I167" s="4" t="s">
        <v>1001</v>
      </c>
      <c r="J167" s="4" t="s">
        <v>44</v>
      </c>
      <c r="K167" s="4" t="s">
        <v>45</v>
      </c>
      <c r="L167" s="5">
        <v>0</v>
      </c>
      <c r="M167" s="7">
        <v>1</v>
      </c>
      <c r="N167" s="7">
        <v>0.15</v>
      </c>
      <c r="O167" s="7" t="s">
        <v>1002</v>
      </c>
      <c r="P167" s="6">
        <v>0.15</v>
      </c>
      <c r="Q167" s="7">
        <v>0.15</v>
      </c>
      <c r="R167" s="7">
        <v>0</v>
      </c>
      <c r="S167" s="7" t="s">
        <v>1003</v>
      </c>
      <c r="T167" s="7">
        <v>0</v>
      </c>
      <c r="U167" s="33">
        <v>52590000</v>
      </c>
      <c r="V167" s="8">
        <v>0</v>
      </c>
      <c r="W167" s="8">
        <f t="shared" si="2"/>
        <v>52590000</v>
      </c>
      <c r="X167" s="30">
        <v>52590000</v>
      </c>
      <c r="Y167" s="10">
        <v>0.15</v>
      </c>
      <c r="Z167" s="10">
        <v>1</v>
      </c>
      <c r="AA167" s="12">
        <v>3.3799999999999997E-2</v>
      </c>
      <c r="AB167" s="12">
        <v>3.3799999999999997E-2</v>
      </c>
    </row>
    <row r="168" spans="1:28" x14ac:dyDescent="0.2">
      <c r="A168" s="4" t="s">
        <v>994</v>
      </c>
      <c r="B168" s="4" t="s">
        <v>995</v>
      </c>
      <c r="C168" s="4" t="s">
        <v>37</v>
      </c>
      <c r="D168" s="4" t="s">
        <v>996</v>
      </c>
      <c r="E168" s="4" t="s">
        <v>997</v>
      </c>
      <c r="F168" s="4" t="s">
        <v>1004</v>
      </c>
      <c r="G168" s="4" t="s">
        <v>1005</v>
      </c>
      <c r="H168" s="4" t="s">
        <v>1006</v>
      </c>
      <c r="I168" s="4" t="s">
        <v>1007</v>
      </c>
      <c r="J168" s="4" t="s">
        <v>44</v>
      </c>
      <c r="K168" s="4" t="s">
        <v>45</v>
      </c>
      <c r="L168" s="5">
        <v>0</v>
      </c>
      <c r="M168" s="7">
        <v>1</v>
      </c>
      <c r="N168" s="7">
        <v>0</v>
      </c>
      <c r="O168" s="7"/>
      <c r="P168" s="6">
        <v>0</v>
      </c>
      <c r="Q168" s="7">
        <v>0</v>
      </c>
      <c r="R168" s="7"/>
      <c r="S168" s="7"/>
      <c r="T168" s="7"/>
      <c r="U168" s="34"/>
      <c r="V168" s="8">
        <v>0</v>
      </c>
      <c r="W168" s="8">
        <f t="shared" si="2"/>
        <v>0</v>
      </c>
      <c r="X168" s="31"/>
      <c r="Y168" s="10">
        <v>0</v>
      </c>
      <c r="Z168" s="10" t="s">
        <v>56</v>
      </c>
      <c r="AA168" s="12">
        <v>0</v>
      </c>
      <c r="AB168" s="12" t="s">
        <v>56</v>
      </c>
    </row>
    <row r="169" spans="1:28" x14ac:dyDescent="0.2">
      <c r="A169" s="4" t="s">
        <v>994</v>
      </c>
      <c r="B169" s="4" t="s">
        <v>995</v>
      </c>
      <c r="C169" s="4" t="s">
        <v>37</v>
      </c>
      <c r="D169" s="4" t="s">
        <v>996</v>
      </c>
      <c r="E169" s="4" t="s">
        <v>997</v>
      </c>
      <c r="F169" s="4" t="s">
        <v>1008</v>
      </c>
      <c r="G169" s="4" t="s">
        <v>1009</v>
      </c>
      <c r="H169" s="4" t="s">
        <v>1010</v>
      </c>
      <c r="I169" s="4" t="s">
        <v>1011</v>
      </c>
      <c r="J169" s="4" t="s">
        <v>44</v>
      </c>
      <c r="K169" s="4" t="s">
        <v>45</v>
      </c>
      <c r="L169" s="5">
        <v>15</v>
      </c>
      <c r="M169" s="7">
        <v>15</v>
      </c>
      <c r="N169" s="7">
        <v>1</v>
      </c>
      <c r="O169" s="7" t="s">
        <v>1012</v>
      </c>
      <c r="P169" s="6">
        <v>1</v>
      </c>
      <c r="Q169" s="7">
        <v>1</v>
      </c>
      <c r="R169" s="7">
        <v>0</v>
      </c>
      <c r="S169" s="7" t="s">
        <v>1013</v>
      </c>
      <c r="T169" s="7">
        <v>0</v>
      </c>
      <c r="U169" s="33">
        <v>12930000</v>
      </c>
      <c r="V169" s="8">
        <v>0</v>
      </c>
      <c r="W169" s="8">
        <f t="shared" si="2"/>
        <v>12930000</v>
      </c>
      <c r="X169" s="30">
        <v>12930000</v>
      </c>
      <c r="Y169" s="10">
        <v>6.6699999999999995E-2</v>
      </c>
      <c r="Z169" s="10">
        <v>1</v>
      </c>
      <c r="AA169" s="12">
        <v>1.4999999999999999E-2</v>
      </c>
      <c r="AB169" s="12">
        <v>1.4999999999999999E-2</v>
      </c>
    </row>
    <row r="170" spans="1:28" x14ac:dyDescent="0.2">
      <c r="A170" s="4" t="s">
        <v>166</v>
      </c>
      <c r="B170" s="4" t="s">
        <v>167</v>
      </c>
      <c r="C170" s="4" t="s">
        <v>37</v>
      </c>
      <c r="D170" s="4" t="s">
        <v>996</v>
      </c>
      <c r="E170" s="4" t="s">
        <v>997</v>
      </c>
      <c r="F170" s="4" t="s">
        <v>1014</v>
      </c>
      <c r="G170" s="4" t="s">
        <v>1015</v>
      </c>
      <c r="H170" s="4" t="s">
        <v>1016</v>
      </c>
      <c r="I170" s="4" t="s">
        <v>1017</v>
      </c>
      <c r="J170" s="4" t="s">
        <v>44</v>
      </c>
      <c r="K170" s="4" t="s">
        <v>45</v>
      </c>
      <c r="L170" s="5">
        <v>40</v>
      </c>
      <c r="M170" s="7">
        <v>40</v>
      </c>
      <c r="N170" s="7">
        <v>7</v>
      </c>
      <c r="O170" s="7" t="s">
        <v>1018</v>
      </c>
      <c r="P170" s="6">
        <v>5</v>
      </c>
      <c r="Q170" s="7">
        <v>7</v>
      </c>
      <c r="R170" s="7">
        <v>0</v>
      </c>
      <c r="S170" s="7" t="s">
        <v>1019</v>
      </c>
      <c r="T170" s="7">
        <v>0</v>
      </c>
      <c r="U170" s="33">
        <v>212085085</v>
      </c>
      <c r="V170" s="8">
        <v>0</v>
      </c>
      <c r="W170" s="8">
        <f t="shared" si="2"/>
        <v>212085085</v>
      </c>
      <c r="X170" s="30">
        <v>79978296</v>
      </c>
      <c r="Y170" s="10">
        <v>0.17499999999999999</v>
      </c>
      <c r="Z170" s="10">
        <v>1</v>
      </c>
      <c r="AA170" s="12">
        <v>3.9399999999999998E-2</v>
      </c>
      <c r="AB170" s="12">
        <v>2.81E-2</v>
      </c>
    </row>
    <row r="171" spans="1:28" x14ac:dyDescent="0.2">
      <c r="A171" s="4" t="s">
        <v>915</v>
      </c>
      <c r="B171" s="4" t="s">
        <v>916</v>
      </c>
      <c r="C171" s="4" t="s">
        <v>37</v>
      </c>
      <c r="D171" s="4" t="s">
        <v>996</v>
      </c>
      <c r="E171" s="4" t="s">
        <v>997</v>
      </c>
      <c r="F171" s="4" t="s">
        <v>1020</v>
      </c>
      <c r="G171" s="4" t="s">
        <v>1021</v>
      </c>
      <c r="H171" s="4" t="s">
        <v>1022</v>
      </c>
      <c r="I171" s="4" t="s">
        <v>1011</v>
      </c>
      <c r="J171" s="4" t="s">
        <v>44</v>
      </c>
      <c r="K171" s="4" t="s">
        <v>45</v>
      </c>
      <c r="L171" s="5">
        <v>3</v>
      </c>
      <c r="M171" s="7">
        <v>12</v>
      </c>
      <c r="N171" s="7">
        <v>0</v>
      </c>
      <c r="O171" s="7"/>
      <c r="P171" s="6">
        <v>0</v>
      </c>
      <c r="Q171" s="7">
        <v>0</v>
      </c>
      <c r="R171" s="7">
        <v>0</v>
      </c>
      <c r="S171" s="7" t="s">
        <v>1023</v>
      </c>
      <c r="T171" s="7" t="s">
        <v>1024</v>
      </c>
      <c r="U171" s="33">
        <v>8960016</v>
      </c>
      <c r="V171" s="8">
        <v>0</v>
      </c>
      <c r="W171" s="8">
        <f t="shared" si="2"/>
        <v>8960016</v>
      </c>
      <c r="X171" s="30">
        <v>8960016</v>
      </c>
      <c r="Y171" s="10">
        <v>0</v>
      </c>
      <c r="Z171" s="10" t="s">
        <v>56</v>
      </c>
      <c r="AA171" s="12">
        <v>0</v>
      </c>
      <c r="AB171" s="12" t="s">
        <v>56</v>
      </c>
    </row>
    <row r="172" spans="1:28" x14ac:dyDescent="0.2">
      <c r="A172" s="4" t="s">
        <v>915</v>
      </c>
      <c r="B172" s="4" t="s">
        <v>916</v>
      </c>
      <c r="C172" s="4" t="s">
        <v>37</v>
      </c>
      <c r="D172" s="4" t="s">
        <v>996</v>
      </c>
      <c r="E172" s="4" t="s">
        <v>997</v>
      </c>
      <c r="F172" s="4" t="s">
        <v>1025</v>
      </c>
      <c r="G172" s="4" t="s">
        <v>1026</v>
      </c>
      <c r="H172" s="4" t="s">
        <v>1027</v>
      </c>
      <c r="I172" s="4" t="s">
        <v>1028</v>
      </c>
      <c r="J172" s="4" t="s">
        <v>53</v>
      </c>
      <c r="K172" s="4" t="s">
        <v>54</v>
      </c>
      <c r="L172" s="5">
        <v>100</v>
      </c>
      <c r="M172" s="7">
        <v>100</v>
      </c>
      <c r="N172" s="7">
        <v>50</v>
      </c>
      <c r="O172" s="7"/>
      <c r="P172" s="6">
        <v>100</v>
      </c>
      <c r="Q172" s="7">
        <v>100</v>
      </c>
      <c r="R172" s="7" t="s">
        <v>1029</v>
      </c>
      <c r="S172" s="7" t="s">
        <v>1030</v>
      </c>
      <c r="T172" s="7" t="s">
        <v>1031</v>
      </c>
      <c r="U172" s="33">
        <v>27626716</v>
      </c>
      <c r="V172" s="8">
        <v>0</v>
      </c>
      <c r="W172" s="8">
        <f t="shared" si="2"/>
        <v>27626716</v>
      </c>
      <c r="X172" s="30">
        <v>27626716</v>
      </c>
      <c r="Y172" s="10">
        <v>0.25</v>
      </c>
      <c r="Z172" s="10">
        <v>1</v>
      </c>
      <c r="AA172" s="12">
        <v>5.6300000000000003E-2</v>
      </c>
      <c r="AB172" s="12">
        <v>5.6300000000000003E-2</v>
      </c>
    </row>
    <row r="173" spans="1:28" x14ac:dyDescent="0.2">
      <c r="A173" s="4" t="s">
        <v>915</v>
      </c>
      <c r="B173" s="4" t="s">
        <v>916</v>
      </c>
      <c r="C173" s="4" t="s">
        <v>37</v>
      </c>
      <c r="D173" s="4" t="s">
        <v>996</v>
      </c>
      <c r="E173" s="4" t="s">
        <v>997</v>
      </c>
      <c r="F173" s="4" t="s">
        <v>1032</v>
      </c>
      <c r="G173" s="4" t="s">
        <v>1033</v>
      </c>
      <c r="H173" s="4" t="s">
        <v>1034</v>
      </c>
      <c r="I173" s="4" t="s">
        <v>52</v>
      </c>
      <c r="J173" s="4" t="s">
        <v>53</v>
      </c>
      <c r="K173" s="4" t="s">
        <v>54</v>
      </c>
      <c r="L173" s="5">
        <v>100</v>
      </c>
      <c r="M173" s="7">
        <v>100</v>
      </c>
      <c r="N173" s="7">
        <v>50</v>
      </c>
      <c r="O173" s="7"/>
      <c r="P173" s="6">
        <v>100</v>
      </c>
      <c r="Q173" s="7">
        <v>100</v>
      </c>
      <c r="R173" s="7" t="s">
        <v>1035</v>
      </c>
      <c r="S173" s="7" t="s">
        <v>1036</v>
      </c>
      <c r="T173" s="7">
        <v>0</v>
      </c>
      <c r="U173" s="33">
        <v>39000000</v>
      </c>
      <c r="V173" s="8">
        <v>0</v>
      </c>
      <c r="W173" s="8">
        <f t="shared" si="2"/>
        <v>39000000</v>
      </c>
      <c r="X173" s="30">
        <v>38951419</v>
      </c>
      <c r="Y173" s="10">
        <v>0.25</v>
      </c>
      <c r="Z173" s="10">
        <v>1</v>
      </c>
      <c r="AA173" s="12">
        <v>5.6300000000000003E-2</v>
      </c>
      <c r="AB173" s="12">
        <v>5.6300000000000003E-2</v>
      </c>
    </row>
    <row r="174" spans="1:28" x14ac:dyDescent="0.2">
      <c r="A174" s="4" t="s">
        <v>915</v>
      </c>
      <c r="B174" s="4" t="s">
        <v>916</v>
      </c>
      <c r="C174" s="4" t="s">
        <v>37</v>
      </c>
      <c r="D174" s="4" t="s">
        <v>996</v>
      </c>
      <c r="E174" s="4" t="s">
        <v>997</v>
      </c>
      <c r="F174" s="4" t="s">
        <v>1037</v>
      </c>
      <c r="G174" s="4" t="s">
        <v>1038</v>
      </c>
      <c r="H174" s="4" t="s">
        <v>1039</v>
      </c>
      <c r="I174" s="4" t="s">
        <v>1040</v>
      </c>
      <c r="J174" s="4" t="s">
        <v>53</v>
      </c>
      <c r="K174" s="4" t="s">
        <v>54</v>
      </c>
      <c r="L174" s="5">
        <v>100</v>
      </c>
      <c r="M174" s="7">
        <v>100</v>
      </c>
      <c r="N174" s="7">
        <v>33.299999999999997</v>
      </c>
      <c r="O174" s="7"/>
      <c r="P174" s="6">
        <v>100</v>
      </c>
      <c r="Q174" s="7">
        <v>66.599999999999994</v>
      </c>
      <c r="R174" s="7" t="s">
        <v>1029</v>
      </c>
      <c r="S174" s="7" t="s">
        <v>1041</v>
      </c>
      <c r="T174" s="7" t="s">
        <v>1042</v>
      </c>
      <c r="U174" s="33">
        <v>11200020</v>
      </c>
      <c r="V174" s="8">
        <v>0</v>
      </c>
      <c r="W174" s="8">
        <f t="shared" si="2"/>
        <v>11200020</v>
      </c>
      <c r="X174" s="30">
        <v>11200020</v>
      </c>
      <c r="Y174" s="10">
        <v>0.16650000000000001</v>
      </c>
      <c r="Z174" s="10">
        <v>0.66600000000000004</v>
      </c>
      <c r="AA174" s="12">
        <v>3.7499999999999999E-2</v>
      </c>
      <c r="AB174" s="12">
        <v>3.7499999999999999E-2</v>
      </c>
    </row>
    <row r="175" spans="1:28" x14ac:dyDescent="0.2">
      <c r="A175" s="4" t="s">
        <v>915</v>
      </c>
      <c r="B175" s="4" t="s">
        <v>916</v>
      </c>
      <c r="C175" s="4" t="s">
        <v>37</v>
      </c>
      <c r="D175" s="4" t="s">
        <v>996</v>
      </c>
      <c r="E175" s="4" t="s">
        <v>997</v>
      </c>
      <c r="F175" s="4" t="s">
        <v>1043</v>
      </c>
      <c r="G175" s="4" t="s">
        <v>1044</v>
      </c>
      <c r="H175" s="4" t="s">
        <v>1045</v>
      </c>
      <c r="I175" s="4" t="s">
        <v>1046</v>
      </c>
      <c r="J175" s="4" t="s">
        <v>53</v>
      </c>
      <c r="K175" s="4" t="s">
        <v>45</v>
      </c>
      <c r="L175" s="5">
        <v>100</v>
      </c>
      <c r="M175" s="7">
        <v>100</v>
      </c>
      <c r="N175" s="7">
        <v>20</v>
      </c>
      <c r="O175" s="7"/>
      <c r="P175" s="6">
        <v>20</v>
      </c>
      <c r="Q175" s="7">
        <v>20</v>
      </c>
      <c r="R175" s="7" t="s">
        <v>1047</v>
      </c>
      <c r="S175" s="7" t="s">
        <v>1048</v>
      </c>
      <c r="T175" s="7">
        <v>0</v>
      </c>
      <c r="U175" s="33">
        <v>50000000</v>
      </c>
      <c r="V175" s="8">
        <v>0</v>
      </c>
      <c r="W175" s="8">
        <f t="shared" si="2"/>
        <v>50000000</v>
      </c>
      <c r="X175" s="30">
        <v>36073360</v>
      </c>
      <c r="Y175" s="10">
        <v>0.2</v>
      </c>
      <c r="Z175" s="10">
        <v>1</v>
      </c>
      <c r="AA175" s="12">
        <v>4.4999999999999998E-2</v>
      </c>
      <c r="AB175" s="12">
        <v>4.4999999999999998E-2</v>
      </c>
    </row>
    <row r="176" spans="1:28" x14ac:dyDescent="0.2">
      <c r="A176" s="4" t="s">
        <v>35</v>
      </c>
      <c r="B176" s="4" t="s">
        <v>36</v>
      </c>
      <c r="C176" s="4" t="s">
        <v>37</v>
      </c>
      <c r="D176" s="4" t="s">
        <v>996</v>
      </c>
      <c r="E176" s="4" t="s">
        <v>997</v>
      </c>
      <c r="F176" s="4" t="s">
        <v>1049</v>
      </c>
      <c r="G176" s="4" t="s">
        <v>1050</v>
      </c>
      <c r="H176" s="4" t="s">
        <v>1051</v>
      </c>
      <c r="I176" s="4" t="s">
        <v>1052</v>
      </c>
      <c r="J176" s="4" t="s">
        <v>44</v>
      </c>
      <c r="K176" s="4" t="s">
        <v>45</v>
      </c>
      <c r="L176" s="5">
        <v>0</v>
      </c>
      <c r="M176" s="7">
        <v>6</v>
      </c>
      <c r="N176" s="7">
        <v>1</v>
      </c>
      <c r="O176" s="7" t="s">
        <v>1053</v>
      </c>
      <c r="P176" s="6">
        <v>1</v>
      </c>
      <c r="Q176" s="7">
        <v>1</v>
      </c>
      <c r="R176" s="7" t="s">
        <v>1054</v>
      </c>
      <c r="S176" s="7" t="s">
        <v>1055</v>
      </c>
      <c r="T176" s="7" t="s">
        <v>1056</v>
      </c>
      <c r="U176" s="33">
        <v>466259449</v>
      </c>
      <c r="V176" s="8">
        <v>0</v>
      </c>
      <c r="W176" s="8">
        <f t="shared" si="2"/>
        <v>466259449</v>
      </c>
      <c r="X176" s="30">
        <v>448828397</v>
      </c>
      <c r="Y176" s="10">
        <v>0.16669999999999999</v>
      </c>
      <c r="Z176" s="10">
        <v>1</v>
      </c>
      <c r="AA176" s="12">
        <v>3.7499999999999999E-2</v>
      </c>
      <c r="AB176" s="12">
        <v>3.7499999999999999E-2</v>
      </c>
    </row>
    <row r="177" spans="1:28" x14ac:dyDescent="0.2">
      <c r="A177" s="4" t="s">
        <v>824</v>
      </c>
      <c r="B177" s="4" t="s">
        <v>825</v>
      </c>
      <c r="C177" s="4" t="s">
        <v>37</v>
      </c>
      <c r="D177" s="4" t="s">
        <v>996</v>
      </c>
      <c r="E177" s="4" t="s">
        <v>1057</v>
      </c>
      <c r="F177" s="4" t="s">
        <v>1058</v>
      </c>
      <c r="G177" s="4" t="s">
        <v>1059</v>
      </c>
      <c r="H177" s="4" t="s">
        <v>1060</v>
      </c>
      <c r="I177" s="4" t="s">
        <v>1061</v>
      </c>
      <c r="J177" s="4" t="s">
        <v>44</v>
      </c>
      <c r="K177" s="4" t="s">
        <v>54</v>
      </c>
      <c r="L177" s="5">
        <v>1500</v>
      </c>
      <c r="M177" s="7">
        <v>1500</v>
      </c>
      <c r="N177" s="7">
        <v>682.5</v>
      </c>
      <c r="O177" s="7"/>
      <c r="P177" s="6">
        <v>1500</v>
      </c>
      <c r="Q177" s="7">
        <v>1365</v>
      </c>
      <c r="R177" s="7" t="s">
        <v>1062</v>
      </c>
      <c r="S177" s="7" t="s">
        <v>1063</v>
      </c>
      <c r="T177" s="7" t="s">
        <v>1064</v>
      </c>
      <c r="U177" s="33">
        <v>1560437718</v>
      </c>
      <c r="V177" s="8">
        <v>3939290206</v>
      </c>
      <c r="W177" s="8">
        <f t="shared" si="2"/>
        <v>5499727924</v>
      </c>
      <c r="X177" s="30">
        <v>1560437718</v>
      </c>
      <c r="Y177" s="10">
        <v>0.22750000000000001</v>
      </c>
      <c r="Z177" s="10">
        <v>0.91</v>
      </c>
      <c r="AA177" s="12">
        <v>5.1200000000000002E-2</v>
      </c>
      <c r="AB177" s="12">
        <v>5.1200000000000002E-2</v>
      </c>
    </row>
    <row r="178" spans="1:28" x14ac:dyDescent="0.2">
      <c r="A178" s="4" t="s">
        <v>140</v>
      </c>
      <c r="B178" s="4" t="s">
        <v>141</v>
      </c>
      <c r="C178" s="4" t="s">
        <v>37</v>
      </c>
      <c r="D178" s="4" t="s">
        <v>996</v>
      </c>
      <c r="E178" s="4" t="s">
        <v>1057</v>
      </c>
      <c r="F178" s="4" t="s">
        <v>1065</v>
      </c>
      <c r="G178" s="4" t="s">
        <v>1066</v>
      </c>
      <c r="H178" s="4" t="s">
        <v>1067</v>
      </c>
      <c r="I178" s="4" t="s">
        <v>1068</v>
      </c>
      <c r="J178" s="4" t="s">
        <v>44</v>
      </c>
      <c r="K178" s="4" t="s">
        <v>45</v>
      </c>
      <c r="L178" s="5">
        <v>0</v>
      </c>
      <c r="M178" s="7">
        <v>6</v>
      </c>
      <c r="N178" s="7">
        <v>1</v>
      </c>
      <c r="O178" s="7"/>
      <c r="P178" s="6">
        <v>1</v>
      </c>
      <c r="Q178" s="7">
        <v>1</v>
      </c>
      <c r="R178" s="7" t="s">
        <v>1069</v>
      </c>
      <c r="S178" s="7" t="s">
        <v>1070</v>
      </c>
      <c r="T178" s="7" t="s">
        <v>1071</v>
      </c>
      <c r="U178" s="33">
        <v>20000000</v>
      </c>
      <c r="V178" s="8">
        <v>0</v>
      </c>
      <c r="W178" s="8">
        <f t="shared" si="2"/>
        <v>20000000</v>
      </c>
      <c r="X178" s="30">
        <v>20000000</v>
      </c>
      <c r="Y178" s="10">
        <v>0.16669999999999999</v>
      </c>
      <c r="Z178" s="10">
        <v>1</v>
      </c>
      <c r="AA178" s="12">
        <v>3.7499999999999999E-2</v>
      </c>
      <c r="AB178" s="12">
        <v>3.7499999999999999E-2</v>
      </c>
    </row>
    <row r="179" spans="1:28" x14ac:dyDescent="0.2">
      <c r="A179" s="4" t="s">
        <v>166</v>
      </c>
      <c r="B179" s="4" t="s">
        <v>167</v>
      </c>
      <c r="C179" s="4" t="s">
        <v>37</v>
      </c>
      <c r="D179" s="4" t="s">
        <v>996</v>
      </c>
      <c r="E179" s="4" t="s">
        <v>1057</v>
      </c>
      <c r="F179" s="4" t="s">
        <v>1072</v>
      </c>
      <c r="G179" s="4" t="s">
        <v>1073</v>
      </c>
      <c r="H179" s="4" t="s">
        <v>1074</v>
      </c>
      <c r="I179" s="4" t="s">
        <v>1075</v>
      </c>
      <c r="J179" s="4" t="s">
        <v>44</v>
      </c>
      <c r="K179" s="4" t="s">
        <v>45</v>
      </c>
      <c r="L179" s="5">
        <v>10</v>
      </c>
      <c r="M179" s="7">
        <v>13</v>
      </c>
      <c r="N179" s="7">
        <v>6</v>
      </c>
      <c r="O179" s="7" t="s">
        <v>1076</v>
      </c>
      <c r="P179" s="6">
        <v>13</v>
      </c>
      <c r="Q179" s="7">
        <v>6</v>
      </c>
      <c r="R179" s="7">
        <v>0</v>
      </c>
      <c r="S179" s="7" t="s">
        <v>1077</v>
      </c>
      <c r="T179" s="7">
        <v>0</v>
      </c>
      <c r="U179" s="33">
        <v>92085085</v>
      </c>
      <c r="V179" s="8">
        <v>0</v>
      </c>
      <c r="W179" s="8">
        <f t="shared" si="2"/>
        <v>92085085</v>
      </c>
      <c r="X179" s="30">
        <v>77226908</v>
      </c>
      <c r="Y179" s="10">
        <v>0.46150000000000002</v>
      </c>
      <c r="Z179" s="10">
        <v>0.46150000000000002</v>
      </c>
      <c r="AA179" s="12">
        <v>0.1038</v>
      </c>
      <c r="AB179" s="12">
        <v>0.1038</v>
      </c>
    </row>
    <row r="180" spans="1:28" x14ac:dyDescent="0.2">
      <c r="A180" s="4" t="s">
        <v>74</v>
      </c>
      <c r="B180" s="4" t="s">
        <v>75</v>
      </c>
      <c r="C180" s="4" t="s">
        <v>37</v>
      </c>
      <c r="D180" s="4" t="s">
        <v>996</v>
      </c>
      <c r="E180" s="4" t="s">
        <v>1057</v>
      </c>
      <c r="F180" s="4" t="s">
        <v>1078</v>
      </c>
      <c r="G180" s="4" t="s">
        <v>1079</v>
      </c>
      <c r="H180" s="4" t="s">
        <v>1080</v>
      </c>
      <c r="I180" s="4" t="s">
        <v>1081</v>
      </c>
      <c r="J180" s="4" t="s">
        <v>44</v>
      </c>
      <c r="K180" s="4" t="s">
        <v>54</v>
      </c>
      <c r="L180" s="5">
        <v>116</v>
      </c>
      <c r="M180" s="7">
        <v>116</v>
      </c>
      <c r="N180" s="7">
        <v>58</v>
      </c>
      <c r="O180" s="7" t="s">
        <v>1082</v>
      </c>
      <c r="P180" s="6">
        <v>116</v>
      </c>
      <c r="Q180" s="7">
        <v>116</v>
      </c>
      <c r="R180" s="7" t="s">
        <v>1083</v>
      </c>
      <c r="S180" s="7" t="s">
        <v>1084</v>
      </c>
      <c r="T180" s="7">
        <v>0</v>
      </c>
      <c r="U180" s="33">
        <v>29400000</v>
      </c>
      <c r="V180" s="8">
        <v>0</v>
      </c>
      <c r="W180" s="8">
        <f t="shared" si="2"/>
        <v>29400000</v>
      </c>
      <c r="X180" s="30">
        <v>20566665</v>
      </c>
      <c r="Y180" s="10">
        <v>0.25</v>
      </c>
      <c r="Z180" s="10">
        <v>1</v>
      </c>
      <c r="AA180" s="12">
        <v>5.6300000000000003E-2</v>
      </c>
      <c r="AB180" s="12">
        <v>5.6300000000000003E-2</v>
      </c>
    </row>
    <row r="181" spans="1:28" x14ac:dyDescent="0.2">
      <c r="A181" s="4" t="s">
        <v>74</v>
      </c>
      <c r="B181" s="4" t="s">
        <v>75</v>
      </c>
      <c r="C181" s="4" t="s">
        <v>37</v>
      </c>
      <c r="D181" s="4" t="s">
        <v>996</v>
      </c>
      <c r="E181" s="4" t="s">
        <v>1057</v>
      </c>
      <c r="F181" s="4" t="s">
        <v>1085</v>
      </c>
      <c r="G181" s="4" t="s">
        <v>1086</v>
      </c>
      <c r="H181" s="4" t="s">
        <v>1087</v>
      </c>
      <c r="I181" s="4" t="s">
        <v>1088</v>
      </c>
      <c r="J181" s="4" t="s">
        <v>44</v>
      </c>
      <c r="K181" s="4" t="s">
        <v>54</v>
      </c>
      <c r="L181" s="5">
        <v>2000</v>
      </c>
      <c r="M181" s="7">
        <v>2000</v>
      </c>
      <c r="N181" s="7">
        <v>985</v>
      </c>
      <c r="O181" s="7" t="s">
        <v>1089</v>
      </c>
      <c r="P181" s="6">
        <v>2000</v>
      </c>
      <c r="Q181" s="7">
        <v>1970</v>
      </c>
      <c r="R181" s="7" t="s">
        <v>1090</v>
      </c>
      <c r="S181" s="7" t="s">
        <v>1091</v>
      </c>
      <c r="T181" s="7" t="s">
        <v>1092</v>
      </c>
      <c r="U181" s="33">
        <v>698802356</v>
      </c>
      <c r="V181" s="8">
        <v>0</v>
      </c>
      <c r="W181" s="8">
        <f t="shared" si="2"/>
        <v>698802356</v>
      </c>
      <c r="X181" s="30">
        <v>349401178</v>
      </c>
      <c r="Y181" s="10">
        <v>0.24629999999999999</v>
      </c>
      <c r="Z181" s="10">
        <v>0.98499999999999999</v>
      </c>
      <c r="AA181" s="12">
        <v>5.5399999999999998E-2</v>
      </c>
      <c r="AB181" s="12">
        <v>5.5500000000000001E-2</v>
      </c>
    </row>
    <row r="182" spans="1:28" x14ac:dyDescent="0.2">
      <c r="A182" s="4" t="s">
        <v>74</v>
      </c>
      <c r="B182" s="4" t="s">
        <v>75</v>
      </c>
      <c r="C182" s="4" t="s">
        <v>37</v>
      </c>
      <c r="D182" s="4" t="s">
        <v>996</v>
      </c>
      <c r="E182" s="4" t="s">
        <v>1057</v>
      </c>
      <c r="F182" s="4" t="s">
        <v>1093</v>
      </c>
      <c r="G182" s="4" t="s">
        <v>1094</v>
      </c>
      <c r="H182" s="4" t="s">
        <v>1095</v>
      </c>
      <c r="I182" s="4" t="s">
        <v>1096</v>
      </c>
      <c r="J182" s="4" t="s">
        <v>44</v>
      </c>
      <c r="K182" s="4" t="s">
        <v>45</v>
      </c>
      <c r="L182" s="5">
        <v>0</v>
      </c>
      <c r="M182" s="7">
        <v>15</v>
      </c>
      <c r="N182" s="7">
        <v>0</v>
      </c>
      <c r="O182" s="7"/>
      <c r="P182" s="6">
        <v>1</v>
      </c>
      <c r="Q182" s="7">
        <v>0</v>
      </c>
      <c r="R182" s="7">
        <v>0</v>
      </c>
      <c r="S182" s="7" t="s">
        <v>1097</v>
      </c>
      <c r="T182" s="7">
        <v>0</v>
      </c>
      <c r="U182" s="34"/>
      <c r="V182" s="8">
        <v>300000000</v>
      </c>
      <c r="W182" s="8">
        <f t="shared" si="2"/>
        <v>300000000</v>
      </c>
      <c r="X182" s="31"/>
      <c r="Y182" s="10">
        <v>0</v>
      </c>
      <c r="Z182" s="10">
        <v>0</v>
      </c>
      <c r="AA182" s="12">
        <v>0</v>
      </c>
      <c r="AB182" s="12">
        <v>0</v>
      </c>
    </row>
    <row r="183" spans="1:28" x14ac:dyDescent="0.2">
      <c r="A183" s="4" t="s">
        <v>74</v>
      </c>
      <c r="B183" s="4" t="s">
        <v>75</v>
      </c>
      <c r="C183" s="4" t="s">
        <v>37</v>
      </c>
      <c r="D183" s="4" t="s">
        <v>996</v>
      </c>
      <c r="E183" s="4" t="s">
        <v>1057</v>
      </c>
      <c r="F183" s="4" t="s">
        <v>1098</v>
      </c>
      <c r="G183" s="4" t="s">
        <v>1099</v>
      </c>
      <c r="H183" s="4" t="s">
        <v>1100</v>
      </c>
      <c r="I183" s="4" t="s">
        <v>1101</v>
      </c>
      <c r="J183" s="4" t="s">
        <v>44</v>
      </c>
      <c r="K183" s="4" t="s">
        <v>45</v>
      </c>
      <c r="L183" s="5">
        <v>15</v>
      </c>
      <c r="M183" s="7">
        <v>15</v>
      </c>
      <c r="N183" s="7">
        <v>0</v>
      </c>
      <c r="O183" s="7"/>
      <c r="P183" s="6">
        <v>0</v>
      </c>
      <c r="Q183" s="7">
        <v>0</v>
      </c>
      <c r="R183" s="7">
        <v>0</v>
      </c>
      <c r="S183" s="7" t="s">
        <v>1102</v>
      </c>
      <c r="T183" s="7" t="s">
        <v>1103</v>
      </c>
      <c r="U183" s="33">
        <v>2186800</v>
      </c>
      <c r="V183" s="8">
        <v>0</v>
      </c>
      <c r="W183" s="8">
        <f t="shared" si="2"/>
        <v>2186800</v>
      </c>
      <c r="X183" s="30">
        <v>2186800</v>
      </c>
      <c r="Y183" s="10">
        <v>0</v>
      </c>
      <c r="Z183" s="10" t="s">
        <v>56</v>
      </c>
      <c r="AA183" s="12">
        <v>0</v>
      </c>
      <c r="AB183" s="12" t="s">
        <v>56</v>
      </c>
    </row>
    <row r="184" spans="1:28" x14ac:dyDescent="0.2">
      <c r="A184" s="4" t="s">
        <v>74</v>
      </c>
      <c r="B184" s="4" t="s">
        <v>75</v>
      </c>
      <c r="C184" s="4" t="s">
        <v>37</v>
      </c>
      <c r="D184" s="4" t="s">
        <v>996</v>
      </c>
      <c r="E184" s="4" t="s">
        <v>1057</v>
      </c>
      <c r="F184" s="4" t="s">
        <v>1104</v>
      </c>
      <c r="G184" s="4" t="s">
        <v>1105</v>
      </c>
      <c r="H184" s="4" t="s">
        <v>1106</v>
      </c>
      <c r="I184" s="4" t="s">
        <v>1107</v>
      </c>
      <c r="J184" s="4" t="s">
        <v>44</v>
      </c>
      <c r="K184" s="4" t="s">
        <v>45</v>
      </c>
      <c r="L184" s="5">
        <v>1</v>
      </c>
      <c r="M184" s="7">
        <v>1</v>
      </c>
      <c r="N184" s="7">
        <v>0.1</v>
      </c>
      <c r="O184" s="7"/>
      <c r="P184" s="6">
        <v>0.1</v>
      </c>
      <c r="Q184" s="7">
        <v>0.1</v>
      </c>
      <c r="R184" s="7">
        <v>0</v>
      </c>
      <c r="S184" s="7" t="s">
        <v>1108</v>
      </c>
      <c r="T184" s="7">
        <v>0</v>
      </c>
      <c r="U184" s="34"/>
      <c r="V184" s="8">
        <v>0</v>
      </c>
      <c r="W184" s="8">
        <f t="shared" si="2"/>
        <v>0</v>
      </c>
      <c r="X184" s="31"/>
      <c r="Y184" s="10">
        <v>0.1</v>
      </c>
      <c r="Z184" s="10">
        <v>1</v>
      </c>
      <c r="AA184" s="12">
        <v>2.2499999999999999E-2</v>
      </c>
      <c r="AB184" s="12">
        <v>2.2499999999999999E-2</v>
      </c>
    </row>
    <row r="185" spans="1:28" x14ac:dyDescent="0.2">
      <c r="A185" s="4" t="s">
        <v>74</v>
      </c>
      <c r="B185" s="4" t="s">
        <v>75</v>
      </c>
      <c r="C185" s="4" t="s">
        <v>37</v>
      </c>
      <c r="D185" s="4" t="s">
        <v>996</v>
      </c>
      <c r="E185" s="4" t="s">
        <v>1057</v>
      </c>
      <c r="F185" s="4" t="s">
        <v>1109</v>
      </c>
      <c r="G185" s="4" t="s">
        <v>1110</v>
      </c>
      <c r="H185" s="4" t="s">
        <v>1111</v>
      </c>
      <c r="I185" s="4" t="s">
        <v>1112</v>
      </c>
      <c r="J185" s="4" t="s">
        <v>53</v>
      </c>
      <c r="K185" s="4" t="s">
        <v>54</v>
      </c>
      <c r="L185" s="5">
        <v>70</v>
      </c>
      <c r="M185" s="7">
        <v>90</v>
      </c>
      <c r="N185" s="7">
        <v>45</v>
      </c>
      <c r="O185" s="7" t="s">
        <v>1113</v>
      </c>
      <c r="P185" s="6">
        <v>90</v>
      </c>
      <c r="Q185" s="7">
        <v>90</v>
      </c>
      <c r="R185" s="7">
        <v>0</v>
      </c>
      <c r="S185" s="7" t="s">
        <v>1114</v>
      </c>
      <c r="T185" s="7">
        <v>0</v>
      </c>
      <c r="U185" s="33">
        <v>20343000</v>
      </c>
      <c r="V185" s="8">
        <v>0</v>
      </c>
      <c r="W185" s="8">
        <f t="shared" si="2"/>
        <v>20343000</v>
      </c>
      <c r="X185" s="30">
        <v>3884000</v>
      </c>
      <c r="Y185" s="10">
        <v>0.25</v>
      </c>
      <c r="Z185" s="10">
        <v>1</v>
      </c>
      <c r="AA185" s="12">
        <v>5.6300000000000003E-2</v>
      </c>
      <c r="AB185" s="12">
        <v>5.6300000000000003E-2</v>
      </c>
    </row>
    <row r="186" spans="1:28" x14ac:dyDescent="0.2">
      <c r="A186" s="4" t="s">
        <v>74</v>
      </c>
      <c r="B186" s="4" t="s">
        <v>75</v>
      </c>
      <c r="C186" s="4" t="s">
        <v>37</v>
      </c>
      <c r="D186" s="4" t="s">
        <v>996</v>
      </c>
      <c r="E186" s="4" t="s">
        <v>1057</v>
      </c>
      <c r="F186" s="4" t="s">
        <v>1115</v>
      </c>
      <c r="G186" s="4" t="s">
        <v>1116</v>
      </c>
      <c r="H186" s="4" t="s">
        <v>1117</v>
      </c>
      <c r="I186" s="4" t="s">
        <v>1118</v>
      </c>
      <c r="J186" s="4" t="s">
        <v>44</v>
      </c>
      <c r="K186" s="4" t="s">
        <v>45</v>
      </c>
      <c r="L186" s="5">
        <v>15</v>
      </c>
      <c r="M186" s="7">
        <v>15</v>
      </c>
      <c r="N186" s="7">
        <v>0.5</v>
      </c>
      <c r="O186" s="7" t="s">
        <v>1119</v>
      </c>
      <c r="P186" s="6">
        <v>2</v>
      </c>
      <c r="Q186" s="7">
        <v>0.5</v>
      </c>
      <c r="R186" s="7" t="s">
        <v>1120</v>
      </c>
      <c r="S186" s="7" t="s">
        <v>1121</v>
      </c>
      <c r="T186" s="7" t="s">
        <v>1122</v>
      </c>
      <c r="U186" s="33">
        <v>44572200</v>
      </c>
      <c r="V186" s="8">
        <v>0</v>
      </c>
      <c r="W186" s="8">
        <f t="shared" si="2"/>
        <v>44572200</v>
      </c>
      <c r="X186" s="30">
        <v>4475000</v>
      </c>
      <c r="Y186" s="10">
        <v>3.3300000000000003E-2</v>
      </c>
      <c r="Z186" s="10">
        <v>0.25</v>
      </c>
      <c r="AA186" s="12">
        <v>7.4999999999999997E-3</v>
      </c>
      <c r="AB186" s="12">
        <v>7.4999999999999997E-3</v>
      </c>
    </row>
    <row r="187" spans="1:28" x14ac:dyDescent="0.2">
      <c r="A187" s="4" t="s">
        <v>74</v>
      </c>
      <c r="B187" s="4" t="s">
        <v>75</v>
      </c>
      <c r="C187" s="4" t="s">
        <v>37</v>
      </c>
      <c r="D187" s="4" t="s">
        <v>996</v>
      </c>
      <c r="E187" s="4" t="s">
        <v>1057</v>
      </c>
      <c r="F187" s="4" t="s">
        <v>1123</v>
      </c>
      <c r="G187" s="4" t="s">
        <v>1124</v>
      </c>
      <c r="H187" s="4" t="s">
        <v>1125</v>
      </c>
      <c r="I187" s="4" t="s">
        <v>1126</v>
      </c>
      <c r="J187" s="4" t="s">
        <v>44</v>
      </c>
      <c r="K187" s="4" t="s">
        <v>45</v>
      </c>
      <c r="L187" s="5">
        <v>15</v>
      </c>
      <c r="M187" s="7">
        <v>15</v>
      </c>
      <c r="N187" s="7">
        <v>2</v>
      </c>
      <c r="O187" s="7"/>
      <c r="P187" s="6">
        <v>2</v>
      </c>
      <c r="Q187" s="7">
        <v>2</v>
      </c>
      <c r="R187" s="7">
        <v>0</v>
      </c>
      <c r="S187" s="7" t="s">
        <v>1127</v>
      </c>
      <c r="T187" s="7">
        <v>0</v>
      </c>
      <c r="U187" s="34"/>
      <c r="V187" s="8">
        <v>0</v>
      </c>
      <c r="W187" s="8">
        <f t="shared" si="2"/>
        <v>0</v>
      </c>
      <c r="X187" s="31"/>
      <c r="Y187" s="10">
        <v>0.1333</v>
      </c>
      <c r="Z187" s="10">
        <v>1</v>
      </c>
      <c r="AA187" s="12">
        <v>0.03</v>
      </c>
      <c r="AB187" s="12">
        <v>0.03</v>
      </c>
    </row>
    <row r="188" spans="1:28" x14ac:dyDescent="0.2">
      <c r="A188" s="4" t="s">
        <v>210</v>
      </c>
      <c r="B188" s="4" t="s">
        <v>211</v>
      </c>
      <c r="C188" s="4" t="s">
        <v>37</v>
      </c>
      <c r="D188" s="4" t="s">
        <v>996</v>
      </c>
      <c r="E188" s="4" t="s">
        <v>1057</v>
      </c>
      <c r="F188" s="4" t="s">
        <v>1128</v>
      </c>
      <c r="G188" s="4" t="s">
        <v>1129</v>
      </c>
      <c r="H188" s="4" t="s">
        <v>1130</v>
      </c>
      <c r="I188" s="4" t="s">
        <v>1131</v>
      </c>
      <c r="J188" s="4" t="s">
        <v>53</v>
      </c>
      <c r="K188" s="4" t="s">
        <v>54</v>
      </c>
      <c r="L188" s="5">
        <v>49.8</v>
      </c>
      <c r="M188" s="7">
        <v>100</v>
      </c>
      <c r="N188" s="7">
        <v>49</v>
      </c>
      <c r="O188" s="7"/>
      <c r="P188" s="6">
        <v>100</v>
      </c>
      <c r="Q188" s="7">
        <v>98</v>
      </c>
      <c r="R188" s="7" t="s">
        <v>1132</v>
      </c>
      <c r="S188" s="7" t="s">
        <v>1133</v>
      </c>
      <c r="T188" s="7">
        <v>0</v>
      </c>
      <c r="U188" s="33">
        <v>20808333</v>
      </c>
      <c r="V188" s="8">
        <v>0</v>
      </c>
      <c r="W188" s="8">
        <f t="shared" si="2"/>
        <v>20808333</v>
      </c>
      <c r="X188" s="30">
        <v>20808333</v>
      </c>
      <c r="Y188" s="10">
        <v>0.245</v>
      </c>
      <c r="Z188" s="10">
        <v>0.98</v>
      </c>
      <c r="AA188" s="12">
        <v>5.5100000000000003E-2</v>
      </c>
      <c r="AB188" s="12">
        <v>5.5199999999999999E-2</v>
      </c>
    </row>
    <row r="189" spans="1:28" x14ac:dyDescent="0.2">
      <c r="A189" s="4" t="s">
        <v>915</v>
      </c>
      <c r="B189" s="4" t="s">
        <v>916</v>
      </c>
      <c r="C189" s="4" t="s">
        <v>37</v>
      </c>
      <c r="D189" s="4" t="s">
        <v>996</v>
      </c>
      <c r="E189" s="4" t="s">
        <v>1057</v>
      </c>
      <c r="F189" s="4" t="s">
        <v>1134</v>
      </c>
      <c r="G189" s="4" t="s">
        <v>1135</v>
      </c>
      <c r="H189" s="4" t="s">
        <v>1136</v>
      </c>
      <c r="I189" s="4" t="s">
        <v>1137</v>
      </c>
      <c r="J189" s="4" t="s">
        <v>53</v>
      </c>
      <c r="K189" s="4" t="s">
        <v>45</v>
      </c>
      <c r="L189" s="5">
        <v>65</v>
      </c>
      <c r="M189" s="7">
        <v>100</v>
      </c>
      <c r="N189" s="7">
        <v>17</v>
      </c>
      <c r="O189" s="7"/>
      <c r="P189" s="6">
        <v>17</v>
      </c>
      <c r="Q189" s="7">
        <v>17</v>
      </c>
      <c r="R189" s="7" t="s">
        <v>1138</v>
      </c>
      <c r="S189" s="7" t="s">
        <v>1139</v>
      </c>
      <c r="T189" s="7" t="s">
        <v>1140</v>
      </c>
      <c r="U189" s="34"/>
      <c r="V189" s="8">
        <v>5000000</v>
      </c>
      <c r="W189" s="8">
        <f t="shared" si="2"/>
        <v>5000000</v>
      </c>
      <c r="X189" s="31"/>
      <c r="Y189" s="10">
        <v>0.17</v>
      </c>
      <c r="Z189" s="10">
        <v>1</v>
      </c>
      <c r="AA189" s="12">
        <v>3.8300000000000001E-2</v>
      </c>
      <c r="AB189" s="12">
        <v>3.8300000000000001E-2</v>
      </c>
    </row>
    <row r="190" spans="1:28" x14ac:dyDescent="0.2">
      <c r="A190" s="4" t="s">
        <v>35</v>
      </c>
      <c r="B190" s="4" t="s">
        <v>36</v>
      </c>
      <c r="C190" s="4" t="s">
        <v>37</v>
      </c>
      <c r="D190" s="4" t="s">
        <v>996</v>
      </c>
      <c r="E190" s="4" t="s">
        <v>1057</v>
      </c>
      <c r="F190" s="4" t="s">
        <v>1141</v>
      </c>
      <c r="G190" s="4" t="s">
        <v>1142</v>
      </c>
      <c r="H190" s="4" t="s">
        <v>1143</v>
      </c>
      <c r="I190" s="4" t="s">
        <v>1144</v>
      </c>
      <c r="J190" s="4" t="s">
        <v>44</v>
      </c>
      <c r="K190" s="4" t="s">
        <v>54</v>
      </c>
      <c r="L190" s="5">
        <v>50</v>
      </c>
      <c r="M190" s="7">
        <v>116</v>
      </c>
      <c r="N190" s="7">
        <v>58</v>
      </c>
      <c r="O190" s="7" t="s">
        <v>1145</v>
      </c>
      <c r="P190" s="6">
        <v>116</v>
      </c>
      <c r="Q190" s="7">
        <v>116</v>
      </c>
      <c r="R190" s="7" t="s">
        <v>1144</v>
      </c>
      <c r="S190" s="7" t="s">
        <v>1145</v>
      </c>
      <c r="T190" s="7" t="s">
        <v>1146</v>
      </c>
      <c r="U190" s="33">
        <v>34500000</v>
      </c>
      <c r="V190" s="8">
        <v>0</v>
      </c>
      <c r="W190" s="8">
        <f t="shared" si="2"/>
        <v>34500000</v>
      </c>
      <c r="X190" s="30">
        <v>33956613</v>
      </c>
      <c r="Y190" s="10">
        <v>0.25</v>
      </c>
      <c r="Z190" s="10">
        <v>1</v>
      </c>
      <c r="AA190" s="12">
        <v>5.6300000000000003E-2</v>
      </c>
      <c r="AB190" s="12">
        <v>5.6300000000000003E-2</v>
      </c>
    </row>
    <row r="191" spans="1:28" x14ac:dyDescent="0.2">
      <c r="A191" s="4" t="s">
        <v>74</v>
      </c>
      <c r="B191" s="4" t="s">
        <v>75</v>
      </c>
      <c r="C191" s="4" t="s">
        <v>37</v>
      </c>
      <c r="D191" s="4" t="s">
        <v>1147</v>
      </c>
      <c r="E191" s="4" t="s">
        <v>1148</v>
      </c>
      <c r="F191" s="4" t="s">
        <v>1149</v>
      </c>
      <c r="G191" s="4" t="s">
        <v>1150</v>
      </c>
      <c r="H191" s="4" t="s">
        <v>1151</v>
      </c>
      <c r="I191" s="4" t="s">
        <v>1152</v>
      </c>
      <c r="J191" s="4" t="s">
        <v>44</v>
      </c>
      <c r="K191" s="4" t="s">
        <v>45</v>
      </c>
      <c r="L191" s="5">
        <v>6</v>
      </c>
      <c r="M191" s="7">
        <v>6</v>
      </c>
      <c r="N191" s="7">
        <v>3</v>
      </c>
      <c r="O191" s="7" t="s">
        <v>1153</v>
      </c>
      <c r="P191" s="6">
        <v>1</v>
      </c>
      <c r="Q191" s="7">
        <v>3</v>
      </c>
      <c r="R191" s="7" t="s">
        <v>1154</v>
      </c>
      <c r="S191" s="7" t="s">
        <v>1155</v>
      </c>
      <c r="T191" s="7" t="s">
        <v>1156</v>
      </c>
      <c r="U191" s="33">
        <v>11000000</v>
      </c>
      <c r="V191" s="8">
        <v>0</v>
      </c>
      <c r="W191" s="8">
        <f t="shared" si="2"/>
        <v>11000000</v>
      </c>
      <c r="X191" s="30">
        <v>0</v>
      </c>
      <c r="Y191" s="10">
        <v>0.5</v>
      </c>
      <c r="Z191" s="10">
        <v>1</v>
      </c>
      <c r="AA191" s="12">
        <v>0.1125</v>
      </c>
      <c r="AB191" s="12">
        <v>3.7499999999999999E-2</v>
      </c>
    </row>
    <row r="192" spans="1:28" x14ac:dyDescent="0.2">
      <c r="A192" s="4" t="s">
        <v>74</v>
      </c>
      <c r="B192" s="4" t="s">
        <v>75</v>
      </c>
      <c r="C192" s="4" t="s">
        <v>37</v>
      </c>
      <c r="D192" s="4" t="s">
        <v>1147</v>
      </c>
      <c r="E192" s="4" t="s">
        <v>1148</v>
      </c>
      <c r="F192" s="4" t="s">
        <v>1157</v>
      </c>
      <c r="G192" s="4" t="s">
        <v>1158</v>
      </c>
      <c r="H192" s="4" t="s">
        <v>1159</v>
      </c>
      <c r="I192" s="4" t="s">
        <v>1160</v>
      </c>
      <c r="J192" s="4" t="s">
        <v>53</v>
      </c>
      <c r="K192" s="4" t="s">
        <v>54</v>
      </c>
      <c r="L192" s="5">
        <v>0</v>
      </c>
      <c r="M192" s="7">
        <v>100</v>
      </c>
      <c r="N192" s="7">
        <v>50</v>
      </c>
      <c r="O192" s="7" t="s">
        <v>1161</v>
      </c>
      <c r="P192" s="6">
        <v>100</v>
      </c>
      <c r="Q192" s="7">
        <v>100</v>
      </c>
      <c r="R192" s="7" t="s">
        <v>1162</v>
      </c>
      <c r="S192" s="7" t="s">
        <v>1163</v>
      </c>
      <c r="T192" s="7" t="s">
        <v>1164</v>
      </c>
      <c r="U192" s="33">
        <v>19083333</v>
      </c>
      <c r="V192" s="8">
        <v>0</v>
      </c>
      <c r="W192" s="8">
        <f t="shared" si="2"/>
        <v>19083333</v>
      </c>
      <c r="X192" s="30">
        <v>9083333</v>
      </c>
      <c r="Y192" s="10">
        <v>0.25</v>
      </c>
      <c r="Z192" s="10">
        <v>1</v>
      </c>
      <c r="AA192" s="12">
        <v>5.6300000000000003E-2</v>
      </c>
      <c r="AB192" s="12">
        <v>5.6300000000000003E-2</v>
      </c>
    </row>
    <row r="193" spans="1:28" x14ac:dyDescent="0.2">
      <c r="A193" s="4" t="s">
        <v>74</v>
      </c>
      <c r="B193" s="4" t="s">
        <v>75</v>
      </c>
      <c r="C193" s="4" t="s">
        <v>37</v>
      </c>
      <c r="D193" s="4" t="s">
        <v>1147</v>
      </c>
      <c r="E193" s="4" t="s">
        <v>1148</v>
      </c>
      <c r="F193" s="4" t="s">
        <v>1165</v>
      </c>
      <c r="G193" s="4" t="s">
        <v>1166</v>
      </c>
      <c r="H193" s="4" t="s">
        <v>1167</v>
      </c>
      <c r="I193" s="4" t="s">
        <v>1168</v>
      </c>
      <c r="J193" s="4" t="s">
        <v>44</v>
      </c>
      <c r="K193" s="4" t="s">
        <v>54</v>
      </c>
      <c r="L193" s="5">
        <v>0</v>
      </c>
      <c r="M193" s="7">
        <v>4</v>
      </c>
      <c r="N193" s="7">
        <v>2</v>
      </c>
      <c r="O193" s="7" t="s">
        <v>1169</v>
      </c>
      <c r="P193" s="6">
        <v>4</v>
      </c>
      <c r="Q193" s="7">
        <v>4</v>
      </c>
      <c r="R193" s="7" t="s">
        <v>1170</v>
      </c>
      <c r="S193" s="7" t="s">
        <v>1171</v>
      </c>
      <c r="T193" s="7" t="s">
        <v>1172</v>
      </c>
      <c r="U193" s="34"/>
      <c r="V193" s="8">
        <v>0</v>
      </c>
      <c r="W193" s="8">
        <f t="shared" si="2"/>
        <v>0</v>
      </c>
      <c r="X193" s="31"/>
      <c r="Y193" s="10">
        <v>0.25</v>
      </c>
      <c r="Z193" s="10">
        <v>1</v>
      </c>
      <c r="AA193" s="12">
        <v>5.6300000000000003E-2</v>
      </c>
      <c r="AB193" s="12">
        <v>5.6300000000000003E-2</v>
      </c>
    </row>
    <row r="194" spans="1:28" x14ac:dyDescent="0.2">
      <c r="A194" s="4" t="s">
        <v>74</v>
      </c>
      <c r="B194" s="4" t="s">
        <v>75</v>
      </c>
      <c r="C194" s="4" t="s">
        <v>37</v>
      </c>
      <c r="D194" s="4" t="s">
        <v>1147</v>
      </c>
      <c r="E194" s="4" t="s">
        <v>1148</v>
      </c>
      <c r="F194" s="4" t="s">
        <v>1173</v>
      </c>
      <c r="G194" s="4" t="s">
        <v>1174</v>
      </c>
      <c r="H194" s="4" t="s">
        <v>1175</v>
      </c>
      <c r="I194" s="4" t="s">
        <v>1176</v>
      </c>
      <c r="J194" s="4" t="s">
        <v>44</v>
      </c>
      <c r="K194" s="4" t="s">
        <v>45</v>
      </c>
      <c r="L194" s="5">
        <v>0</v>
      </c>
      <c r="M194" s="7">
        <v>1</v>
      </c>
      <c r="N194" s="7">
        <v>0.1</v>
      </c>
      <c r="O194" s="7"/>
      <c r="P194" s="6">
        <v>0.1</v>
      </c>
      <c r="Q194" s="7">
        <v>0.1</v>
      </c>
      <c r="R194" s="7">
        <v>0</v>
      </c>
      <c r="S194" s="7" t="s">
        <v>1177</v>
      </c>
      <c r="T194" s="7">
        <v>0</v>
      </c>
      <c r="U194" s="34"/>
      <c r="V194" s="8">
        <v>5000000</v>
      </c>
      <c r="W194" s="8">
        <f t="shared" si="2"/>
        <v>5000000</v>
      </c>
      <c r="X194" s="31"/>
      <c r="Y194" s="10">
        <v>0.1</v>
      </c>
      <c r="Z194" s="10">
        <v>1</v>
      </c>
      <c r="AA194" s="12">
        <v>2.2499999999999999E-2</v>
      </c>
      <c r="AB194" s="12">
        <v>2.2499999999999999E-2</v>
      </c>
    </row>
    <row r="195" spans="1:28" x14ac:dyDescent="0.2">
      <c r="A195" s="4" t="s">
        <v>74</v>
      </c>
      <c r="B195" s="4" t="s">
        <v>75</v>
      </c>
      <c r="C195" s="4" t="s">
        <v>37</v>
      </c>
      <c r="D195" s="4" t="s">
        <v>1147</v>
      </c>
      <c r="E195" s="4" t="s">
        <v>1178</v>
      </c>
      <c r="F195" s="4" t="s">
        <v>1179</v>
      </c>
      <c r="G195" s="4" t="s">
        <v>1180</v>
      </c>
      <c r="H195" s="4" t="s">
        <v>1181</v>
      </c>
      <c r="I195" s="4" t="s">
        <v>1182</v>
      </c>
      <c r="J195" s="4" t="s">
        <v>44</v>
      </c>
      <c r="K195" s="4" t="s">
        <v>54</v>
      </c>
      <c r="L195" s="5">
        <v>8</v>
      </c>
      <c r="M195" s="7">
        <v>8</v>
      </c>
      <c r="N195" s="7">
        <v>23</v>
      </c>
      <c r="O195" s="7" t="s">
        <v>1183</v>
      </c>
      <c r="P195" s="6">
        <v>8</v>
      </c>
      <c r="Q195" s="7">
        <v>46</v>
      </c>
      <c r="R195" s="7" t="s">
        <v>1184</v>
      </c>
      <c r="S195" s="7" t="s">
        <v>1185</v>
      </c>
      <c r="T195" s="7" t="s">
        <v>1186</v>
      </c>
      <c r="U195" s="33">
        <v>25954000</v>
      </c>
      <c r="V195" s="8">
        <v>0</v>
      </c>
      <c r="W195" s="8">
        <f t="shared" si="2"/>
        <v>25954000</v>
      </c>
      <c r="X195" s="30">
        <v>25954000</v>
      </c>
      <c r="Y195" s="10">
        <v>0.25</v>
      </c>
      <c r="Z195" s="10">
        <v>1</v>
      </c>
      <c r="AA195" s="12">
        <v>5.6300000000000003E-2</v>
      </c>
      <c r="AB195" s="12">
        <v>5.6300000000000003E-2</v>
      </c>
    </row>
    <row r="196" spans="1:28" x14ac:dyDescent="0.2">
      <c r="A196" s="4" t="s">
        <v>74</v>
      </c>
      <c r="B196" s="4" t="s">
        <v>75</v>
      </c>
      <c r="C196" s="4" t="s">
        <v>37</v>
      </c>
      <c r="D196" s="4" t="s">
        <v>1147</v>
      </c>
      <c r="E196" s="4" t="s">
        <v>1178</v>
      </c>
      <c r="F196" s="4" t="s">
        <v>1187</v>
      </c>
      <c r="G196" s="4" t="s">
        <v>1188</v>
      </c>
      <c r="H196" s="4" t="s">
        <v>1189</v>
      </c>
      <c r="I196" s="4" t="s">
        <v>1190</v>
      </c>
      <c r="J196" s="4" t="s">
        <v>44</v>
      </c>
      <c r="K196" s="4" t="s">
        <v>45</v>
      </c>
      <c r="L196" s="5">
        <v>8</v>
      </c>
      <c r="M196" s="7">
        <v>8</v>
      </c>
      <c r="N196" s="7">
        <v>0.5</v>
      </c>
      <c r="O196" s="7" t="s">
        <v>1191</v>
      </c>
      <c r="P196" s="6">
        <v>1</v>
      </c>
      <c r="Q196" s="7">
        <v>0.5</v>
      </c>
      <c r="R196" s="7" t="s">
        <v>1192</v>
      </c>
      <c r="S196" s="7" t="s">
        <v>1193</v>
      </c>
      <c r="T196" s="7">
        <v>0</v>
      </c>
      <c r="U196" s="33">
        <v>17808000</v>
      </c>
      <c r="V196" s="8">
        <v>0</v>
      </c>
      <c r="W196" s="8">
        <f t="shared" si="2"/>
        <v>17808000</v>
      </c>
      <c r="X196" s="30">
        <v>0</v>
      </c>
      <c r="Y196" s="10">
        <v>6.25E-2</v>
      </c>
      <c r="Z196" s="10">
        <v>0.5</v>
      </c>
      <c r="AA196" s="12">
        <v>1.41E-2</v>
      </c>
      <c r="AB196" s="12">
        <v>1.41E-2</v>
      </c>
    </row>
    <row r="197" spans="1:28" x14ac:dyDescent="0.2">
      <c r="A197" s="4" t="s">
        <v>74</v>
      </c>
      <c r="B197" s="4" t="s">
        <v>75</v>
      </c>
      <c r="C197" s="4" t="s">
        <v>37</v>
      </c>
      <c r="D197" s="4" t="s">
        <v>1147</v>
      </c>
      <c r="E197" s="4" t="s">
        <v>1194</v>
      </c>
      <c r="F197" s="4" t="s">
        <v>1195</v>
      </c>
      <c r="G197" s="4" t="s">
        <v>1196</v>
      </c>
      <c r="H197" s="4" t="s">
        <v>1197</v>
      </c>
      <c r="I197" s="4" t="s">
        <v>1198</v>
      </c>
      <c r="J197" s="4" t="s">
        <v>44</v>
      </c>
      <c r="K197" s="4" t="s">
        <v>45</v>
      </c>
      <c r="L197" s="5">
        <v>0</v>
      </c>
      <c r="M197" s="7">
        <v>2</v>
      </c>
      <c r="N197" s="7">
        <v>0.6</v>
      </c>
      <c r="O197" s="7" t="s">
        <v>1199</v>
      </c>
      <c r="P197" s="6">
        <v>1</v>
      </c>
      <c r="Q197" s="7">
        <v>0.6</v>
      </c>
      <c r="R197" s="7" t="s">
        <v>1200</v>
      </c>
      <c r="S197" s="7" t="s">
        <v>1201</v>
      </c>
      <c r="T197" s="7">
        <v>0</v>
      </c>
      <c r="U197" s="33">
        <v>9052000</v>
      </c>
      <c r="V197" s="8">
        <v>0</v>
      </c>
      <c r="W197" s="8">
        <f t="shared" si="2"/>
        <v>9052000</v>
      </c>
      <c r="X197" s="30">
        <v>0</v>
      </c>
      <c r="Y197" s="10">
        <v>0.3</v>
      </c>
      <c r="Z197" s="10">
        <v>0.6</v>
      </c>
      <c r="AA197" s="12">
        <v>6.7500000000000004E-2</v>
      </c>
      <c r="AB197" s="12">
        <v>6.7500000000000004E-2</v>
      </c>
    </row>
    <row r="198" spans="1:28" x14ac:dyDescent="0.2">
      <c r="A198" s="4" t="s">
        <v>74</v>
      </c>
      <c r="B198" s="4" t="s">
        <v>75</v>
      </c>
      <c r="C198" s="4" t="s">
        <v>37</v>
      </c>
      <c r="D198" s="4" t="s">
        <v>1147</v>
      </c>
      <c r="E198" s="4" t="s">
        <v>1194</v>
      </c>
      <c r="F198" s="4" t="s">
        <v>1202</v>
      </c>
      <c r="G198" s="4" t="s">
        <v>1203</v>
      </c>
      <c r="H198" s="4" t="s">
        <v>1204</v>
      </c>
      <c r="I198" s="4" t="s">
        <v>1205</v>
      </c>
      <c r="J198" s="4" t="s">
        <v>44</v>
      </c>
      <c r="K198" s="4" t="s">
        <v>45</v>
      </c>
      <c r="L198" s="5">
        <v>0</v>
      </c>
      <c r="M198" s="7">
        <v>4</v>
      </c>
      <c r="N198" s="7">
        <v>0</v>
      </c>
      <c r="O198" s="7" t="s">
        <v>1206</v>
      </c>
      <c r="P198" s="6">
        <v>0</v>
      </c>
      <c r="Q198" s="7">
        <v>0</v>
      </c>
      <c r="R198" s="7">
        <v>0</v>
      </c>
      <c r="S198" s="7" t="s">
        <v>1206</v>
      </c>
      <c r="T198" s="7">
        <v>0</v>
      </c>
      <c r="U198" s="34"/>
      <c r="V198" s="8">
        <v>0</v>
      </c>
      <c r="W198" s="8">
        <f t="shared" si="2"/>
        <v>0</v>
      </c>
      <c r="X198" s="31"/>
      <c r="Y198" s="10">
        <v>0</v>
      </c>
      <c r="Z198" s="10" t="s">
        <v>56</v>
      </c>
      <c r="AA198" s="12">
        <v>0</v>
      </c>
      <c r="AB198" s="12" t="s">
        <v>56</v>
      </c>
    </row>
    <row r="199" spans="1:28" x14ac:dyDescent="0.2">
      <c r="A199" s="4" t="s">
        <v>131</v>
      </c>
      <c r="B199" s="4" t="s">
        <v>132</v>
      </c>
      <c r="C199" s="4" t="s">
        <v>1207</v>
      </c>
      <c r="D199" s="4" t="s">
        <v>1208</v>
      </c>
      <c r="E199" s="4" t="s">
        <v>1209</v>
      </c>
      <c r="F199" s="4" t="s">
        <v>1210</v>
      </c>
      <c r="G199" s="4" t="s">
        <v>1211</v>
      </c>
      <c r="H199" s="4" t="s">
        <v>1212</v>
      </c>
      <c r="I199" s="4" t="s">
        <v>1213</v>
      </c>
      <c r="J199" s="4" t="s">
        <v>44</v>
      </c>
      <c r="K199" s="4" t="s">
        <v>45</v>
      </c>
      <c r="L199" s="5">
        <v>0</v>
      </c>
      <c r="M199" s="7">
        <v>3</v>
      </c>
      <c r="N199" s="7">
        <v>3</v>
      </c>
      <c r="O199" s="7"/>
      <c r="P199" s="6">
        <v>3</v>
      </c>
      <c r="Q199" s="7">
        <v>3</v>
      </c>
      <c r="R199" s="7"/>
      <c r="S199" s="7" t="s">
        <v>1214</v>
      </c>
      <c r="T199" s="7"/>
      <c r="U199" s="34"/>
      <c r="V199" s="8">
        <v>25315763057</v>
      </c>
      <c r="W199" s="8">
        <f t="shared" si="2"/>
        <v>25315763057</v>
      </c>
      <c r="X199" s="31"/>
      <c r="Y199" s="10">
        <v>1</v>
      </c>
      <c r="Z199" s="10">
        <v>1</v>
      </c>
      <c r="AA199" s="12">
        <v>0.22500000000000001</v>
      </c>
      <c r="AB199" s="12">
        <v>0.22500000000000001</v>
      </c>
    </row>
    <row r="200" spans="1:28" x14ac:dyDescent="0.2">
      <c r="A200" s="4" t="s">
        <v>1215</v>
      </c>
      <c r="B200" s="4" t="s">
        <v>1216</v>
      </c>
      <c r="C200" s="4" t="s">
        <v>1207</v>
      </c>
      <c r="D200" s="4" t="s">
        <v>1208</v>
      </c>
      <c r="E200" s="4" t="s">
        <v>1209</v>
      </c>
      <c r="F200" s="4" t="s">
        <v>1217</v>
      </c>
      <c r="G200" s="4" t="s">
        <v>1218</v>
      </c>
      <c r="H200" s="4" t="s">
        <v>1219</v>
      </c>
      <c r="I200" s="4" t="s">
        <v>1220</v>
      </c>
      <c r="J200" s="4" t="s">
        <v>44</v>
      </c>
      <c r="K200" s="4" t="s">
        <v>45</v>
      </c>
      <c r="L200" s="5">
        <v>0</v>
      </c>
      <c r="M200" s="7">
        <v>1</v>
      </c>
      <c r="N200" s="7">
        <v>0</v>
      </c>
      <c r="O200" s="7"/>
      <c r="P200" s="6">
        <v>0</v>
      </c>
      <c r="Q200" s="7">
        <v>0</v>
      </c>
      <c r="R200" s="7"/>
      <c r="S200" s="7"/>
      <c r="T200" s="7"/>
      <c r="U200" s="34"/>
      <c r="V200" s="8">
        <v>0</v>
      </c>
      <c r="W200" s="8">
        <f t="shared" si="2"/>
        <v>0</v>
      </c>
      <c r="X200" s="31"/>
      <c r="Y200" s="10">
        <v>0</v>
      </c>
      <c r="Z200" s="10" t="s">
        <v>56</v>
      </c>
      <c r="AA200" s="12">
        <v>0</v>
      </c>
      <c r="AB200" s="12" t="s">
        <v>56</v>
      </c>
    </row>
    <row r="201" spans="1:28" x14ac:dyDescent="0.2">
      <c r="A201" s="4" t="s">
        <v>1221</v>
      </c>
      <c r="B201" s="4" t="s">
        <v>1222</v>
      </c>
      <c r="C201" s="4" t="s">
        <v>1207</v>
      </c>
      <c r="D201" s="4" t="s">
        <v>1208</v>
      </c>
      <c r="E201" s="4" t="s">
        <v>1209</v>
      </c>
      <c r="F201" s="4" t="s">
        <v>1223</v>
      </c>
      <c r="G201" s="4" t="s">
        <v>1224</v>
      </c>
      <c r="H201" s="4" t="s">
        <v>1225</v>
      </c>
      <c r="I201" s="4" t="s">
        <v>1226</v>
      </c>
      <c r="J201" s="4" t="s">
        <v>44</v>
      </c>
      <c r="K201" s="4" t="s">
        <v>45</v>
      </c>
      <c r="L201" s="5">
        <v>1660</v>
      </c>
      <c r="M201" s="7">
        <v>700</v>
      </c>
      <c r="N201" s="7">
        <v>202</v>
      </c>
      <c r="O201" s="7"/>
      <c r="P201" s="6">
        <v>202</v>
      </c>
      <c r="Q201" s="7">
        <v>202</v>
      </c>
      <c r="R201" s="7" t="s">
        <v>1227</v>
      </c>
      <c r="S201" s="7" t="s">
        <v>1228</v>
      </c>
      <c r="T201" s="7">
        <v>0</v>
      </c>
      <c r="U201" s="33">
        <v>269998509</v>
      </c>
      <c r="V201" s="8">
        <v>0</v>
      </c>
      <c r="W201" s="8">
        <f t="shared" si="2"/>
        <v>269998509</v>
      </c>
      <c r="X201" s="30">
        <v>269998509</v>
      </c>
      <c r="Y201" s="10">
        <v>0.28860000000000002</v>
      </c>
      <c r="Z201" s="10">
        <v>1</v>
      </c>
      <c r="AA201" s="12">
        <v>6.4899999999999999E-2</v>
      </c>
      <c r="AB201" s="12">
        <v>6.4899999999999999E-2</v>
      </c>
    </row>
    <row r="202" spans="1:28" x14ac:dyDescent="0.2">
      <c r="A202" s="4" t="s">
        <v>1215</v>
      </c>
      <c r="B202" s="4" t="s">
        <v>1216</v>
      </c>
      <c r="C202" s="4" t="s">
        <v>1207</v>
      </c>
      <c r="D202" s="4" t="s">
        <v>1208</v>
      </c>
      <c r="E202" s="4" t="s">
        <v>1209</v>
      </c>
      <c r="F202" s="4" t="s">
        <v>1229</v>
      </c>
      <c r="G202" s="4" t="s">
        <v>1230</v>
      </c>
      <c r="H202" s="4" t="s">
        <v>1231</v>
      </c>
      <c r="I202" s="4" t="s">
        <v>1232</v>
      </c>
      <c r="J202" s="4" t="s">
        <v>44</v>
      </c>
      <c r="K202" s="4" t="s">
        <v>45</v>
      </c>
      <c r="L202" s="5">
        <v>3</v>
      </c>
      <c r="M202" s="7">
        <v>3</v>
      </c>
      <c r="N202" s="7">
        <v>0</v>
      </c>
      <c r="O202" s="7"/>
      <c r="P202" s="6">
        <v>0</v>
      </c>
      <c r="Q202" s="7">
        <v>0</v>
      </c>
      <c r="R202" s="7"/>
      <c r="S202" s="7"/>
      <c r="T202" s="7"/>
      <c r="U202" s="34"/>
      <c r="V202" s="8">
        <v>0</v>
      </c>
      <c r="W202" s="8">
        <f t="shared" si="2"/>
        <v>0</v>
      </c>
      <c r="X202" s="31"/>
      <c r="Y202" s="10">
        <v>0</v>
      </c>
      <c r="Z202" s="10" t="s">
        <v>56</v>
      </c>
      <c r="AA202" s="12">
        <v>0</v>
      </c>
      <c r="AB202" s="12" t="s">
        <v>56</v>
      </c>
    </row>
    <row r="203" spans="1:28" x14ac:dyDescent="0.2">
      <c r="A203" s="4" t="s">
        <v>927</v>
      </c>
      <c r="B203" s="4" t="s">
        <v>928</v>
      </c>
      <c r="C203" s="4" t="s">
        <v>1207</v>
      </c>
      <c r="D203" s="4" t="s">
        <v>1208</v>
      </c>
      <c r="E203" s="4" t="s">
        <v>1209</v>
      </c>
      <c r="F203" s="4" t="s">
        <v>1233</v>
      </c>
      <c r="G203" s="4" t="s">
        <v>1234</v>
      </c>
      <c r="H203" s="4" t="s">
        <v>1235</v>
      </c>
      <c r="I203" s="4" t="s">
        <v>1236</v>
      </c>
      <c r="J203" s="4" t="s">
        <v>44</v>
      </c>
      <c r="K203" s="4" t="s">
        <v>45</v>
      </c>
      <c r="L203" s="5">
        <v>600</v>
      </c>
      <c r="M203" s="7">
        <v>1200</v>
      </c>
      <c r="N203" s="7">
        <v>124</v>
      </c>
      <c r="O203" s="7"/>
      <c r="P203" s="6">
        <v>100</v>
      </c>
      <c r="Q203" s="7">
        <v>124</v>
      </c>
      <c r="R203" s="7" t="s">
        <v>1237</v>
      </c>
      <c r="S203" s="7" t="s">
        <v>1238</v>
      </c>
      <c r="T203" s="7" t="s">
        <v>1239</v>
      </c>
      <c r="U203" s="33">
        <v>2014427146</v>
      </c>
      <c r="V203" s="8">
        <v>0</v>
      </c>
      <c r="W203" s="8">
        <f t="shared" si="2"/>
        <v>2014427146</v>
      </c>
      <c r="X203" s="30">
        <v>2008000000</v>
      </c>
      <c r="Y203" s="10">
        <v>0.1033</v>
      </c>
      <c r="Z203" s="10">
        <v>1</v>
      </c>
      <c r="AA203" s="12">
        <v>2.3199999999999998E-2</v>
      </c>
      <c r="AB203" s="12">
        <v>1.8700000000000001E-2</v>
      </c>
    </row>
    <row r="204" spans="1:28" x14ac:dyDescent="0.2">
      <c r="A204" s="4" t="s">
        <v>1221</v>
      </c>
      <c r="B204" s="4" t="s">
        <v>1222</v>
      </c>
      <c r="C204" s="4" t="s">
        <v>1207</v>
      </c>
      <c r="D204" s="4" t="s">
        <v>1208</v>
      </c>
      <c r="E204" s="4" t="s">
        <v>1209</v>
      </c>
      <c r="F204" s="4" t="s">
        <v>1240</v>
      </c>
      <c r="G204" s="4" t="s">
        <v>1241</v>
      </c>
      <c r="H204" s="4" t="s">
        <v>1242</v>
      </c>
      <c r="I204" s="4" t="s">
        <v>1243</v>
      </c>
      <c r="J204" s="4" t="s">
        <v>44</v>
      </c>
      <c r="K204" s="4" t="s">
        <v>45</v>
      </c>
      <c r="L204" s="5">
        <v>0</v>
      </c>
      <c r="M204" s="7">
        <v>116</v>
      </c>
      <c r="N204" s="7">
        <v>0</v>
      </c>
      <c r="O204" s="7"/>
      <c r="P204" s="6">
        <v>0</v>
      </c>
      <c r="Q204" s="7">
        <v>0</v>
      </c>
      <c r="R204" s="7"/>
      <c r="S204" s="7"/>
      <c r="T204" s="7"/>
      <c r="U204" s="34"/>
      <c r="V204" s="8">
        <v>0</v>
      </c>
      <c r="W204" s="8">
        <f t="shared" si="2"/>
        <v>0</v>
      </c>
      <c r="X204" s="31"/>
      <c r="Y204" s="10">
        <v>0</v>
      </c>
      <c r="Z204" s="10" t="s">
        <v>56</v>
      </c>
      <c r="AA204" s="12">
        <v>0</v>
      </c>
      <c r="AB204" s="12" t="s">
        <v>56</v>
      </c>
    </row>
    <row r="205" spans="1:28" x14ac:dyDescent="0.2">
      <c r="A205" s="4" t="s">
        <v>1221</v>
      </c>
      <c r="B205" s="4" t="s">
        <v>1222</v>
      </c>
      <c r="C205" s="4" t="s">
        <v>1207</v>
      </c>
      <c r="D205" s="4" t="s">
        <v>1208</v>
      </c>
      <c r="E205" s="4" t="s">
        <v>1209</v>
      </c>
      <c r="F205" s="4" t="s">
        <v>1244</v>
      </c>
      <c r="G205" s="4" t="s">
        <v>1245</v>
      </c>
      <c r="H205" s="4" t="s">
        <v>1246</v>
      </c>
      <c r="I205" s="4" t="s">
        <v>1247</v>
      </c>
      <c r="J205" s="4" t="s">
        <v>44</v>
      </c>
      <c r="K205" s="4" t="s">
        <v>45</v>
      </c>
      <c r="L205" s="5">
        <v>25</v>
      </c>
      <c r="M205" s="7">
        <v>8</v>
      </c>
      <c r="N205" s="7">
        <v>0</v>
      </c>
      <c r="O205" s="7"/>
      <c r="P205" s="6">
        <v>0</v>
      </c>
      <c r="Q205" s="7">
        <v>0</v>
      </c>
      <c r="R205" s="7"/>
      <c r="S205" s="7"/>
      <c r="T205" s="7"/>
      <c r="U205" s="34"/>
      <c r="V205" s="8">
        <v>0</v>
      </c>
      <c r="W205" s="8">
        <f t="shared" si="2"/>
        <v>0</v>
      </c>
      <c r="X205" s="31"/>
      <c r="Y205" s="10">
        <v>0</v>
      </c>
      <c r="Z205" s="10" t="s">
        <v>56</v>
      </c>
      <c r="AA205" s="12">
        <v>0</v>
      </c>
      <c r="AB205" s="12" t="s">
        <v>56</v>
      </c>
    </row>
    <row r="206" spans="1:28" x14ac:dyDescent="0.2">
      <c r="A206" s="4" t="s">
        <v>1221</v>
      </c>
      <c r="B206" s="4" t="s">
        <v>1222</v>
      </c>
      <c r="C206" s="4" t="s">
        <v>1207</v>
      </c>
      <c r="D206" s="4" t="s">
        <v>1208</v>
      </c>
      <c r="E206" s="4" t="s">
        <v>1209</v>
      </c>
      <c r="F206" s="4" t="s">
        <v>1248</v>
      </c>
      <c r="G206" s="4" t="s">
        <v>1249</v>
      </c>
      <c r="H206" s="4" t="s">
        <v>1250</v>
      </c>
      <c r="I206" s="4" t="s">
        <v>1251</v>
      </c>
      <c r="J206" s="4" t="s">
        <v>44</v>
      </c>
      <c r="K206" s="4" t="s">
        <v>45</v>
      </c>
      <c r="L206" s="5">
        <v>88</v>
      </c>
      <c r="M206" s="7">
        <v>116</v>
      </c>
      <c r="N206" s="7">
        <v>13</v>
      </c>
      <c r="O206" s="7"/>
      <c r="P206" s="6">
        <v>13</v>
      </c>
      <c r="Q206" s="7">
        <v>13</v>
      </c>
      <c r="R206" s="7" t="s">
        <v>1252</v>
      </c>
      <c r="S206" s="7" t="s">
        <v>1253</v>
      </c>
      <c r="T206" s="7">
        <v>0</v>
      </c>
      <c r="U206" s="33">
        <v>1999318687</v>
      </c>
      <c r="V206" s="8">
        <v>0</v>
      </c>
      <c r="W206" s="8">
        <f t="shared" ref="W206:W269" si="3">U206+V206</f>
        <v>1999318687</v>
      </c>
      <c r="X206" s="30">
        <v>1999318687</v>
      </c>
      <c r="Y206" s="10">
        <v>0.11210000000000001</v>
      </c>
      <c r="Z206" s="10">
        <v>1</v>
      </c>
      <c r="AA206" s="12">
        <v>2.52E-2</v>
      </c>
      <c r="AB206" s="12">
        <v>2.52E-2</v>
      </c>
    </row>
    <row r="207" spans="1:28" x14ac:dyDescent="0.2">
      <c r="A207" s="4" t="s">
        <v>1221</v>
      </c>
      <c r="B207" s="4" t="s">
        <v>1222</v>
      </c>
      <c r="C207" s="4" t="s">
        <v>1207</v>
      </c>
      <c r="D207" s="4" t="s">
        <v>1208</v>
      </c>
      <c r="E207" s="4" t="s">
        <v>1209</v>
      </c>
      <c r="F207" s="4" t="s">
        <v>1254</v>
      </c>
      <c r="G207" s="4" t="s">
        <v>1255</v>
      </c>
      <c r="H207" s="4" t="s">
        <v>1256</v>
      </c>
      <c r="I207" s="4" t="s">
        <v>1257</v>
      </c>
      <c r="J207" s="4" t="s">
        <v>44</v>
      </c>
      <c r="K207" s="4" t="s">
        <v>45</v>
      </c>
      <c r="L207" s="5">
        <v>485</v>
      </c>
      <c r="M207" s="7">
        <v>2000</v>
      </c>
      <c r="N207" s="7">
        <v>0</v>
      </c>
      <c r="O207" s="7"/>
      <c r="P207" s="6">
        <v>0</v>
      </c>
      <c r="Q207" s="7">
        <v>0</v>
      </c>
      <c r="R207" s="7"/>
      <c r="S207" s="7"/>
      <c r="T207" s="7"/>
      <c r="U207" s="34"/>
      <c r="V207" s="8">
        <v>0</v>
      </c>
      <c r="W207" s="8">
        <f t="shared" si="3"/>
        <v>0</v>
      </c>
      <c r="X207" s="31"/>
      <c r="Y207" s="10">
        <v>0</v>
      </c>
      <c r="Z207" s="10" t="s">
        <v>56</v>
      </c>
      <c r="AA207" s="12">
        <v>0</v>
      </c>
      <c r="AB207" s="12" t="s">
        <v>56</v>
      </c>
    </row>
    <row r="208" spans="1:28" x14ac:dyDescent="0.2">
      <c r="A208" s="4" t="s">
        <v>1215</v>
      </c>
      <c r="B208" s="4" t="s">
        <v>1216</v>
      </c>
      <c r="C208" s="4" t="s">
        <v>1207</v>
      </c>
      <c r="D208" s="4" t="s">
        <v>1208</v>
      </c>
      <c r="E208" s="4" t="s">
        <v>1209</v>
      </c>
      <c r="F208" s="4" t="s">
        <v>1258</v>
      </c>
      <c r="G208" s="4" t="s">
        <v>1259</v>
      </c>
      <c r="H208" s="4" t="s">
        <v>1260</v>
      </c>
      <c r="I208" s="4" t="s">
        <v>1261</v>
      </c>
      <c r="J208" s="4" t="s">
        <v>44</v>
      </c>
      <c r="K208" s="4" t="s">
        <v>45</v>
      </c>
      <c r="L208" s="5">
        <v>15979</v>
      </c>
      <c r="M208" s="7">
        <v>30000</v>
      </c>
      <c r="N208" s="7">
        <v>3000</v>
      </c>
      <c r="O208" s="7"/>
      <c r="P208" s="6">
        <v>3000</v>
      </c>
      <c r="Q208" s="7">
        <v>3000</v>
      </c>
      <c r="R208" s="7" t="s">
        <v>1262</v>
      </c>
      <c r="S208" s="7" t="s">
        <v>1263</v>
      </c>
      <c r="T208" s="7">
        <v>0</v>
      </c>
      <c r="U208" s="33">
        <v>21798625218</v>
      </c>
      <c r="V208" s="8">
        <v>0</v>
      </c>
      <c r="W208" s="8">
        <f t="shared" si="3"/>
        <v>21798625218</v>
      </c>
      <c r="X208" s="30">
        <v>12112546626</v>
      </c>
      <c r="Y208" s="10">
        <v>0.1</v>
      </c>
      <c r="Z208" s="10">
        <v>1</v>
      </c>
      <c r="AA208" s="12">
        <v>2.2499999999999999E-2</v>
      </c>
      <c r="AB208" s="12">
        <v>2.2499999999999999E-2</v>
      </c>
    </row>
    <row r="209" spans="1:28" x14ac:dyDescent="0.2">
      <c r="A209" s="4" t="s">
        <v>1215</v>
      </c>
      <c r="B209" s="4" t="s">
        <v>1216</v>
      </c>
      <c r="C209" s="4" t="s">
        <v>1207</v>
      </c>
      <c r="D209" s="4" t="s">
        <v>1208</v>
      </c>
      <c r="E209" s="4" t="s">
        <v>1209</v>
      </c>
      <c r="F209" s="4" t="s">
        <v>1264</v>
      </c>
      <c r="G209" s="4" t="s">
        <v>1265</v>
      </c>
      <c r="H209" s="4" t="s">
        <v>1266</v>
      </c>
      <c r="I209" s="4" t="s">
        <v>1267</v>
      </c>
      <c r="J209" s="4" t="s">
        <v>44</v>
      </c>
      <c r="K209" s="4" t="s">
        <v>45</v>
      </c>
      <c r="L209" s="5">
        <v>120</v>
      </c>
      <c r="M209" s="7">
        <v>150</v>
      </c>
      <c r="N209" s="7">
        <v>0</v>
      </c>
      <c r="O209" s="7"/>
      <c r="P209" s="6">
        <v>0</v>
      </c>
      <c r="Q209" s="7">
        <v>0</v>
      </c>
      <c r="R209" s="7"/>
      <c r="S209" s="7"/>
      <c r="T209" s="7"/>
      <c r="U209" s="33">
        <v>9000000000</v>
      </c>
      <c r="V209" s="8">
        <v>0</v>
      </c>
      <c r="W209" s="8">
        <f t="shared" si="3"/>
        <v>9000000000</v>
      </c>
      <c r="X209" s="30">
        <v>0</v>
      </c>
      <c r="Y209" s="10">
        <v>0</v>
      </c>
      <c r="Z209" s="10" t="s">
        <v>56</v>
      </c>
      <c r="AA209" s="12">
        <v>0</v>
      </c>
      <c r="AB209" s="12" t="s">
        <v>56</v>
      </c>
    </row>
    <row r="210" spans="1:28" x14ac:dyDescent="0.2">
      <c r="A210" s="4" t="s">
        <v>1215</v>
      </c>
      <c r="B210" s="4" t="s">
        <v>1216</v>
      </c>
      <c r="C210" s="4" t="s">
        <v>1207</v>
      </c>
      <c r="D210" s="4" t="s">
        <v>1208</v>
      </c>
      <c r="E210" s="4" t="s">
        <v>1209</v>
      </c>
      <c r="F210" s="4" t="s">
        <v>1268</v>
      </c>
      <c r="G210" s="4" t="s">
        <v>1269</v>
      </c>
      <c r="H210" s="4" t="s">
        <v>1270</v>
      </c>
      <c r="I210" s="4" t="s">
        <v>1271</v>
      </c>
      <c r="J210" s="4" t="s">
        <v>44</v>
      </c>
      <c r="K210" s="4" t="s">
        <v>45</v>
      </c>
      <c r="L210" s="5">
        <v>5439</v>
      </c>
      <c r="M210" s="7">
        <v>3000</v>
      </c>
      <c r="N210" s="7">
        <v>340</v>
      </c>
      <c r="O210" s="7"/>
      <c r="P210" s="6">
        <v>340</v>
      </c>
      <c r="Q210" s="7">
        <v>340</v>
      </c>
      <c r="R210" s="7" t="s">
        <v>1272</v>
      </c>
      <c r="S210" s="7" t="s">
        <v>1273</v>
      </c>
      <c r="T210" s="7">
        <v>0</v>
      </c>
      <c r="U210" s="33">
        <v>700000000</v>
      </c>
      <c r="V210" s="8">
        <v>0</v>
      </c>
      <c r="W210" s="8">
        <f t="shared" si="3"/>
        <v>700000000</v>
      </c>
      <c r="X210" s="30">
        <v>699979600</v>
      </c>
      <c r="Y210" s="10">
        <v>0.1133</v>
      </c>
      <c r="Z210" s="10">
        <v>1</v>
      </c>
      <c r="AA210" s="12">
        <v>2.5499999999999998E-2</v>
      </c>
      <c r="AB210" s="12">
        <v>2.5499999999999998E-2</v>
      </c>
    </row>
    <row r="211" spans="1:28" x14ac:dyDescent="0.2">
      <c r="A211" s="4" t="s">
        <v>1274</v>
      </c>
      <c r="B211" s="4" t="s">
        <v>1275</v>
      </c>
      <c r="C211" s="4" t="s">
        <v>1207</v>
      </c>
      <c r="D211" s="4" t="s">
        <v>1208</v>
      </c>
      <c r="E211" s="4" t="s">
        <v>1276</v>
      </c>
      <c r="F211" s="4" t="s">
        <v>1277</v>
      </c>
      <c r="G211" s="4" t="s">
        <v>1278</v>
      </c>
      <c r="H211" s="4" t="s">
        <v>1279</v>
      </c>
      <c r="I211" s="4" t="s">
        <v>1280</v>
      </c>
      <c r="J211" s="4" t="s">
        <v>44</v>
      </c>
      <c r="K211" s="4" t="s">
        <v>45</v>
      </c>
      <c r="L211" s="5">
        <v>119</v>
      </c>
      <c r="M211" s="7">
        <v>700</v>
      </c>
      <c r="N211" s="7">
        <v>126</v>
      </c>
      <c r="O211" s="7"/>
      <c r="P211" s="6">
        <v>126</v>
      </c>
      <c r="Q211" s="7">
        <v>126</v>
      </c>
      <c r="R211" s="7" t="s">
        <v>1281</v>
      </c>
      <c r="S211" s="7" t="s">
        <v>1282</v>
      </c>
      <c r="T211" s="7" t="s">
        <v>1283</v>
      </c>
      <c r="U211" s="33">
        <v>67176191</v>
      </c>
      <c r="V211" s="8">
        <v>0</v>
      </c>
      <c r="W211" s="8">
        <f t="shared" si="3"/>
        <v>67176191</v>
      </c>
      <c r="X211" s="30">
        <v>67176191</v>
      </c>
      <c r="Y211" s="10">
        <v>0.18</v>
      </c>
      <c r="Z211" s="10">
        <v>1</v>
      </c>
      <c r="AA211" s="12">
        <v>4.0500000000000001E-2</v>
      </c>
      <c r="AB211" s="12">
        <v>4.0500000000000001E-2</v>
      </c>
    </row>
    <row r="212" spans="1:28" x14ac:dyDescent="0.2">
      <c r="A212" s="4" t="s">
        <v>1274</v>
      </c>
      <c r="B212" s="4" t="s">
        <v>1275</v>
      </c>
      <c r="C212" s="4" t="s">
        <v>1207</v>
      </c>
      <c r="D212" s="4" t="s">
        <v>1208</v>
      </c>
      <c r="E212" s="4" t="s">
        <v>1276</v>
      </c>
      <c r="F212" s="4" t="s">
        <v>1284</v>
      </c>
      <c r="G212" s="4" t="s">
        <v>1285</v>
      </c>
      <c r="H212" s="4" t="s">
        <v>1286</v>
      </c>
      <c r="I212" s="4" t="s">
        <v>1287</v>
      </c>
      <c r="J212" s="4" t="s">
        <v>44</v>
      </c>
      <c r="K212" s="4" t="s">
        <v>45</v>
      </c>
      <c r="L212" s="5">
        <v>4</v>
      </c>
      <c r="M212" s="7">
        <v>10</v>
      </c>
      <c r="N212" s="7">
        <v>3</v>
      </c>
      <c r="O212" s="7"/>
      <c r="P212" s="6">
        <v>3</v>
      </c>
      <c r="Q212" s="7">
        <v>3</v>
      </c>
      <c r="R212" s="7" t="s">
        <v>1288</v>
      </c>
      <c r="S212" s="7" t="s">
        <v>1289</v>
      </c>
      <c r="T212" s="7" t="s">
        <v>1290</v>
      </c>
      <c r="U212" s="34"/>
      <c r="V212" s="8">
        <v>50000000</v>
      </c>
      <c r="W212" s="8">
        <f t="shared" si="3"/>
        <v>50000000</v>
      </c>
      <c r="X212" s="31"/>
      <c r="Y212" s="10">
        <v>0.3</v>
      </c>
      <c r="Z212" s="10">
        <v>1</v>
      </c>
      <c r="AA212" s="12">
        <v>6.7500000000000004E-2</v>
      </c>
      <c r="AB212" s="12">
        <v>6.7500000000000004E-2</v>
      </c>
    </row>
    <row r="213" spans="1:28" x14ac:dyDescent="0.2">
      <c r="A213" s="4" t="s">
        <v>1274</v>
      </c>
      <c r="B213" s="4" t="s">
        <v>1275</v>
      </c>
      <c r="C213" s="4" t="s">
        <v>1207</v>
      </c>
      <c r="D213" s="4" t="s">
        <v>1208</v>
      </c>
      <c r="E213" s="4" t="s">
        <v>1276</v>
      </c>
      <c r="F213" s="4" t="s">
        <v>1291</v>
      </c>
      <c r="G213" s="4" t="s">
        <v>1292</v>
      </c>
      <c r="H213" s="4" t="s">
        <v>1293</v>
      </c>
      <c r="I213" s="4" t="s">
        <v>1294</v>
      </c>
      <c r="J213" s="4" t="s">
        <v>44</v>
      </c>
      <c r="K213" s="4" t="s">
        <v>45</v>
      </c>
      <c r="L213" s="5">
        <v>90</v>
      </c>
      <c r="M213" s="7">
        <v>10</v>
      </c>
      <c r="N213" s="7">
        <v>1</v>
      </c>
      <c r="O213" s="7"/>
      <c r="P213" s="6">
        <v>1</v>
      </c>
      <c r="Q213" s="7">
        <v>1</v>
      </c>
      <c r="R213" s="7" t="s">
        <v>1295</v>
      </c>
      <c r="S213" s="7" t="s">
        <v>1296</v>
      </c>
      <c r="T213" s="7" t="s">
        <v>1297</v>
      </c>
      <c r="U213" s="33">
        <v>83816666</v>
      </c>
      <c r="V213" s="8">
        <v>0</v>
      </c>
      <c r="W213" s="8">
        <f t="shared" si="3"/>
        <v>83816666</v>
      </c>
      <c r="X213" s="30">
        <v>82945068</v>
      </c>
      <c r="Y213" s="10">
        <v>0.1</v>
      </c>
      <c r="Z213" s="10">
        <v>1</v>
      </c>
      <c r="AA213" s="12">
        <v>2.2499999999999999E-2</v>
      </c>
      <c r="AB213" s="12">
        <v>2.2499999999999999E-2</v>
      </c>
    </row>
    <row r="214" spans="1:28" x14ac:dyDescent="0.2">
      <c r="A214" s="4" t="s">
        <v>1298</v>
      </c>
      <c r="B214" s="4" t="s">
        <v>1299</v>
      </c>
      <c r="C214" s="4" t="s">
        <v>1207</v>
      </c>
      <c r="D214" s="4" t="s">
        <v>1300</v>
      </c>
      <c r="E214" s="4" t="s">
        <v>1301</v>
      </c>
      <c r="F214" s="4" t="s">
        <v>1302</v>
      </c>
      <c r="G214" s="4" t="s">
        <v>1303</v>
      </c>
      <c r="H214" s="4" t="s">
        <v>1304</v>
      </c>
      <c r="I214" s="4" t="s">
        <v>1305</v>
      </c>
      <c r="J214" s="4" t="s">
        <v>44</v>
      </c>
      <c r="K214" s="4" t="s">
        <v>45</v>
      </c>
      <c r="L214" s="5">
        <v>0</v>
      </c>
      <c r="M214" s="7">
        <v>1</v>
      </c>
      <c r="N214" s="7">
        <v>0</v>
      </c>
      <c r="O214" s="7"/>
      <c r="P214" s="6">
        <v>0</v>
      </c>
      <c r="Q214" s="7">
        <v>0</v>
      </c>
      <c r="R214" s="7"/>
      <c r="S214" s="7"/>
      <c r="T214" s="7"/>
      <c r="U214" s="34"/>
      <c r="V214" s="8">
        <v>0</v>
      </c>
      <c r="W214" s="8">
        <f t="shared" si="3"/>
        <v>0</v>
      </c>
      <c r="X214" s="31"/>
      <c r="Y214" s="10">
        <v>0</v>
      </c>
      <c r="Z214" s="10" t="s">
        <v>56</v>
      </c>
      <c r="AA214" s="12">
        <v>0</v>
      </c>
      <c r="AB214" s="12" t="s">
        <v>56</v>
      </c>
    </row>
    <row r="215" spans="1:28" x14ac:dyDescent="0.2">
      <c r="A215" s="4" t="s">
        <v>140</v>
      </c>
      <c r="B215" s="4" t="s">
        <v>141</v>
      </c>
      <c r="C215" s="4" t="s">
        <v>1207</v>
      </c>
      <c r="D215" s="4" t="s">
        <v>1300</v>
      </c>
      <c r="E215" s="4" t="s">
        <v>1301</v>
      </c>
      <c r="F215" s="4" t="s">
        <v>1306</v>
      </c>
      <c r="G215" s="4" t="s">
        <v>1307</v>
      </c>
      <c r="H215" s="4" t="s">
        <v>1308</v>
      </c>
      <c r="I215" s="4" t="s">
        <v>1309</v>
      </c>
      <c r="J215" s="4" t="s">
        <v>44</v>
      </c>
      <c r="K215" s="4" t="s">
        <v>45</v>
      </c>
      <c r="L215" s="5">
        <v>0</v>
      </c>
      <c r="M215" s="7">
        <v>1</v>
      </c>
      <c r="N215" s="7">
        <v>0</v>
      </c>
      <c r="O215" s="7"/>
      <c r="P215" s="6">
        <v>0</v>
      </c>
      <c r="Q215" s="7">
        <v>0</v>
      </c>
      <c r="R215" s="7"/>
      <c r="S215" s="7"/>
      <c r="T215" s="7"/>
      <c r="U215" s="34"/>
      <c r="V215" s="8">
        <v>0</v>
      </c>
      <c r="W215" s="8">
        <f t="shared" si="3"/>
        <v>0</v>
      </c>
      <c r="X215" s="31"/>
      <c r="Y215" s="10">
        <v>0</v>
      </c>
      <c r="Z215" s="10" t="s">
        <v>56</v>
      </c>
      <c r="AA215" s="12">
        <v>0</v>
      </c>
      <c r="AB215" s="12" t="s">
        <v>56</v>
      </c>
    </row>
    <row r="216" spans="1:28" x14ac:dyDescent="0.2">
      <c r="A216" s="4" t="s">
        <v>1215</v>
      </c>
      <c r="B216" s="4" t="s">
        <v>1216</v>
      </c>
      <c r="C216" s="4" t="s">
        <v>1207</v>
      </c>
      <c r="D216" s="4" t="s">
        <v>1300</v>
      </c>
      <c r="E216" s="4" t="s">
        <v>1301</v>
      </c>
      <c r="F216" s="4" t="s">
        <v>1310</v>
      </c>
      <c r="G216" s="4" t="s">
        <v>1311</v>
      </c>
      <c r="H216" s="4" t="s">
        <v>1312</v>
      </c>
      <c r="I216" s="4" t="s">
        <v>1313</v>
      </c>
      <c r="J216" s="4" t="s">
        <v>44</v>
      </c>
      <c r="K216" s="4" t="s">
        <v>45</v>
      </c>
      <c r="L216" s="5">
        <v>2</v>
      </c>
      <c r="M216" s="7">
        <v>3</v>
      </c>
      <c r="N216" s="7">
        <v>0</v>
      </c>
      <c r="O216" s="7"/>
      <c r="P216" s="6">
        <v>0</v>
      </c>
      <c r="Q216" s="7">
        <v>0</v>
      </c>
      <c r="R216" s="7"/>
      <c r="S216" s="7"/>
      <c r="T216" s="7"/>
      <c r="U216" s="34"/>
      <c r="V216" s="8">
        <v>0</v>
      </c>
      <c r="W216" s="8">
        <f t="shared" si="3"/>
        <v>0</v>
      </c>
      <c r="X216" s="31"/>
      <c r="Y216" s="10">
        <v>0</v>
      </c>
      <c r="Z216" s="10" t="s">
        <v>56</v>
      </c>
      <c r="AA216" s="12">
        <v>0</v>
      </c>
      <c r="AB216" s="12" t="s">
        <v>56</v>
      </c>
    </row>
    <row r="217" spans="1:28" x14ac:dyDescent="0.2">
      <c r="A217" s="4" t="s">
        <v>1274</v>
      </c>
      <c r="B217" s="4" t="s">
        <v>1275</v>
      </c>
      <c r="C217" s="4" t="s">
        <v>1207</v>
      </c>
      <c r="D217" s="4" t="s">
        <v>1300</v>
      </c>
      <c r="E217" s="4" t="s">
        <v>1301</v>
      </c>
      <c r="F217" s="4" t="s">
        <v>1314</v>
      </c>
      <c r="G217" s="4" t="s">
        <v>1315</v>
      </c>
      <c r="H217" s="4" t="s">
        <v>1316</v>
      </c>
      <c r="I217" s="4" t="s">
        <v>1317</v>
      </c>
      <c r="J217" s="4" t="s">
        <v>44</v>
      </c>
      <c r="K217" s="4" t="s">
        <v>45</v>
      </c>
      <c r="L217" s="5">
        <v>1</v>
      </c>
      <c r="M217" s="7">
        <v>3</v>
      </c>
      <c r="N217" s="7">
        <v>0</v>
      </c>
      <c r="O217" s="7"/>
      <c r="P217" s="6">
        <v>0</v>
      </c>
      <c r="Q217" s="7">
        <v>0</v>
      </c>
      <c r="R217" s="7"/>
      <c r="S217" s="7"/>
      <c r="T217" s="7"/>
      <c r="U217" s="34"/>
      <c r="V217" s="8">
        <v>0</v>
      </c>
      <c r="W217" s="8">
        <f t="shared" si="3"/>
        <v>0</v>
      </c>
      <c r="X217" s="31"/>
      <c r="Y217" s="10">
        <v>0</v>
      </c>
      <c r="Z217" s="10" t="s">
        <v>56</v>
      </c>
      <c r="AA217" s="12">
        <v>0</v>
      </c>
      <c r="AB217" s="12" t="s">
        <v>56</v>
      </c>
    </row>
    <row r="218" spans="1:28" x14ac:dyDescent="0.2">
      <c r="A218" s="4" t="s">
        <v>1318</v>
      </c>
      <c r="B218" s="4" t="s">
        <v>1319</v>
      </c>
      <c r="C218" s="4" t="s">
        <v>1207</v>
      </c>
      <c r="D218" s="4" t="s">
        <v>1300</v>
      </c>
      <c r="E218" s="4" t="s">
        <v>1320</v>
      </c>
      <c r="F218" s="4" t="s">
        <v>1321</v>
      </c>
      <c r="G218" s="4" t="s">
        <v>1322</v>
      </c>
      <c r="H218" s="4" t="s">
        <v>1323</v>
      </c>
      <c r="I218" s="4" t="s">
        <v>1324</v>
      </c>
      <c r="J218" s="4" t="s">
        <v>44</v>
      </c>
      <c r="K218" s="4" t="s">
        <v>45</v>
      </c>
      <c r="L218" s="5">
        <v>40</v>
      </c>
      <c r="M218" s="7">
        <v>140</v>
      </c>
      <c r="N218" s="7">
        <v>0</v>
      </c>
      <c r="O218" s="7"/>
      <c r="P218" s="6">
        <v>20</v>
      </c>
      <c r="Q218" s="7">
        <v>0</v>
      </c>
      <c r="R218" s="7"/>
      <c r="S218" s="7"/>
      <c r="T218" s="7"/>
      <c r="U218" s="34"/>
      <c r="V218" s="8">
        <v>449422510</v>
      </c>
      <c r="W218" s="8">
        <f t="shared" si="3"/>
        <v>449422510</v>
      </c>
      <c r="X218" s="31"/>
      <c r="Y218" s="10">
        <v>0</v>
      </c>
      <c r="Z218" s="10">
        <v>0</v>
      </c>
      <c r="AA218" s="12">
        <v>0</v>
      </c>
      <c r="AB218" s="12">
        <v>0</v>
      </c>
    </row>
    <row r="219" spans="1:28" x14ac:dyDescent="0.2">
      <c r="A219" s="4" t="s">
        <v>1318</v>
      </c>
      <c r="B219" s="4" t="s">
        <v>1319</v>
      </c>
      <c r="C219" s="4" t="s">
        <v>1207</v>
      </c>
      <c r="D219" s="4" t="s">
        <v>1300</v>
      </c>
      <c r="E219" s="4" t="s">
        <v>1320</v>
      </c>
      <c r="F219" s="4" t="s">
        <v>1325</v>
      </c>
      <c r="G219" s="4" t="s">
        <v>1326</v>
      </c>
      <c r="H219" s="4" t="s">
        <v>1327</v>
      </c>
      <c r="I219" s="4" t="s">
        <v>1328</v>
      </c>
      <c r="J219" s="4" t="s">
        <v>44</v>
      </c>
      <c r="K219" s="4" t="s">
        <v>45</v>
      </c>
      <c r="L219" s="5">
        <v>1</v>
      </c>
      <c r="M219" s="7">
        <v>14</v>
      </c>
      <c r="N219" s="7">
        <v>0</v>
      </c>
      <c r="O219" s="7"/>
      <c r="P219" s="6">
        <v>0</v>
      </c>
      <c r="Q219" s="7">
        <v>0</v>
      </c>
      <c r="R219" s="7" t="s">
        <v>1329</v>
      </c>
      <c r="S219" s="7" t="s">
        <v>1330</v>
      </c>
      <c r="T219" s="7" t="s">
        <v>1331</v>
      </c>
      <c r="U219" s="33">
        <v>210126928</v>
      </c>
      <c r="V219" s="8">
        <v>0</v>
      </c>
      <c r="W219" s="8">
        <f t="shared" si="3"/>
        <v>210126928</v>
      </c>
      <c r="X219" s="30">
        <v>205006928</v>
      </c>
      <c r="Y219" s="10">
        <v>0</v>
      </c>
      <c r="Z219" s="10" t="s">
        <v>56</v>
      </c>
      <c r="AA219" s="12">
        <v>0</v>
      </c>
      <c r="AB219" s="12" t="s">
        <v>56</v>
      </c>
    </row>
    <row r="220" spans="1:28" x14ac:dyDescent="0.2">
      <c r="A220" s="4" t="s">
        <v>1318</v>
      </c>
      <c r="B220" s="4" t="s">
        <v>1319</v>
      </c>
      <c r="C220" s="4" t="s">
        <v>1207</v>
      </c>
      <c r="D220" s="4" t="s">
        <v>1300</v>
      </c>
      <c r="E220" s="4" t="s">
        <v>1320</v>
      </c>
      <c r="F220" s="4" t="s">
        <v>1332</v>
      </c>
      <c r="G220" s="4" t="s">
        <v>1333</v>
      </c>
      <c r="H220" s="4" t="s">
        <v>1334</v>
      </c>
      <c r="I220" s="4" t="s">
        <v>1335</v>
      </c>
      <c r="J220" s="4" t="s">
        <v>44</v>
      </c>
      <c r="K220" s="4" t="s">
        <v>45</v>
      </c>
      <c r="L220" s="5">
        <v>200</v>
      </c>
      <c r="M220" s="7">
        <v>1000</v>
      </c>
      <c r="N220" s="7">
        <v>0</v>
      </c>
      <c r="O220" s="7"/>
      <c r="P220" s="6">
        <v>0</v>
      </c>
      <c r="Q220" s="7">
        <v>0</v>
      </c>
      <c r="R220" s="7"/>
      <c r="S220" s="7"/>
      <c r="T220" s="7"/>
      <c r="U220" s="34"/>
      <c r="V220" s="8">
        <v>169209376</v>
      </c>
      <c r="W220" s="8">
        <f t="shared" si="3"/>
        <v>169209376</v>
      </c>
      <c r="X220" s="31"/>
      <c r="Y220" s="10">
        <v>0</v>
      </c>
      <c r="Z220" s="10" t="s">
        <v>56</v>
      </c>
      <c r="AA220" s="12">
        <v>0</v>
      </c>
      <c r="AB220" s="12" t="s">
        <v>56</v>
      </c>
    </row>
    <row r="221" spans="1:28" x14ac:dyDescent="0.2">
      <c r="A221" s="4" t="s">
        <v>210</v>
      </c>
      <c r="B221" s="4" t="s">
        <v>211</v>
      </c>
      <c r="C221" s="4" t="s">
        <v>1207</v>
      </c>
      <c r="D221" s="4" t="s">
        <v>1300</v>
      </c>
      <c r="E221" s="4" t="s">
        <v>1320</v>
      </c>
      <c r="F221" s="4" t="s">
        <v>1336</v>
      </c>
      <c r="G221" s="4" t="s">
        <v>1337</v>
      </c>
      <c r="H221" s="4" t="s">
        <v>1338</v>
      </c>
      <c r="I221" s="4" t="s">
        <v>1339</v>
      </c>
      <c r="J221" s="4" t="s">
        <v>44</v>
      </c>
      <c r="K221" s="4" t="s">
        <v>45</v>
      </c>
      <c r="L221" s="5">
        <v>117</v>
      </c>
      <c r="M221" s="7">
        <v>1000</v>
      </c>
      <c r="N221" s="7">
        <v>600</v>
      </c>
      <c r="O221" s="7"/>
      <c r="P221" s="6">
        <v>600</v>
      </c>
      <c r="Q221" s="7">
        <v>600</v>
      </c>
      <c r="R221" s="7">
        <v>0</v>
      </c>
      <c r="S221" s="7" t="s">
        <v>1340</v>
      </c>
      <c r="T221" s="7">
        <v>0</v>
      </c>
      <c r="U221" s="34"/>
      <c r="V221" s="8">
        <v>9600000</v>
      </c>
      <c r="W221" s="8">
        <f t="shared" si="3"/>
        <v>9600000</v>
      </c>
      <c r="X221" s="31"/>
      <c r="Y221" s="10">
        <v>0.6</v>
      </c>
      <c r="Z221" s="10">
        <v>1</v>
      </c>
      <c r="AA221" s="12">
        <v>0.13500000000000001</v>
      </c>
      <c r="AB221" s="12">
        <v>0.13500000000000001</v>
      </c>
    </row>
    <row r="222" spans="1:28" x14ac:dyDescent="0.2">
      <c r="A222" s="4" t="s">
        <v>210</v>
      </c>
      <c r="B222" s="4" t="s">
        <v>211</v>
      </c>
      <c r="C222" s="4" t="s">
        <v>1207</v>
      </c>
      <c r="D222" s="4" t="s">
        <v>1300</v>
      </c>
      <c r="E222" s="4" t="s">
        <v>1320</v>
      </c>
      <c r="F222" s="4" t="s">
        <v>1341</v>
      </c>
      <c r="G222" s="4" t="s">
        <v>1342</v>
      </c>
      <c r="H222" s="4" t="s">
        <v>1343</v>
      </c>
      <c r="I222" s="4" t="s">
        <v>1344</v>
      </c>
      <c r="J222" s="4" t="s">
        <v>44</v>
      </c>
      <c r="K222" s="4" t="s">
        <v>45</v>
      </c>
      <c r="L222" s="5">
        <v>5196</v>
      </c>
      <c r="M222" s="7">
        <v>4000</v>
      </c>
      <c r="N222" s="7">
        <v>602</v>
      </c>
      <c r="O222" s="7"/>
      <c r="P222" s="6">
        <v>600</v>
      </c>
      <c r="Q222" s="7">
        <v>602</v>
      </c>
      <c r="R222" s="7">
        <v>0</v>
      </c>
      <c r="S222" s="7" t="s">
        <v>1345</v>
      </c>
      <c r="T222" s="7">
        <v>0</v>
      </c>
      <c r="U222" s="34"/>
      <c r="V222" s="8">
        <v>24000000</v>
      </c>
      <c r="W222" s="8">
        <f t="shared" si="3"/>
        <v>24000000</v>
      </c>
      <c r="X222" s="31"/>
      <c r="Y222" s="10">
        <v>0.15049999999999999</v>
      </c>
      <c r="Z222" s="10">
        <v>1</v>
      </c>
      <c r="AA222" s="12">
        <v>3.39E-2</v>
      </c>
      <c r="AB222" s="12">
        <v>3.3799999999999997E-2</v>
      </c>
    </row>
    <row r="223" spans="1:28" x14ac:dyDescent="0.2">
      <c r="A223" s="4" t="s">
        <v>1346</v>
      </c>
      <c r="B223" s="4" t="s">
        <v>1347</v>
      </c>
      <c r="C223" s="4" t="s">
        <v>1207</v>
      </c>
      <c r="D223" s="4" t="s">
        <v>1300</v>
      </c>
      <c r="E223" s="4" t="s">
        <v>1320</v>
      </c>
      <c r="F223" s="4" t="s">
        <v>1348</v>
      </c>
      <c r="G223" s="4" t="s">
        <v>1349</v>
      </c>
      <c r="H223" s="4" t="s">
        <v>1350</v>
      </c>
      <c r="I223" s="4" t="s">
        <v>1351</v>
      </c>
      <c r="J223" s="4" t="s">
        <v>44</v>
      </c>
      <c r="K223" s="4" t="s">
        <v>45</v>
      </c>
      <c r="L223" s="5">
        <v>0</v>
      </c>
      <c r="M223" s="7">
        <v>1</v>
      </c>
      <c r="N223" s="7">
        <v>0</v>
      </c>
      <c r="O223" s="7"/>
      <c r="P223" s="6">
        <v>0</v>
      </c>
      <c r="Q223" s="7">
        <v>0</v>
      </c>
      <c r="R223" s="7"/>
      <c r="S223" s="7"/>
      <c r="T223" s="7"/>
      <c r="U223" s="34"/>
      <c r="V223" s="8">
        <v>0</v>
      </c>
      <c r="W223" s="8">
        <f t="shared" si="3"/>
        <v>0</v>
      </c>
      <c r="X223" s="31"/>
      <c r="Y223" s="10">
        <v>0</v>
      </c>
      <c r="Z223" s="10" t="s">
        <v>56</v>
      </c>
      <c r="AA223" s="12">
        <v>0</v>
      </c>
      <c r="AB223" s="12" t="s">
        <v>56</v>
      </c>
    </row>
    <row r="224" spans="1:28" x14ac:dyDescent="0.2">
      <c r="A224" s="4" t="s">
        <v>1346</v>
      </c>
      <c r="B224" s="4" t="s">
        <v>1347</v>
      </c>
      <c r="C224" s="4" t="s">
        <v>1207</v>
      </c>
      <c r="D224" s="4" t="s">
        <v>1300</v>
      </c>
      <c r="E224" s="4" t="s">
        <v>1320</v>
      </c>
      <c r="F224" s="4" t="s">
        <v>1352</v>
      </c>
      <c r="G224" s="4" t="s">
        <v>1353</v>
      </c>
      <c r="H224" s="4" t="s">
        <v>1354</v>
      </c>
      <c r="I224" s="4" t="s">
        <v>1355</v>
      </c>
      <c r="J224" s="4" t="s">
        <v>44</v>
      </c>
      <c r="K224" s="4" t="s">
        <v>54</v>
      </c>
      <c r="L224" s="5">
        <v>5</v>
      </c>
      <c r="M224" s="7">
        <v>8</v>
      </c>
      <c r="N224" s="7">
        <v>4</v>
      </c>
      <c r="O224" s="7" t="s">
        <v>1356</v>
      </c>
      <c r="P224" s="6">
        <v>8</v>
      </c>
      <c r="Q224" s="7">
        <v>8</v>
      </c>
      <c r="R224" s="7" t="s">
        <v>1357</v>
      </c>
      <c r="S224" s="7" t="s">
        <v>1358</v>
      </c>
      <c r="T224" s="7">
        <v>0</v>
      </c>
      <c r="U224" s="33">
        <v>4389527434</v>
      </c>
      <c r="V224" s="8">
        <v>0</v>
      </c>
      <c r="W224" s="8">
        <f t="shared" si="3"/>
        <v>4389527434</v>
      </c>
      <c r="X224" s="30">
        <v>4320229753</v>
      </c>
      <c r="Y224" s="10">
        <v>0.25</v>
      </c>
      <c r="Z224" s="10">
        <v>1</v>
      </c>
      <c r="AA224" s="12">
        <v>5.6300000000000003E-2</v>
      </c>
      <c r="AB224" s="12">
        <v>5.6300000000000003E-2</v>
      </c>
    </row>
    <row r="225" spans="1:28" x14ac:dyDescent="0.2">
      <c r="A225" s="4" t="s">
        <v>1346</v>
      </c>
      <c r="B225" s="4" t="s">
        <v>1347</v>
      </c>
      <c r="C225" s="4" t="s">
        <v>1207</v>
      </c>
      <c r="D225" s="4" t="s">
        <v>1300</v>
      </c>
      <c r="E225" s="4" t="s">
        <v>1320</v>
      </c>
      <c r="F225" s="4" t="s">
        <v>1359</v>
      </c>
      <c r="G225" s="4" t="s">
        <v>1360</v>
      </c>
      <c r="H225" s="4" t="s">
        <v>1361</v>
      </c>
      <c r="I225" s="4" t="s">
        <v>1362</v>
      </c>
      <c r="J225" s="4" t="s">
        <v>53</v>
      </c>
      <c r="K225" s="4" t="s">
        <v>45</v>
      </c>
      <c r="L225" s="5">
        <v>0</v>
      </c>
      <c r="M225" s="7">
        <v>100</v>
      </c>
      <c r="N225" s="7">
        <v>60</v>
      </c>
      <c r="O225" s="7" t="s">
        <v>1363</v>
      </c>
      <c r="P225" s="6">
        <v>30</v>
      </c>
      <c r="Q225" s="7">
        <v>60</v>
      </c>
      <c r="R225" s="7" t="s">
        <v>1357</v>
      </c>
      <c r="S225" s="7" t="s">
        <v>1364</v>
      </c>
      <c r="T225" s="7">
        <v>0</v>
      </c>
      <c r="U225" s="33">
        <v>150000000</v>
      </c>
      <c r="V225" s="8">
        <v>0</v>
      </c>
      <c r="W225" s="8">
        <f t="shared" si="3"/>
        <v>150000000</v>
      </c>
      <c r="X225" s="30">
        <v>150000000</v>
      </c>
      <c r="Y225" s="10">
        <v>0.6</v>
      </c>
      <c r="Z225" s="10">
        <v>1</v>
      </c>
      <c r="AA225" s="12">
        <v>0.13500000000000001</v>
      </c>
      <c r="AB225" s="12">
        <v>6.7500000000000004E-2</v>
      </c>
    </row>
    <row r="226" spans="1:28" x14ac:dyDescent="0.2">
      <c r="A226" s="4" t="s">
        <v>1346</v>
      </c>
      <c r="B226" s="4" t="s">
        <v>1347</v>
      </c>
      <c r="C226" s="4" t="s">
        <v>1207</v>
      </c>
      <c r="D226" s="4" t="s">
        <v>1300</v>
      </c>
      <c r="E226" s="4" t="s">
        <v>1320</v>
      </c>
      <c r="F226" s="4" t="s">
        <v>1365</v>
      </c>
      <c r="G226" s="4" t="s">
        <v>1366</v>
      </c>
      <c r="H226" s="4" t="s">
        <v>1367</v>
      </c>
      <c r="I226" s="4" t="s">
        <v>1368</v>
      </c>
      <c r="J226" s="4" t="s">
        <v>44</v>
      </c>
      <c r="K226" s="4" t="s">
        <v>45</v>
      </c>
      <c r="L226" s="5">
        <v>160000</v>
      </c>
      <c r="M226" s="7">
        <v>100000</v>
      </c>
      <c r="N226" s="7">
        <v>11743</v>
      </c>
      <c r="O226" s="7" t="s">
        <v>1369</v>
      </c>
      <c r="P226" s="6">
        <v>10000</v>
      </c>
      <c r="Q226" s="7">
        <v>11743</v>
      </c>
      <c r="R226" s="7" t="s">
        <v>1370</v>
      </c>
      <c r="S226" s="7" t="s">
        <v>1371</v>
      </c>
      <c r="T226" s="7">
        <v>0</v>
      </c>
      <c r="U226" s="33">
        <v>11495504</v>
      </c>
      <c r="V226" s="8">
        <v>0</v>
      </c>
      <c r="W226" s="8">
        <f t="shared" si="3"/>
        <v>11495504</v>
      </c>
      <c r="X226" s="30">
        <v>11495504</v>
      </c>
      <c r="Y226" s="10">
        <v>0.1174</v>
      </c>
      <c r="Z226" s="10">
        <v>1</v>
      </c>
      <c r="AA226" s="12">
        <v>2.64E-2</v>
      </c>
      <c r="AB226" s="12">
        <v>2.2499999999999999E-2</v>
      </c>
    </row>
    <row r="227" spans="1:28" x14ac:dyDescent="0.2">
      <c r="A227" s="4" t="s">
        <v>1346</v>
      </c>
      <c r="B227" s="4" t="s">
        <v>1347</v>
      </c>
      <c r="C227" s="4" t="s">
        <v>1207</v>
      </c>
      <c r="D227" s="4" t="s">
        <v>1300</v>
      </c>
      <c r="E227" s="4" t="s">
        <v>1320</v>
      </c>
      <c r="F227" s="4" t="s">
        <v>1372</v>
      </c>
      <c r="G227" s="4" t="s">
        <v>1373</v>
      </c>
      <c r="H227" s="4" t="s">
        <v>1374</v>
      </c>
      <c r="I227" s="4" t="s">
        <v>1375</v>
      </c>
      <c r="J227" s="4" t="s">
        <v>44</v>
      </c>
      <c r="K227" s="4" t="s">
        <v>45</v>
      </c>
      <c r="L227" s="5">
        <v>1</v>
      </c>
      <c r="M227" s="7">
        <v>2</v>
      </c>
      <c r="N227" s="7">
        <v>0</v>
      </c>
      <c r="O227" s="7"/>
      <c r="P227" s="6">
        <v>0</v>
      </c>
      <c r="Q227" s="7">
        <v>0</v>
      </c>
      <c r="R227" s="7"/>
      <c r="S227" s="7"/>
      <c r="T227" s="7"/>
      <c r="U227" s="34"/>
      <c r="V227" s="8">
        <v>0</v>
      </c>
      <c r="W227" s="8">
        <f t="shared" si="3"/>
        <v>0</v>
      </c>
      <c r="X227" s="31"/>
      <c r="Y227" s="10">
        <v>0</v>
      </c>
      <c r="Z227" s="10" t="s">
        <v>56</v>
      </c>
      <c r="AA227" s="12">
        <v>0</v>
      </c>
      <c r="AB227" s="12" t="s">
        <v>56</v>
      </c>
    </row>
    <row r="228" spans="1:28" x14ac:dyDescent="0.2">
      <c r="A228" s="4" t="s">
        <v>1346</v>
      </c>
      <c r="B228" s="4" t="s">
        <v>1347</v>
      </c>
      <c r="C228" s="4" t="s">
        <v>1207</v>
      </c>
      <c r="D228" s="4" t="s">
        <v>1300</v>
      </c>
      <c r="E228" s="4" t="s">
        <v>1320</v>
      </c>
      <c r="F228" s="4" t="s">
        <v>1376</v>
      </c>
      <c r="G228" s="4" t="s">
        <v>1377</v>
      </c>
      <c r="H228" s="4" t="s">
        <v>1378</v>
      </c>
      <c r="I228" s="4" t="s">
        <v>1379</v>
      </c>
      <c r="J228" s="4" t="s">
        <v>44</v>
      </c>
      <c r="K228" s="4" t="s">
        <v>45</v>
      </c>
      <c r="L228" s="5">
        <v>78</v>
      </c>
      <c r="M228" s="7">
        <v>90</v>
      </c>
      <c r="N228" s="7">
        <v>46</v>
      </c>
      <c r="O228" s="7" t="s">
        <v>1380</v>
      </c>
      <c r="P228" s="6">
        <v>10</v>
      </c>
      <c r="Q228" s="7">
        <v>46</v>
      </c>
      <c r="R228" s="7" t="s">
        <v>1381</v>
      </c>
      <c r="S228" s="7" t="s">
        <v>1382</v>
      </c>
      <c r="T228" s="7">
        <v>0</v>
      </c>
      <c r="U228" s="33">
        <v>200000000</v>
      </c>
      <c r="V228" s="8">
        <v>0</v>
      </c>
      <c r="W228" s="8">
        <f t="shared" si="3"/>
        <v>200000000</v>
      </c>
      <c r="X228" s="30">
        <v>72937480</v>
      </c>
      <c r="Y228" s="10">
        <v>0.5111</v>
      </c>
      <c r="Z228" s="10">
        <v>1</v>
      </c>
      <c r="AA228" s="12">
        <v>0.115</v>
      </c>
      <c r="AB228" s="12">
        <v>2.5000000000000001E-2</v>
      </c>
    </row>
    <row r="229" spans="1:28" x14ac:dyDescent="0.2">
      <c r="A229" s="4" t="s">
        <v>1318</v>
      </c>
      <c r="B229" s="4" t="s">
        <v>1319</v>
      </c>
      <c r="C229" s="4" t="s">
        <v>1207</v>
      </c>
      <c r="D229" s="4" t="s">
        <v>1300</v>
      </c>
      <c r="E229" s="4" t="s">
        <v>1383</v>
      </c>
      <c r="F229" s="4" t="s">
        <v>1384</v>
      </c>
      <c r="G229" s="4" t="s">
        <v>1385</v>
      </c>
      <c r="H229" s="4" t="s">
        <v>1386</v>
      </c>
      <c r="I229" s="4" t="s">
        <v>1387</v>
      </c>
      <c r="J229" s="4" t="s">
        <v>44</v>
      </c>
      <c r="K229" s="4" t="s">
        <v>45</v>
      </c>
      <c r="L229" s="5">
        <v>0</v>
      </c>
      <c r="M229" s="7">
        <v>2</v>
      </c>
      <c r="N229" s="7">
        <v>1</v>
      </c>
      <c r="O229" s="7"/>
      <c r="P229" s="6">
        <v>1</v>
      </c>
      <c r="Q229" s="7">
        <v>1</v>
      </c>
      <c r="R229" s="7" t="s">
        <v>1388</v>
      </c>
      <c r="S229" s="7" t="s">
        <v>1389</v>
      </c>
      <c r="T229" s="7" t="s">
        <v>1390</v>
      </c>
      <c r="U229" s="33">
        <v>4084983092</v>
      </c>
      <c r="V229" s="8">
        <v>1500000000</v>
      </c>
      <c r="W229" s="8">
        <f t="shared" si="3"/>
        <v>5584983092</v>
      </c>
      <c r="X229" s="30">
        <v>1766073439</v>
      </c>
      <c r="Y229" s="10">
        <v>0.5</v>
      </c>
      <c r="Z229" s="10">
        <v>1</v>
      </c>
      <c r="AA229" s="12">
        <v>0.1125</v>
      </c>
      <c r="AB229" s="12">
        <v>0.1125</v>
      </c>
    </row>
    <row r="230" spans="1:28" x14ac:dyDescent="0.2">
      <c r="A230" s="4" t="s">
        <v>1318</v>
      </c>
      <c r="B230" s="4" t="s">
        <v>1319</v>
      </c>
      <c r="C230" s="4" t="s">
        <v>1207</v>
      </c>
      <c r="D230" s="4" t="s">
        <v>1300</v>
      </c>
      <c r="E230" s="4" t="s">
        <v>1383</v>
      </c>
      <c r="F230" s="4" t="s">
        <v>1391</v>
      </c>
      <c r="G230" s="4" t="s">
        <v>1392</v>
      </c>
      <c r="H230" s="4" t="s">
        <v>1393</v>
      </c>
      <c r="I230" s="4" t="s">
        <v>1394</v>
      </c>
      <c r="J230" s="4" t="s">
        <v>44</v>
      </c>
      <c r="K230" s="4" t="s">
        <v>45</v>
      </c>
      <c r="L230" s="5">
        <v>110</v>
      </c>
      <c r="M230" s="7">
        <v>250</v>
      </c>
      <c r="N230" s="7">
        <v>0</v>
      </c>
      <c r="O230" s="7"/>
      <c r="P230" s="6">
        <v>30</v>
      </c>
      <c r="Q230" s="7">
        <v>0</v>
      </c>
      <c r="R230" s="7"/>
      <c r="S230" s="7"/>
      <c r="T230" s="7"/>
      <c r="U230" s="34"/>
      <c r="V230" s="8">
        <v>235125000</v>
      </c>
      <c r="W230" s="8">
        <f t="shared" si="3"/>
        <v>235125000</v>
      </c>
      <c r="X230" s="31"/>
      <c r="Y230" s="10">
        <v>0</v>
      </c>
      <c r="Z230" s="10">
        <v>0</v>
      </c>
      <c r="AA230" s="12">
        <v>0</v>
      </c>
      <c r="AB230" s="12">
        <v>0</v>
      </c>
    </row>
    <row r="231" spans="1:28" x14ac:dyDescent="0.2">
      <c r="A231" s="4" t="s">
        <v>1318</v>
      </c>
      <c r="B231" s="4" t="s">
        <v>1319</v>
      </c>
      <c r="C231" s="4" t="s">
        <v>1207</v>
      </c>
      <c r="D231" s="4" t="s">
        <v>1300</v>
      </c>
      <c r="E231" s="4" t="s">
        <v>1383</v>
      </c>
      <c r="F231" s="4" t="s">
        <v>1395</v>
      </c>
      <c r="G231" s="4" t="s">
        <v>1396</v>
      </c>
      <c r="H231" s="4" t="s">
        <v>1397</v>
      </c>
      <c r="I231" s="4" t="s">
        <v>1398</v>
      </c>
      <c r="J231" s="4" t="s">
        <v>44</v>
      </c>
      <c r="K231" s="4" t="s">
        <v>45</v>
      </c>
      <c r="L231" s="5">
        <v>0</v>
      </c>
      <c r="M231" s="7">
        <v>2</v>
      </c>
      <c r="N231" s="7">
        <v>0</v>
      </c>
      <c r="O231" s="7"/>
      <c r="P231" s="6">
        <v>0.5</v>
      </c>
      <c r="Q231" s="7">
        <v>0</v>
      </c>
      <c r="R231" s="7"/>
      <c r="S231" s="7"/>
      <c r="T231" s="7"/>
      <c r="U231" s="34"/>
      <c r="V231" s="8">
        <v>0</v>
      </c>
      <c r="W231" s="8">
        <f t="shared" si="3"/>
        <v>0</v>
      </c>
      <c r="X231" s="31"/>
      <c r="Y231" s="10">
        <v>0</v>
      </c>
      <c r="Z231" s="10">
        <v>0</v>
      </c>
      <c r="AA231" s="12">
        <v>0</v>
      </c>
      <c r="AB231" s="12">
        <v>0</v>
      </c>
    </row>
    <row r="232" spans="1:28" x14ac:dyDescent="0.2">
      <c r="A232" s="4" t="s">
        <v>1318</v>
      </c>
      <c r="B232" s="4" t="s">
        <v>1319</v>
      </c>
      <c r="C232" s="4" t="s">
        <v>1207</v>
      </c>
      <c r="D232" s="4" t="s">
        <v>1300</v>
      </c>
      <c r="E232" s="4" t="s">
        <v>1383</v>
      </c>
      <c r="F232" s="4" t="s">
        <v>1399</v>
      </c>
      <c r="G232" s="4" t="s">
        <v>1400</v>
      </c>
      <c r="H232" s="4" t="s">
        <v>1401</v>
      </c>
      <c r="I232" s="4" t="s">
        <v>1402</v>
      </c>
      <c r="J232" s="4" t="s">
        <v>44</v>
      </c>
      <c r="K232" s="4" t="s">
        <v>45</v>
      </c>
      <c r="L232" s="5">
        <v>1</v>
      </c>
      <c r="M232" s="7">
        <v>1</v>
      </c>
      <c r="N232" s="7">
        <v>0</v>
      </c>
      <c r="O232" s="7"/>
      <c r="P232" s="6">
        <v>0</v>
      </c>
      <c r="Q232" s="7">
        <v>0</v>
      </c>
      <c r="R232" s="7"/>
      <c r="S232" s="7"/>
      <c r="T232" s="7"/>
      <c r="U232" s="34"/>
      <c r="V232" s="8">
        <v>0</v>
      </c>
      <c r="W232" s="8">
        <f t="shared" si="3"/>
        <v>0</v>
      </c>
      <c r="X232" s="31"/>
      <c r="Y232" s="10">
        <v>0</v>
      </c>
      <c r="Z232" s="10" t="s">
        <v>56</v>
      </c>
      <c r="AA232" s="12">
        <v>0</v>
      </c>
      <c r="AB232" s="12" t="s">
        <v>56</v>
      </c>
    </row>
    <row r="233" spans="1:28" x14ac:dyDescent="0.2">
      <c r="A233" s="4" t="s">
        <v>1318</v>
      </c>
      <c r="B233" s="4" t="s">
        <v>1319</v>
      </c>
      <c r="C233" s="4" t="s">
        <v>1207</v>
      </c>
      <c r="D233" s="4" t="s">
        <v>1300</v>
      </c>
      <c r="E233" s="4" t="s">
        <v>1383</v>
      </c>
      <c r="F233" s="4" t="s">
        <v>1403</v>
      </c>
      <c r="G233" s="4" t="s">
        <v>1404</v>
      </c>
      <c r="H233" s="4" t="s">
        <v>1405</v>
      </c>
      <c r="I233" s="4" t="s">
        <v>1406</v>
      </c>
      <c r="J233" s="4" t="s">
        <v>44</v>
      </c>
      <c r="K233" s="4" t="s">
        <v>45</v>
      </c>
      <c r="L233" s="5">
        <v>0</v>
      </c>
      <c r="M233" s="7">
        <v>8</v>
      </c>
      <c r="N233" s="7">
        <v>0</v>
      </c>
      <c r="O233" s="7"/>
      <c r="P233" s="6">
        <v>2</v>
      </c>
      <c r="Q233" s="7">
        <v>0</v>
      </c>
      <c r="R233" s="7" t="s">
        <v>1407</v>
      </c>
      <c r="S233" s="7"/>
      <c r="T233" s="7">
        <v>0</v>
      </c>
      <c r="U233" s="33">
        <v>81000000</v>
      </c>
      <c r="V233" s="8">
        <v>0</v>
      </c>
      <c r="W233" s="8">
        <f t="shared" si="3"/>
        <v>81000000</v>
      </c>
      <c r="X233" s="30">
        <v>0</v>
      </c>
      <c r="Y233" s="10">
        <v>0</v>
      </c>
      <c r="Z233" s="10">
        <v>0</v>
      </c>
      <c r="AA233" s="12">
        <v>0</v>
      </c>
      <c r="AB233" s="12">
        <v>0</v>
      </c>
    </row>
    <row r="234" spans="1:28" ht="68.25" x14ac:dyDescent="0.2">
      <c r="A234" s="4" t="s">
        <v>210</v>
      </c>
      <c r="B234" s="4" t="s">
        <v>211</v>
      </c>
      <c r="C234" s="4" t="s">
        <v>1207</v>
      </c>
      <c r="D234" s="4" t="s">
        <v>1300</v>
      </c>
      <c r="E234" s="4" t="s">
        <v>1383</v>
      </c>
      <c r="F234" s="4" t="s">
        <v>1408</v>
      </c>
      <c r="G234" s="4" t="s">
        <v>1409</v>
      </c>
      <c r="H234" s="24" t="s">
        <v>1410</v>
      </c>
      <c r="I234" s="4" t="s">
        <v>1411</v>
      </c>
      <c r="J234" s="4" t="s">
        <v>44</v>
      </c>
      <c r="K234" s="4" t="s">
        <v>45</v>
      </c>
      <c r="L234" s="5">
        <v>0</v>
      </c>
      <c r="M234" s="7">
        <v>100</v>
      </c>
      <c r="N234" s="7">
        <v>0</v>
      </c>
      <c r="O234" s="7"/>
      <c r="P234" s="6">
        <v>0</v>
      </c>
      <c r="Q234" s="7">
        <v>0</v>
      </c>
      <c r="R234" s="7"/>
      <c r="S234" s="7"/>
      <c r="T234" s="7"/>
      <c r="U234" s="34"/>
      <c r="V234" s="8">
        <v>0</v>
      </c>
      <c r="W234" s="8">
        <f t="shared" si="3"/>
        <v>0</v>
      </c>
      <c r="X234" s="31"/>
      <c r="Y234" s="10">
        <v>0</v>
      </c>
      <c r="Z234" s="10" t="s">
        <v>56</v>
      </c>
      <c r="AA234" s="12">
        <v>0</v>
      </c>
      <c r="AB234" s="12" t="s">
        <v>56</v>
      </c>
    </row>
    <row r="235" spans="1:28" x14ac:dyDescent="0.2">
      <c r="A235" s="4" t="s">
        <v>210</v>
      </c>
      <c r="B235" s="4" t="s">
        <v>211</v>
      </c>
      <c r="C235" s="4" t="s">
        <v>1207</v>
      </c>
      <c r="D235" s="4" t="s">
        <v>1300</v>
      </c>
      <c r="E235" s="4" t="s">
        <v>1383</v>
      </c>
      <c r="F235" s="4" t="s">
        <v>1412</v>
      </c>
      <c r="G235" s="4" t="s">
        <v>1413</v>
      </c>
      <c r="H235" s="4" t="s">
        <v>1414</v>
      </c>
      <c r="I235" s="4" t="s">
        <v>1415</v>
      </c>
      <c r="J235" s="4" t="s">
        <v>44</v>
      </c>
      <c r="K235" s="4" t="s">
        <v>45</v>
      </c>
      <c r="L235" s="5">
        <v>15</v>
      </c>
      <c r="M235" s="7">
        <v>86</v>
      </c>
      <c r="N235" s="7">
        <v>0</v>
      </c>
      <c r="O235" s="7"/>
      <c r="P235" s="6">
        <v>0</v>
      </c>
      <c r="Q235" s="7">
        <v>0</v>
      </c>
      <c r="R235" s="7"/>
      <c r="S235" s="7"/>
      <c r="T235" s="7"/>
      <c r="U235" s="34"/>
      <c r="V235" s="8">
        <v>0</v>
      </c>
      <c r="W235" s="8">
        <f t="shared" si="3"/>
        <v>0</v>
      </c>
      <c r="X235" s="31"/>
      <c r="Y235" s="10">
        <v>0</v>
      </c>
      <c r="Z235" s="10" t="s">
        <v>56</v>
      </c>
      <c r="AA235" s="12">
        <v>0</v>
      </c>
      <c r="AB235" s="12" t="s">
        <v>56</v>
      </c>
    </row>
    <row r="236" spans="1:28" x14ac:dyDescent="0.2">
      <c r="A236" s="4" t="s">
        <v>336</v>
      </c>
      <c r="B236" s="4" t="s">
        <v>337</v>
      </c>
      <c r="C236" s="4" t="s">
        <v>1207</v>
      </c>
      <c r="D236" s="4" t="s">
        <v>1416</v>
      </c>
      <c r="E236" s="4" t="s">
        <v>1417</v>
      </c>
      <c r="F236" s="4" t="s">
        <v>1418</v>
      </c>
      <c r="G236" s="4" t="s">
        <v>1419</v>
      </c>
      <c r="H236" s="4" t="s">
        <v>1420</v>
      </c>
      <c r="I236" s="4" t="s">
        <v>1421</v>
      </c>
      <c r="J236" s="4" t="s">
        <v>44</v>
      </c>
      <c r="K236" s="4" t="s">
        <v>45</v>
      </c>
      <c r="L236" s="5">
        <v>0</v>
      </c>
      <c r="M236" s="7">
        <v>350</v>
      </c>
      <c r="N236" s="7">
        <v>74.650000000000006</v>
      </c>
      <c r="O236" s="7"/>
      <c r="P236" s="6">
        <v>70</v>
      </c>
      <c r="Q236" s="7">
        <v>74.650000000000006</v>
      </c>
      <c r="R236" s="7" t="s">
        <v>1422</v>
      </c>
      <c r="S236" s="7" t="s">
        <v>1423</v>
      </c>
      <c r="T236" s="7">
        <v>0</v>
      </c>
      <c r="U236" s="34"/>
      <c r="V236" s="8">
        <v>1285000000000</v>
      </c>
      <c r="W236" s="8">
        <f t="shared" si="3"/>
        <v>1285000000000</v>
      </c>
      <c r="X236" s="31"/>
      <c r="Y236" s="10">
        <v>0.21329999999999999</v>
      </c>
      <c r="Z236" s="10">
        <v>1</v>
      </c>
      <c r="AA236" s="12">
        <v>4.8000000000000001E-2</v>
      </c>
      <c r="AB236" s="12">
        <v>4.4999999999999998E-2</v>
      </c>
    </row>
    <row r="237" spans="1:28" x14ac:dyDescent="0.2">
      <c r="A237" s="4" t="s">
        <v>336</v>
      </c>
      <c r="B237" s="4" t="s">
        <v>337</v>
      </c>
      <c r="C237" s="4" t="s">
        <v>1207</v>
      </c>
      <c r="D237" s="4" t="s">
        <v>1416</v>
      </c>
      <c r="E237" s="4" t="s">
        <v>1417</v>
      </c>
      <c r="F237" s="4" t="s">
        <v>1424</v>
      </c>
      <c r="G237" s="4" t="s">
        <v>1425</v>
      </c>
      <c r="H237" s="4" t="s">
        <v>1426</v>
      </c>
      <c r="I237" s="4" t="s">
        <v>1427</v>
      </c>
      <c r="J237" s="4" t="s">
        <v>44</v>
      </c>
      <c r="K237" s="4" t="s">
        <v>45</v>
      </c>
      <c r="L237" s="5">
        <v>0</v>
      </c>
      <c r="M237" s="7">
        <v>300</v>
      </c>
      <c r="N237" s="7">
        <v>0</v>
      </c>
      <c r="O237" s="7"/>
      <c r="P237" s="6">
        <v>0</v>
      </c>
      <c r="Q237" s="7">
        <v>0</v>
      </c>
      <c r="R237" s="7"/>
      <c r="S237" s="7"/>
      <c r="T237" s="7"/>
      <c r="U237" s="34"/>
      <c r="V237" s="8">
        <v>0</v>
      </c>
      <c r="W237" s="8">
        <f t="shared" si="3"/>
        <v>0</v>
      </c>
      <c r="X237" s="31"/>
      <c r="Y237" s="10">
        <v>0</v>
      </c>
      <c r="Z237" s="10" t="s">
        <v>56</v>
      </c>
      <c r="AA237" s="12">
        <v>0</v>
      </c>
      <c r="AB237" s="12" t="s">
        <v>56</v>
      </c>
    </row>
    <row r="238" spans="1:28" x14ac:dyDescent="0.2">
      <c r="A238" s="4" t="s">
        <v>336</v>
      </c>
      <c r="B238" s="4" t="s">
        <v>337</v>
      </c>
      <c r="C238" s="4" t="s">
        <v>1207</v>
      </c>
      <c r="D238" s="4" t="s">
        <v>1416</v>
      </c>
      <c r="E238" s="4" t="s">
        <v>1417</v>
      </c>
      <c r="F238" s="4" t="s">
        <v>1428</v>
      </c>
      <c r="G238" s="4" t="s">
        <v>1429</v>
      </c>
      <c r="H238" s="4" t="s">
        <v>1430</v>
      </c>
      <c r="I238" s="4" t="s">
        <v>1421</v>
      </c>
      <c r="J238" s="4" t="s">
        <v>44</v>
      </c>
      <c r="K238" s="4" t="s">
        <v>45</v>
      </c>
      <c r="L238" s="5">
        <v>0</v>
      </c>
      <c r="M238" s="7">
        <v>270</v>
      </c>
      <c r="N238" s="7">
        <v>0</v>
      </c>
      <c r="O238" s="7"/>
      <c r="P238" s="6">
        <v>0</v>
      </c>
      <c r="Q238" s="7">
        <v>0</v>
      </c>
      <c r="R238" s="7"/>
      <c r="S238" s="7"/>
      <c r="T238" s="7"/>
      <c r="U238" s="33">
        <v>13162805275</v>
      </c>
      <c r="V238" s="8">
        <v>-1526347067</v>
      </c>
      <c r="W238" s="8">
        <f t="shared" si="3"/>
        <v>11636458208</v>
      </c>
      <c r="X238" s="30">
        <v>13162805275</v>
      </c>
      <c r="Y238" s="10">
        <v>0</v>
      </c>
      <c r="Z238" s="10" t="s">
        <v>56</v>
      </c>
      <c r="AA238" s="12">
        <v>0</v>
      </c>
      <c r="AB238" s="12" t="s">
        <v>56</v>
      </c>
    </row>
    <row r="239" spans="1:28" x14ac:dyDescent="0.2">
      <c r="A239" s="4" t="s">
        <v>336</v>
      </c>
      <c r="B239" s="4" t="s">
        <v>337</v>
      </c>
      <c r="C239" s="4" t="s">
        <v>1207</v>
      </c>
      <c r="D239" s="4" t="s">
        <v>1416</v>
      </c>
      <c r="E239" s="4" t="s">
        <v>1417</v>
      </c>
      <c r="F239" s="4" t="s">
        <v>1431</v>
      </c>
      <c r="G239" s="4" t="s">
        <v>1432</v>
      </c>
      <c r="H239" s="4" t="s">
        <v>1433</v>
      </c>
      <c r="I239" s="4" t="s">
        <v>1434</v>
      </c>
      <c r="J239" s="4" t="s">
        <v>44</v>
      </c>
      <c r="K239" s="4" t="s">
        <v>45</v>
      </c>
      <c r="L239" s="5">
        <v>0</v>
      </c>
      <c r="M239" s="7">
        <v>130</v>
      </c>
      <c r="N239" s="7">
        <v>2.48</v>
      </c>
      <c r="O239" s="7"/>
      <c r="P239" s="6">
        <v>5</v>
      </c>
      <c r="Q239" s="7">
        <v>2.48</v>
      </c>
      <c r="R239" s="7" t="s">
        <v>1435</v>
      </c>
      <c r="S239" s="7" t="s">
        <v>1436</v>
      </c>
      <c r="T239" s="7" t="s">
        <v>1437</v>
      </c>
      <c r="U239" s="33">
        <v>2119000000</v>
      </c>
      <c r="V239" s="8">
        <v>2477775238</v>
      </c>
      <c r="W239" s="8">
        <f t="shared" si="3"/>
        <v>4596775238</v>
      </c>
      <c r="X239" s="30">
        <v>2119000000</v>
      </c>
      <c r="Y239" s="10">
        <v>1.9099999999999999E-2</v>
      </c>
      <c r="Z239" s="10">
        <v>0.496</v>
      </c>
      <c r="AA239" s="12">
        <v>4.3E-3</v>
      </c>
      <c r="AB239" s="12">
        <v>4.3E-3</v>
      </c>
    </row>
    <row r="240" spans="1:28" x14ac:dyDescent="0.2">
      <c r="A240" s="4" t="s">
        <v>336</v>
      </c>
      <c r="B240" s="4" t="s">
        <v>337</v>
      </c>
      <c r="C240" s="4" t="s">
        <v>1207</v>
      </c>
      <c r="D240" s="4" t="s">
        <v>1416</v>
      </c>
      <c r="E240" s="4" t="s">
        <v>1417</v>
      </c>
      <c r="F240" s="4" t="s">
        <v>1438</v>
      </c>
      <c r="G240" s="4" t="s">
        <v>1439</v>
      </c>
      <c r="H240" s="4" t="s">
        <v>1440</v>
      </c>
      <c r="I240" s="4" t="s">
        <v>1441</v>
      </c>
      <c r="J240" s="4" t="s">
        <v>44</v>
      </c>
      <c r="K240" s="4" t="s">
        <v>54</v>
      </c>
      <c r="L240" s="5">
        <v>1000</v>
      </c>
      <c r="M240" s="7">
        <v>1000</v>
      </c>
      <c r="N240" s="7">
        <v>580.15</v>
      </c>
      <c r="O240" s="7"/>
      <c r="P240" s="6">
        <v>1000</v>
      </c>
      <c r="Q240" s="7">
        <v>1160.29</v>
      </c>
      <c r="R240" s="7" t="s">
        <v>1442</v>
      </c>
      <c r="S240" s="7" t="s">
        <v>1443</v>
      </c>
      <c r="T240" s="7" t="s">
        <v>1444</v>
      </c>
      <c r="U240" s="33">
        <v>1000000000</v>
      </c>
      <c r="V240" s="8">
        <v>0</v>
      </c>
      <c r="W240" s="8">
        <f t="shared" si="3"/>
        <v>1000000000</v>
      </c>
      <c r="X240" s="30">
        <v>1000000000</v>
      </c>
      <c r="Y240" s="10">
        <v>0.25</v>
      </c>
      <c r="Z240" s="10">
        <v>1</v>
      </c>
      <c r="AA240" s="12">
        <v>5.6300000000000003E-2</v>
      </c>
      <c r="AB240" s="12">
        <v>5.6300000000000003E-2</v>
      </c>
    </row>
    <row r="241" spans="1:28" x14ac:dyDescent="0.2">
      <c r="A241" s="4" t="s">
        <v>336</v>
      </c>
      <c r="B241" s="4" t="s">
        <v>337</v>
      </c>
      <c r="C241" s="4" t="s">
        <v>1207</v>
      </c>
      <c r="D241" s="4" t="s">
        <v>1416</v>
      </c>
      <c r="E241" s="4" t="s">
        <v>1417</v>
      </c>
      <c r="F241" s="4" t="s">
        <v>1445</v>
      </c>
      <c r="G241" s="4" t="s">
        <v>1446</v>
      </c>
      <c r="H241" s="4" t="s">
        <v>1447</v>
      </c>
      <c r="I241" s="4" t="s">
        <v>1441</v>
      </c>
      <c r="J241" s="4" t="s">
        <v>44</v>
      </c>
      <c r="K241" s="4" t="s">
        <v>45</v>
      </c>
      <c r="L241" s="5">
        <v>10000</v>
      </c>
      <c r="M241" s="7">
        <v>10000</v>
      </c>
      <c r="N241" s="7">
        <v>122.81</v>
      </c>
      <c r="O241" s="7"/>
      <c r="P241" s="6">
        <v>200</v>
      </c>
      <c r="Q241" s="7">
        <v>122.81</v>
      </c>
      <c r="R241" s="7" t="s">
        <v>1448</v>
      </c>
      <c r="S241" s="7" t="s">
        <v>1449</v>
      </c>
      <c r="T241" s="7" t="s">
        <v>1444</v>
      </c>
      <c r="U241" s="33">
        <v>18862905184</v>
      </c>
      <c r="V241" s="8">
        <v>0</v>
      </c>
      <c r="W241" s="8">
        <f t="shared" si="3"/>
        <v>18862905184</v>
      </c>
      <c r="X241" s="30">
        <v>18862905184</v>
      </c>
      <c r="Y241" s="10">
        <v>1.23E-2</v>
      </c>
      <c r="Z241" s="10">
        <v>0.61409999999999998</v>
      </c>
      <c r="AA241" s="12">
        <v>2.8E-3</v>
      </c>
      <c r="AB241" s="12">
        <v>2.8E-3</v>
      </c>
    </row>
    <row r="242" spans="1:28" x14ac:dyDescent="0.2">
      <c r="A242" s="4" t="s">
        <v>336</v>
      </c>
      <c r="B242" s="4" t="s">
        <v>337</v>
      </c>
      <c r="C242" s="4" t="s">
        <v>1207</v>
      </c>
      <c r="D242" s="4" t="s">
        <v>1416</v>
      </c>
      <c r="E242" s="4" t="s">
        <v>1417</v>
      </c>
      <c r="F242" s="4" t="s">
        <v>1450</v>
      </c>
      <c r="G242" s="4" t="s">
        <v>1451</v>
      </c>
      <c r="H242" s="4" t="s">
        <v>1452</v>
      </c>
      <c r="I242" s="4" t="s">
        <v>1453</v>
      </c>
      <c r="J242" s="4" t="s">
        <v>44</v>
      </c>
      <c r="K242" s="4" t="s">
        <v>45</v>
      </c>
      <c r="L242" s="5">
        <v>176</v>
      </c>
      <c r="M242" s="7">
        <v>220</v>
      </c>
      <c r="N242" s="7">
        <v>6</v>
      </c>
      <c r="O242" s="7"/>
      <c r="P242" s="6">
        <v>10</v>
      </c>
      <c r="Q242" s="7">
        <v>6</v>
      </c>
      <c r="R242" s="7" t="s">
        <v>1454</v>
      </c>
      <c r="S242" s="7" t="s">
        <v>1455</v>
      </c>
      <c r="T242" s="7">
        <v>0</v>
      </c>
      <c r="U242" s="33">
        <v>6000000000</v>
      </c>
      <c r="V242" s="8">
        <v>20000000</v>
      </c>
      <c r="W242" s="8">
        <f t="shared" si="3"/>
        <v>6020000000</v>
      </c>
      <c r="X242" s="30">
        <v>6000000000</v>
      </c>
      <c r="Y242" s="10">
        <v>2.7300000000000001E-2</v>
      </c>
      <c r="Z242" s="10">
        <v>0.6</v>
      </c>
      <c r="AA242" s="12">
        <v>6.1000000000000004E-3</v>
      </c>
      <c r="AB242" s="12">
        <v>6.1000000000000004E-3</v>
      </c>
    </row>
    <row r="243" spans="1:28" x14ac:dyDescent="0.2">
      <c r="A243" s="4" t="s">
        <v>336</v>
      </c>
      <c r="B243" s="4" t="s">
        <v>337</v>
      </c>
      <c r="C243" s="4" t="s">
        <v>1207</v>
      </c>
      <c r="D243" s="4" t="s">
        <v>1416</v>
      </c>
      <c r="E243" s="4" t="s">
        <v>1417</v>
      </c>
      <c r="F243" s="4" t="s">
        <v>1456</v>
      </c>
      <c r="G243" s="4" t="s">
        <v>1457</v>
      </c>
      <c r="H243" s="4" t="s">
        <v>1458</v>
      </c>
      <c r="I243" s="4" t="s">
        <v>1459</v>
      </c>
      <c r="J243" s="4" t="s">
        <v>53</v>
      </c>
      <c r="K243" s="4" t="s">
        <v>54</v>
      </c>
      <c r="L243" s="5">
        <v>100</v>
      </c>
      <c r="M243" s="7">
        <v>100</v>
      </c>
      <c r="N243" s="7">
        <v>50</v>
      </c>
      <c r="O243" s="7"/>
      <c r="P243" s="6">
        <v>100</v>
      </c>
      <c r="Q243" s="7">
        <v>100</v>
      </c>
      <c r="R243" s="7" t="s">
        <v>1460</v>
      </c>
      <c r="S243" s="7" t="s">
        <v>1461</v>
      </c>
      <c r="T243" s="7">
        <v>0</v>
      </c>
      <c r="U243" s="33">
        <v>350000000</v>
      </c>
      <c r="V243" s="8">
        <v>450000000</v>
      </c>
      <c r="W243" s="8">
        <f t="shared" si="3"/>
        <v>800000000</v>
      </c>
      <c r="X243" s="30">
        <v>350000000</v>
      </c>
      <c r="Y243" s="10">
        <v>0.25</v>
      </c>
      <c r="Z243" s="10">
        <v>1</v>
      </c>
      <c r="AA243" s="12">
        <v>5.6300000000000003E-2</v>
      </c>
      <c r="AB243" s="12">
        <v>5.6300000000000003E-2</v>
      </c>
    </row>
    <row r="244" spans="1:28" x14ac:dyDescent="0.2">
      <c r="A244" s="4" t="s">
        <v>336</v>
      </c>
      <c r="B244" s="4" t="s">
        <v>337</v>
      </c>
      <c r="C244" s="4" t="s">
        <v>1207</v>
      </c>
      <c r="D244" s="4" t="s">
        <v>1416</v>
      </c>
      <c r="E244" s="4" t="s">
        <v>1417</v>
      </c>
      <c r="F244" s="4" t="s">
        <v>1462</v>
      </c>
      <c r="G244" s="4" t="s">
        <v>1463</v>
      </c>
      <c r="H244" s="4" t="s">
        <v>1464</v>
      </c>
      <c r="I244" s="4" t="s">
        <v>1465</v>
      </c>
      <c r="J244" s="4" t="s">
        <v>44</v>
      </c>
      <c r="K244" s="4" t="s">
        <v>45</v>
      </c>
      <c r="L244" s="5">
        <v>120068</v>
      </c>
      <c r="M244" s="7">
        <v>120000</v>
      </c>
      <c r="N244" s="7">
        <v>4509.6099999999997</v>
      </c>
      <c r="O244" s="7"/>
      <c r="P244" s="6">
        <v>6000</v>
      </c>
      <c r="Q244" s="7">
        <v>4509.6099999999997</v>
      </c>
      <c r="R244" s="7" t="s">
        <v>1466</v>
      </c>
      <c r="S244" s="7" t="s">
        <v>1467</v>
      </c>
      <c r="T244" s="7" t="s">
        <v>1468</v>
      </c>
      <c r="U244" s="33">
        <v>6000000000</v>
      </c>
      <c r="V244" s="8">
        <v>20000000</v>
      </c>
      <c r="W244" s="8">
        <f t="shared" si="3"/>
        <v>6020000000</v>
      </c>
      <c r="X244" s="30">
        <v>6000000000</v>
      </c>
      <c r="Y244" s="10">
        <v>3.7600000000000001E-2</v>
      </c>
      <c r="Z244" s="10">
        <v>0.75160000000000005</v>
      </c>
      <c r="AA244" s="12">
        <v>8.5000000000000006E-3</v>
      </c>
      <c r="AB244" s="12">
        <v>8.5000000000000006E-3</v>
      </c>
    </row>
    <row r="245" spans="1:28" x14ac:dyDescent="0.2">
      <c r="A245" s="4" t="s">
        <v>336</v>
      </c>
      <c r="B245" s="4" t="s">
        <v>337</v>
      </c>
      <c r="C245" s="4" t="s">
        <v>1207</v>
      </c>
      <c r="D245" s="4" t="s">
        <v>1416</v>
      </c>
      <c r="E245" s="4" t="s">
        <v>1417</v>
      </c>
      <c r="F245" s="4" t="s">
        <v>1469</v>
      </c>
      <c r="G245" s="4" t="s">
        <v>1470</v>
      </c>
      <c r="H245" s="4" t="s">
        <v>1471</v>
      </c>
      <c r="I245" s="4" t="s">
        <v>1465</v>
      </c>
      <c r="J245" s="4" t="s">
        <v>44</v>
      </c>
      <c r="K245" s="4" t="s">
        <v>45</v>
      </c>
      <c r="L245" s="5">
        <v>820977</v>
      </c>
      <c r="M245" s="7">
        <v>1000000</v>
      </c>
      <c r="N245" s="7">
        <v>101691.3</v>
      </c>
      <c r="O245" s="7"/>
      <c r="P245" s="6">
        <v>100000</v>
      </c>
      <c r="Q245" s="7">
        <v>101691.3</v>
      </c>
      <c r="R245" s="7" t="s">
        <v>1472</v>
      </c>
      <c r="S245" s="7" t="s">
        <v>1473</v>
      </c>
      <c r="T245" s="7">
        <v>0</v>
      </c>
      <c r="U245" s="33">
        <v>11459951000</v>
      </c>
      <c r="V245" s="8">
        <v>-430000000</v>
      </c>
      <c r="W245" s="8">
        <f t="shared" si="3"/>
        <v>11029951000</v>
      </c>
      <c r="X245" s="30">
        <v>11459951000</v>
      </c>
      <c r="Y245" s="10">
        <v>0.1017</v>
      </c>
      <c r="Z245" s="10">
        <v>1</v>
      </c>
      <c r="AA245" s="12">
        <v>2.29E-2</v>
      </c>
      <c r="AB245" s="12">
        <v>2.2499999999999999E-2</v>
      </c>
    </row>
    <row r="246" spans="1:28" x14ac:dyDescent="0.2">
      <c r="A246" s="4" t="s">
        <v>301</v>
      </c>
      <c r="B246" s="4" t="s">
        <v>302</v>
      </c>
      <c r="C246" s="4" t="s">
        <v>1207</v>
      </c>
      <c r="D246" s="4" t="s">
        <v>1416</v>
      </c>
      <c r="E246" s="4" t="s">
        <v>1417</v>
      </c>
      <c r="F246" s="4" t="s">
        <v>1474</v>
      </c>
      <c r="G246" s="4" t="s">
        <v>1475</v>
      </c>
      <c r="H246" s="4" t="s">
        <v>1476</v>
      </c>
      <c r="I246" s="4" t="s">
        <v>62</v>
      </c>
      <c r="J246" s="4" t="s">
        <v>44</v>
      </c>
      <c r="K246" s="4" t="s">
        <v>45</v>
      </c>
      <c r="L246" s="5">
        <v>1</v>
      </c>
      <c r="M246" s="7">
        <v>1</v>
      </c>
      <c r="N246" s="7">
        <v>0.05</v>
      </c>
      <c r="O246" s="7" t="s">
        <v>1477</v>
      </c>
      <c r="P246" s="6">
        <v>0.05</v>
      </c>
      <c r="Q246" s="7">
        <v>0.05</v>
      </c>
      <c r="R246" s="7" t="s">
        <v>1478</v>
      </c>
      <c r="S246" s="7" t="s">
        <v>1479</v>
      </c>
      <c r="T246" s="7">
        <v>0</v>
      </c>
      <c r="U246" s="33">
        <v>711833501</v>
      </c>
      <c r="V246" s="8">
        <v>0</v>
      </c>
      <c r="W246" s="8">
        <f t="shared" si="3"/>
        <v>711833501</v>
      </c>
      <c r="X246" s="30">
        <v>347749049</v>
      </c>
      <c r="Y246" s="10">
        <v>0.05</v>
      </c>
      <c r="Z246" s="10">
        <v>1</v>
      </c>
      <c r="AA246" s="12">
        <v>1.1299999999999999E-2</v>
      </c>
      <c r="AB246" s="12">
        <v>1.1299999999999999E-2</v>
      </c>
    </row>
    <row r="247" spans="1:28" x14ac:dyDescent="0.2">
      <c r="A247" s="4" t="s">
        <v>140</v>
      </c>
      <c r="B247" s="4" t="s">
        <v>141</v>
      </c>
      <c r="C247" s="4" t="s">
        <v>1207</v>
      </c>
      <c r="D247" s="4" t="s">
        <v>1416</v>
      </c>
      <c r="E247" s="4" t="s">
        <v>1480</v>
      </c>
      <c r="F247" s="4" t="s">
        <v>1481</v>
      </c>
      <c r="G247" s="4" t="s">
        <v>1482</v>
      </c>
      <c r="H247" s="4" t="s">
        <v>1483</v>
      </c>
      <c r="I247" s="4" t="s">
        <v>1484</v>
      </c>
      <c r="J247" s="4" t="s">
        <v>44</v>
      </c>
      <c r="K247" s="4" t="s">
        <v>45</v>
      </c>
      <c r="L247" s="5">
        <v>4</v>
      </c>
      <c r="M247" s="7">
        <v>10</v>
      </c>
      <c r="N247" s="7">
        <v>0</v>
      </c>
      <c r="O247" s="7"/>
      <c r="P247" s="6">
        <v>0</v>
      </c>
      <c r="Q247" s="7">
        <v>0</v>
      </c>
      <c r="R247" s="7"/>
      <c r="S247" s="7"/>
      <c r="T247" s="7"/>
      <c r="U247" s="34"/>
      <c r="V247" s="8">
        <v>0</v>
      </c>
      <c r="W247" s="8">
        <f t="shared" si="3"/>
        <v>0</v>
      </c>
      <c r="X247" s="31"/>
      <c r="Y247" s="10">
        <v>0</v>
      </c>
      <c r="Z247" s="10" t="s">
        <v>56</v>
      </c>
      <c r="AA247" s="12">
        <v>0</v>
      </c>
      <c r="AB247" s="12" t="s">
        <v>56</v>
      </c>
    </row>
    <row r="248" spans="1:28" ht="68.25" x14ac:dyDescent="0.2">
      <c r="A248" s="4" t="s">
        <v>1215</v>
      </c>
      <c r="B248" s="4" t="s">
        <v>1216</v>
      </c>
      <c r="C248" s="4" t="s">
        <v>1207</v>
      </c>
      <c r="D248" s="4" t="s">
        <v>1416</v>
      </c>
      <c r="E248" s="4" t="s">
        <v>1480</v>
      </c>
      <c r="F248" s="4" t="s">
        <v>1485</v>
      </c>
      <c r="G248" s="4" t="s">
        <v>1486</v>
      </c>
      <c r="H248" s="4" t="s">
        <v>1487</v>
      </c>
      <c r="I248" s="24" t="s">
        <v>1488</v>
      </c>
      <c r="J248" s="4" t="s">
        <v>44</v>
      </c>
      <c r="K248" s="4" t="s">
        <v>45</v>
      </c>
      <c r="L248" s="5">
        <v>15</v>
      </c>
      <c r="M248" s="7">
        <v>70</v>
      </c>
      <c r="N248" s="7">
        <v>0</v>
      </c>
      <c r="O248" s="7"/>
      <c r="P248" s="6">
        <v>0</v>
      </c>
      <c r="Q248" s="7">
        <v>0</v>
      </c>
      <c r="R248" s="7"/>
      <c r="S248" s="7"/>
      <c r="T248" s="7"/>
      <c r="U248" s="34"/>
      <c r="V248" s="8">
        <v>0</v>
      </c>
      <c r="W248" s="8">
        <f t="shared" si="3"/>
        <v>0</v>
      </c>
      <c r="X248" s="31"/>
      <c r="Y248" s="10">
        <v>0</v>
      </c>
      <c r="Z248" s="10" t="s">
        <v>56</v>
      </c>
      <c r="AA248" s="12">
        <v>0</v>
      </c>
      <c r="AB248" s="12" t="s">
        <v>56</v>
      </c>
    </row>
    <row r="249" spans="1:28" x14ac:dyDescent="0.2">
      <c r="A249" s="4" t="s">
        <v>1215</v>
      </c>
      <c r="B249" s="4" t="s">
        <v>1216</v>
      </c>
      <c r="C249" s="4" t="s">
        <v>1207</v>
      </c>
      <c r="D249" s="4" t="s">
        <v>1416</v>
      </c>
      <c r="E249" s="4" t="s">
        <v>1480</v>
      </c>
      <c r="F249" s="4" t="s">
        <v>1489</v>
      </c>
      <c r="G249" s="4" t="s">
        <v>1490</v>
      </c>
      <c r="H249" s="4" t="s">
        <v>1491</v>
      </c>
      <c r="I249" s="4" t="s">
        <v>1492</v>
      </c>
      <c r="J249" s="4" t="s">
        <v>44</v>
      </c>
      <c r="K249" s="4" t="s">
        <v>45</v>
      </c>
      <c r="L249" s="5">
        <v>0</v>
      </c>
      <c r="M249" s="7">
        <v>20</v>
      </c>
      <c r="N249" s="7">
        <v>3</v>
      </c>
      <c r="O249" s="7"/>
      <c r="P249" s="6">
        <v>4</v>
      </c>
      <c r="Q249" s="7">
        <v>3</v>
      </c>
      <c r="R249" s="7" t="s">
        <v>1493</v>
      </c>
      <c r="S249" s="7" t="s">
        <v>1494</v>
      </c>
      <c r="T249" s="7" t="s">
        <v>1495</v>
      </c>
      <c r="U249" s="33">
        <v>3763750000</v>
      </c>
      <c r="V249" s="8">
        <v>4236250000</v>
      </c>
      <c r="W249" s="8">
        <f t="shared" si="3"/>
        <v>8000000000</v>
      </c>
      <c r="X249" s="30">
        <v>3763750000</v>
      </c>
      <c r="Y249" s="10">
        <v>0.15</v>
      </c>
      <c r="Z249" s="10">
        <v>0.75</v>
      </c>
      <c r="AA249" s="12">
        <v>3.3799999999999997E-2</v>
      </c>
      <c r="AB249" s="12">
        <v>3.3799999999999997E-2</v>
      </c>
    </row>
    <row r="250" spans="1:28" x14ac:dyDescent="0.2">
      <c r="A250" s="4" t="s">
        <v>1274</v>
      </c>
      <c r="B250" s="4" t="s">
        <v>1275</v>
      </c>
      <c r="C250" s="4" t="s">
        <v>1207</v>
      </c>
      <c r="D250" s="4" t="s">
        <v>1416</v>
      </c>
      <c r="E250" s="4" t="s">
        <v>1480</v>
      </c>
      <c r="F250" s="4" t="s">
        <v>1496</v>
      </c>
      <c r="G250" s="4" t="s">
        <v>1497</v>
      </c>
      <c r="H250" s="4" t="s">
        <v>1498</v>
      </c>
      <c r="I250" s="4" t="s">
        <v>1499</v>
      </c>
      <c r="J250" s="4" t="s">
        <v>44</v>
      </c>
      <c r="K250" s="4" t="s">
        <v>45</v>
      </c>
      <c r="L250" s="5">
        <v>0</v>
      </c>
      <c r="M250" s="7">
        <v>1</v>
      </c>
      <c r="N250" s="7">
        <v>0</v>
      </c>
      <c r="O250" s="7"/>
      <c r="P250" s="6">
        <v>0</v>
      </c>
      <c r="Q250" s="7">
        <v>0</v>
      </c>
      <c r="R250" s="7"/>
      <c r="S250" s="7"/>
      <c r="T250" s="7"/>
      <c r="U250" s="33">
        <v>600000000</v>
      </c>
      <c r="V250" s="8">
        <v>0</v>
      </c>
      <c r="W250" s="8">
        <f t="shared" si="3"/>
        <v>600000000</v>
      </c>
      <c r="X250" s="30">
        <v>600000000</v>
      </c>
      <c r="Y250" s="10">
        <v>0</v>
      </c>
      <c r="Z250" s="10" t="s">
        <v>56</v>
      </c>
      <c r="AA250" s="12">
        <v>0</v>
      </c>
      <c r="AB250" s="12" t="s">
        <v>56</v>
      </c>
    </row>
    <row r="251" spans="1:28" x14ac:dyDescent="0.2">
      <c r="A251" s="4" t="s">
        <v>1274</v>
      </c>
      <c r="B251" s="4" t="s">
        <v>1275</v>
      </c>
      <c r="C251" s="4" t="s">
        <v>1207</v>
      </c>
      <c r="D251" s="4" t="s">
        <v>1416</v>
      </c>
      <c r="E251" s="4" t="s">
        <v>1500</v>
      </c>
      <c r="F251" s="4" t="s">
        <v>1501</v>
      </c>
      <c r="G251" s="4" t="s">
        <v>1502</v>
      </c>
      <c r="H251" s="4" t="s">
        <v>1503</v>
      </c>
      <c r="I251" s="4" t="s">
        <v>1504</v>
      </c>
      <c r="J251" s="4" t="s">
        <v>44</v>
      </c>
      <c r="K251" s="4" t="s">
        <v>45</v>
      </c>
      <c r="L251" s="5">
        <v>885722</v>
      </c>
      <c r="M251" s="7">
        <v>1000</v>
      </c>
      <c r="N251" s="7">
        <v>300</v>
      </c>
      <c r="O251" s="7"/>
      <c r="P251" s="6">
        <v>300</v>
      </c>
      <c r="Q251" s="7">
        <v>300</v>
      </c>
      <c r="R251" s="7" t="s">
        <v>1505</v>
      </c>
      <c r="S251" s="7" t="s">
        <v>1506</v>
      </c>
      <c r="T251" s="7" t="s">
        <v>1507</v>
      </c>
      <c r="U251" s="33">
        <v>2958832241</v>
      </c>
      <c r="V251" s="8">
        <v>0</v>
      </c>
      <c r="W251" s="8">
        <f t="shared" si="3"/>
        <v>2958832241</v>
      </c>
      <c r="X251" s="30">
        <v>300833190</v>
      </c>
      <c r="Y251" s="10">
        <v>0.3</v>
      </c>
      <c r="Z251" s="10">
        <v>1</v>
      </c>
      <c r="AA251" s="12">
        <v>6.7500000000000004E-2</v>
      </c>
      <c r="AB251" s="12">
        <v>6.7500000000000004E-2</v>
      </c>
    </row>
    <row r="252" spans="1:28" x14ac:dyDescent="0.2">
      <c r="A252" s="4" t="s">
        <v>1298</v>
      </c>
      <c r="B252" s="4" t="s">
        <v>1299</v>
      </c>
      <c r="C252" s="4" t="s">
        <v>1207</v>
      </c>
      <c r="D252" s="4" t="s">
        <v>1416</v>
      </c>
      <c r="E252" s="4" t="s">
        <v>1500</v>
      </c>
      <c r="F252" s="4" t="s">
        <v>1508</v>
      </c>
      <c r="G252" s="4" t="s">
        <v>1509</v>
      </c>
      <c r="H252" s="4" t="s">
        <v>1510</v>
      </c>
      <c r="I252" s="4" t="s">
        <v>69</v>
      </c>
      <c r="J252" s="4" t="s">
        <v>44</v>
      </c>
      <c r="K252" s="4" t="s">
        <v>45</v>
      </c>
      <c r="L252" s="5">
        <v>0</v>
      </c>
      <c r="M252" s="7">
        <v>60</v>
      </c>
      <c r="N252" s="7">
        <v>20</v>
      </c>
      <c r="O252" s="7"/>
      <c r="P252" s="6">
        <v>20</v>
      </c>
      <c r="Q252" s="7">
        <v>20</v>
      </c>
      <c r="R252" s="7" t="s">
        <v>1511</v>
      </c>
      <c r="S252" s="7" t="s">
        <v>1512</v>
      </c>
      <c r="T252" s="7">
        <v>0</v>
      </c>
      <c r="U252" s="34"/>
      <c r="V252" s="8">
        <v>3664399722</v>
      </c>
      <c r="W252" s="8">
        <f t="shared" si="3"/>
        <v>3664399722</v>
      </c>
      <c r="X252" s="31"/>
      <c r="Y252" s="10">
        <v>0.33329999999999999</v>
      </c>
      <c r="Z252" s="10">
        <v>1</v>
      </c>
      <c r="AA252" s="12">
        <v>7.4999999999999997E-2</v>
      </c>
      <c r="AB252" s="12">
        <v>7.4999999999999997E-2</v>
      </c>
    </row>
    <row r="253" spans="1:28" x14ac:dyDescent="0.2">
      <c r="A253" s="4" t="s">
        <v>1298</v>
      </c>
      <c r="B253" s="4" t="s">
        <v>1299</v>
      </c>
      <c r="C253" s="4" t="s">
        <v>1207</v>
      </c>
      <c r="D253" s="4" t="s">
        <v>1416</v>
      </c>
      <c r="E253" s="4" t="s">
        <v>1500</v>
      </c>
      <c r="F253" s="4" t="s">
        <v>1513</v>
      </c>
      <c r="G253" s="4" t="s">
        <v>1514</v>
      </c>
      <c r="H253" s="4" t="s">
        <v>1515</v>
      </c>
      <c r="I253" s="4" t="s">
        <v>1516</v>
      </c>
      <c r="J253" s="4" t="s">
        <v>44</v>
      </c>
      <c r="K253" s="4" t="s">
        <v>45</v>
      </c>
      <c r="L253" s="5">
        <v>573046</v>
      </c>
      <c r="M253" s="7">
        <v>50000</v>
      </c>
      <c r="N253" s="7">
        <v>24186</v>
      </c>
      <c r="O253" s="7"/>
      <c r="P253" s="6">
        <v>24186</v>
      </c>
      <c r="Q253" s="7">
        <v>24186</v>
      </c>
      <c r="R253" s="7" t="s">
        <v>1517</v>
      </c>
      <c r="S253" s="7" t="s">
        <v>1518</v>
      </c>
      <c r="T253" s="7">
        <v>0</v>
      </c>
      <c r="U253" s="34"/>
      <c r="V253" s="8">
        <v>14881301221</v>
      </c>
      <c r="W253" s="8">
        <f t="shared" si="3"/>
        <v>14881301221</v>
      </c>
      <c r="X253" s="31"/>
      <c r="Y253" s="10">
        <v>0.48370000000000002</v>
      </c>
      <c r="Z253" s="10">
        <v>1</v>
      </c>
      <c r="AA253" s="12">
        <v>0.10879999999999999</v>
      </c>
      <c r="AB253" s="12">
        <v>0.10879999999999999</v>
      </c>
    </row>
    <row r="254" spans="1:28" x14ac:dyDescent="0.2">
      <c r="A254" s="4" t="s">
        <v>1298</v>
      </c>
      <c r="B254" s="4" t="s">
        <v>1299</v>
      </c>
      <c r="C254" s="4" t="s">
        <v>1207</v>
      </c>
      <c r="D254" s="4" t="s">
        <v>1416</v>
      </c>
      <c r="E254" s="4" t="s">
        <v>1500</v>
      </c>
      <c r="F254" s="4" t="s">
        <v>1519</v>
      </c>
      <c r="G254" s="4" t="s">
        <v>1520</v>
      </c>
      <c r="H254" s="4" t="s">
        <v>1521</v>
      </c>
      <c r="I254" s="4" t="s">
        <v>1522</v>
      </c>
      <c r="J254" s="4" t="s">
        <v>44</v>
      </c>
      <c r="K254" s="4" t="s">
        <v>45</v>
      </c>
      <c r="L254" s="5">
        <v>324</v>
      </c>
      <c r="M254" s="7">
        <v>400</v>
      </c>
      <c r="N254" s="7">
        <v>0</v>
      </c>
      <c r="O254" s="7"/>
      <c r="P254" s="6">
        <v>0</v>
      </c>
      <c r="Q254" s="7">
        <v>0</v>
      </c>
      <c r="R254" s="7"/>
      <c r="S254" s="7"/>
      <c r="T254" s="7"/>
      <c r="U254" s="34"/>
      <c r="V254" s="8">
        <v>5120000000</v>
      </c>
      <c r="W254" s="8">
        <f t="shared" si="3"/>
        <v>5120000000</v>
      </c>
      <c r="X254" s="31"/>
      <c r="Y254" s="10">
        <v>0</v>
      </c>
      <c r="Z254" s="10" t="s">
        <v>56</v>
      </c>
      <c r="AA254" s="12">
        <v>0</v>
      </c>
      <c r="AB254" s="12" t="s">
        <v>56</v>
      </c>
    </row>
    <row r="255" spans="1:28" x14ac:dyDescent="0.2">
      <c r="A255" s="4" t="s">
        <v>1298</v>
      </c>
      <c r="B255" s="4" t="s">
        <v>1299</v>
      </c>
      <c r="C255" s="4" t="s">
        <v>1207</v>
      </c>
      <c r="D255" s="4" t="s">
        <v>1416</v>
      </c>
      <c r="E255" s="4" t="s">
        <v>1500</v>
      </c>
      <c r="F255" s="4" t="s">
        <v>1523</v>
      </c>
      <c r="G255" s="4" t="s">
        <v>1524</v>
      </c>
      <c r="H255" s="4" t="s">
        <v>1525</v>
      </c>
      <c r="I255" s="4" t="s">
        <v>1526</v>
      </c>
      <c r="J255" s="4" t="s">
        <v>44</v>
      </c>
      <c r="K255" s="4" t="s">
        <v>45</v>
      </c>
      <c r="L255" s="5">
        <v>2200674</v>
      </c>
      <c r="M255" s="7">
        <v>488000</v>
      </c>
      <c r="N255" s="7">
        <v>148313</v>
      </c>
      <c r="O255" s="7"/>
      <c r="P255" s="6">
        <v>148313</v>
      </c>
      <c r="Q255" s="7">
        <v>148313</v>
      </c>
      <c r="R255" s="7" t="s">
        <v>1527</v>
      </c>
      <c r="S255" s="7" t="s">
        <v>1528</v>
      </c>
      <c r="T255" s="7">
        <v>0</v>
      </c>
      <c r="U255" s="34"/>
      <c r="V255" s="8">
        <v>25123655738</v>
      </c>
      <c r="W255" s="8">
        <f t="shared" si="3"/>
        <v>25123655738</v>
      </c>
      <c r="X255" s="31"/>
      <c r="Y255" s="10">
        <v>0.3039</v>
      </c>
      <c r="Z255" s="10">
        <v>1</v>
      </c>
      <c r="AA255" s="12">
        <v>6.8400000000000002E-2</v>
      </c>
      <c r="AB255" s="12">
        <v>6.8400000000000002E-2</v>
      </c>
    </row>
    <row r="256" spans="1:28" x14ac:dyDescent="0.2">
      <c r="A256" s="4" t="s">
        <v>1298</v>
      </c>
      <c r="B256" s="4" t="s">
        <v>1299</v>
      </c>
      <c r="C256" s="4" t="s">
        <v>1207</v>
      </c>
      <c r="D256" s="4" t="s">
        <v>1416</v>
      </c>
      <c r="E256" s="4" t="s">
        <v>1500</v>
      </c>
      <c r="F256" s="4" t="s">
        <v>1529</v>
      </c>
      <c r="G256" s="4" t="s">
        <v>1530</v>
      </c>
      <c r="H256" s="4" t="s">
        <v>1531</v>
      </c>
      <c r="I256" s="4" t="s">
        <v>1532</v>
      </c>
      <c r="J256" s="4" t="s">
        <v>44</v>
      </c>
      <c r="K256" s="4" t="s">
        <v>45</v>
      </c>
      <c r="L256" s="5">
        <v>211843</v>
      </c>
      <c r="M256" s="7">
        <v>60000</v>
      </c>
      <c r="N256" s="7">
        <v>22507</v>
      </c>
      <c r="O256" s="7"/>
      <c r="P256" s="6">
        <v>22507</v>
      </c>
      <c r="Q256" s="7">
        <v>22507</v>
      </c>
      <c r="R256" s="7" t="s">
        <v>1533</v>
      </c>
      <c r="S256" s="7" t="s">
        <v>1534</v>
      </c>
      <c r="T256" s="7">
        <v>0</v>
      </c>
      <c r="U256" s="34"/>
      <c r="V256" s="8">
        <v>21497101404</v>
      </c>
      <c r="W256" s="8">
        <f t="shared" si="3"/>
        <v>21497101404</v>
      </c>
      <c r="X256" s="31"/>
      <c r="Y256" s="10">
        <v>0.37509999999999999</v>
      </c>
      <c r="Z256" s="10">
        <v>1</v>
      </c>
      <c r="AA256" s="12">
        <v>8.4400000000000003E-2</v>
      </c>
      <c r="AB256" s="12">
        <v>8.4400000000000003E-2</v>
      </c>
    </row>
    <row r="257" spans="1:28" x14ac:dyDescent="0.2">
      <c r="A257" s="4" t="s">
        <v>1298</v>
      </c>
      <c r="B257" s="4" t="s">
        <v>1299</v>
      </c>
      <c r="C257" s="4" t="s">
        <v>1207</v>
      </c>
      <c r="D257" s="4" t="s">
        <v>1416</v>
      </c>
      <c r="E257" s="4" t="s">
        <v>1500</v>
      </c>
      <c r="F257" s="4" t="s">
        <v>1535</v>
      </c>
      <c r="G257" s="4" t="s">
        <v>1536</v>
      </c>
      <c r="H257" s="4" t="s">
        <v>1537</v>
      </c>
      <c r="I257" s="4" t="s">
        <v>1538</v>
      </c>
      <c r="J257" s="4" t="s">
        <v>44</v>
      </c>
      <c r="K257" s="4" t="s">
        <v>45</v>
      </c>
      <c r="L257" s="5">
        <v>2172997</v>
      </c>
      <c r="M257" s="7">
        <v>496000</v>
      </c>
      <c r="N257" s="7">
        <v>39734</v>
      </c>
      <c r="O257" s="7"/>
      <c r="P257" s="6">
        <v>39734</v>
      </c>
      <c r="Q257" s="7">
        <v>39734</v>
      </c>
      <c r="R257" s="7" t="s">
        <v>1539</v>
      </c>
      <c r="S257" s="7" t="s">
        <v>1540</v>
      </c>
      <c r="T257" s="7">
        <v>0</v>
      </c>
      <c r="U257" s="34"/>
      <c r="V257" s="8">
        <v>64610499886</v>
      </c>
      <c r="W257" s="8">
        <f t="shared" si="3"/>
        <v>64610499886</v>
      </c>
      <c r="X257" s="31"/>
      <c r="Y257" s="10">
        <v>8.0100000000000005E-2</v>
      </c>
      <c r="Z257" s="10">
        <v>1</v>
      </c>
      <c r="AA257" s="12">
        <v>1.7999999999999999E-2</v>
      </c>
      <c r="AB257" s="12">
        <v>1.7999999999999999E-2</v>
      </c>
    </row>
    <row r="258" spans="1:28" x14ac:dyDescent="0.2">
      <c r="A258" s="4" t="s">
        <v>1298</v>
      </c>
      <c r="B258" s="4" t="s">
        <v>1299</v>
      </c>
      <c r="C258" s="4" t="s">
        <v>1207</v>
      </c>
      <c r="D258" s="4" t="s">
        <v>1416</v>
      </c>
      <c r="E258" s="4" t="s">
        <v>1500</v>
      </c>
      <c r="F258" s="4" t="s">
        <v>1541</v>
      </c>
      <c r="G258" s="4" t="s">
        <v>1542</v>
      </c>
      <c r="H258" s="4" t="s">
        <v>1543</v>
      </c>
      <c r="I258" s="4" t="s">
        <v>1544</v>
      </c>
      <c r="J258" s="4" t="s">
        <v>44</v>
      </c>
      <c r="K258" s="4" t="s">
        <v>45</v>
      </c>
      <c r="L258" s="5">
        <v>2548491</v>
      </c>
      <c r="M258" s="7">
        <v>538000</v>
      </c>
      <c r="N258" s="7">
        <v>0</v>
      </c>
      <c r="O258" s="7"/>
      <c r="P258" s="6">
        <v>0</v>
      </c>
      <c r="Q258" s="7">
        <v>0</v>
      </c>
      <c r="R258" s="7"/>
      <c r="S258" s="7"/>
      <c r="T258" s="7"/>
      <c r="U258" s="34"/>
      <c r="V258" s="8">
        <v>0</v>
      </c>
      <c r="W258" s="8">
        <f t="shared" si="3"/>
        <v>0</v>
      </c>
      <c r="X258" s="31"/>
      <c r="Y258" s="10">
        <v>0</v>
      </c>
      <c r="Z258" s="10" t="s">
        <v>56</v>
      </c>
      <c r="AA258" s="12">
        <v>0</v>
      </c>
      <c r="AB258" s="12" t="s">
        <v>56</v>
      </c>
    </row>
    <row r="259" spans="1:28" x14ac:dyDescent="0.2">
      <c r="A259" s="4" t="s">
        <v>1274</v>
      </c>
      <c r="B259" s="4" t="s">
        <v>1275</v>
      </c>
      <c r="C259" s="4" t="s">
        <v>1207</v>
      </c>
      <c r="D259" s="4" t="s">
        <v>1416</v>
      </c>
      <c r="E259" s="4" t="s">
        <v>1500</v>
      </c>
      <c r="F259" s="4" t="s">
        <v>1545</v>
      </c>
      <c r="G259" s="4" t="s">
        <v>1546</v>
      </c>
      <c r="H259" s="4" t="s">
        <v>1547</v>
      </c>
      <c r="I259" s="4" t="s">
        <v>1548</v>
      </c>
      <c r="J259" s="4" t="s">
        <v>44</v>
      </c>
      <c r="K259" s="4" t="s">
        <v>45</v>
      </c>
      <c r="L259" s="5">
        <v>685158</v>
      </c>
      <c r="M259" s="7">
        <v>20000</v>
      </c>
      <c r="N259" s="7">
        <v>2492</v>
      </c>
      <c r="O259" s="7"/>
      <c r="P259" s="6">
        <v>4841</v>
      </c>
      <c r="Q259" s="7">
        <v>2492</v>
      </c>
      <c r="R259" s="7" t="s">
        <v>1549</v>
      </c>
      <c r="S259" s="7" t="s">
        <v>1550</v>
      </c>
      <c r="T259" s="7" t="s">
        <v>1551</v>
      </c>
      <c r="U259" s="33">
        <v>781399997</v>
      </c>
      <c r="V259" s="8">
        <v>0</v>
      </c>
      <c r="W259" s="8">
        <f t="shared" si="3"/>
        <v>781399997</v>
      </c>
      <c r="X259" s="30">
        <v>780899997</v>
      </c>
      <c r="Y259" s="10">
        <v>0.1246</v>
      </c>
      <c r="Z259" s="10">
        <v>0.51480000000000004</v>
      </c>
      <c r="AA259" s="12">
        <v>2.8000000000000001E-2</v>
      </c>
      <c r="AB259" s="12">
        <v>2.81E-2</v>
      </c>
    </row>
    <row r="260" spans="1:28" x14ac:dyDescent="0.2">
      <c r="A260" s="4" t="s">
        <v>1298</v>
      </c>
      <c r="B260" s="4" t="s">
        <v>1299</v>
      </c>
      <c r="C260" s="4" t="s">
        <v>1207</v>
      </c>
      <c r="D260" s="4" t="s">
        <v>1416</v>
      </c>
      <c r="E260" s="4" t="s">
        <v>1500</v>
      </c>
      <c r="F260" s="4" t="s">
        <v>1552</v>
      </c>
      <c r="G260" s="4" t="s">
        <v>1553</v>
      </c>
      <c r="H260" s="4" t="s">
        <v>1554</v>
      </c>
      <c r="I260" s="4" t="s">
        <v>69</v>
      </c>
      <c r="J260" s="4" t="s">
        <v>44</v>
      </c>
      <c r="K260" s="4" t="s">
        <v>45</v>
      </c>
      <c r="L260" s="5">
        <v>0</v>
      </c>
      <c r="M260" s="7">
        <v>46</v>
      </c>
      <c r="N260" s="7">
        <v>20</v>
      </c>
      <c r="O260" s="7"/>
      <c r="P260" s="6">
        <v>20</v>
      </c>
      <c r="Q260" s="7">
        <v>20</v>
      </c>
      <c r="R260" s="7">
        <v>0</v>
      </c>
      <c r="S260" s="7" t="s">
        <v>1555</v>
      </c>
      <c r="T260" s="7">
        <v>0</v>
      </c>
      <c r="U260" s="34"/>
      <c r="V260" s="8">
        <v>9921968490</v>
      </c>
      <c r="W260" s="8">
        <f t="shared" si="3"/>
        <v>9921968490</v>
      </c>
      <c r="X260" s="31"/>
      <c r="Y260" s="10">
        <v>0.43480000000000002</v>
      </c>
      <c r="Z260" s="10">
        <v>1</v>
      </c>
      <c r="AA260" s="12">
        <v>9.7799999999999998E-2</v>
      </c>
      <c r="AB260" s="12">
        <v>9.7799999999999998E-2</v>
      </c>
    </row>
    <row r="261" spans="1:28" x14ac:dyDescent="0.2">
      <c r="A261" s="4" t="s">
        <v>140</v>
      </c>
      <c r="B261" s="4" t="s">
        <v>141</v>
      </c>
      <c r="C261" s="4" t="s">
        <v>1207</v>
      </c>
      <c r="D261" s="4" t="s">
        <v>1556</v>
      </c>
      <c r="E261" s="4" t="s">
        <v>1557</v>
      </c>
      <c r="F261" s="4" t="s">
        <v>1558</v>
      </c>
      <c r="G261" s="4" t="s">
        <v>1559</v>
      </c>
      <c r="H261" s="4" t="s">
        <v>1560</v>
      </c>
      <c r="I261" s="4" t="s">
        <v>1561</v>
      </c>
      <c r="J261" s="4" t="s">
        <v>44</v>
      </c>
      <c r="K261" s="4" t="s">
        <v>45</v>
      </c>
      <c r="L261" s="5">
        <v>23</v>
      </c>
      <c r="M261" s="7">
        <v>80</v>
      </c>
      <c r="N261" s="7">
        <v>346</v>
      </c>
      <c r="O261" s="7"/>
      <c r="P261" s="6">
        <v>30</v>
      </c>
      <c r="Q261" s="7">
        <v>346</v>
      </c>
      <c r="R261" s="7" t="s">
        <v>1562</v>
      </c>
      <c r="S261" s="7" t="s">
        <v>1563</v>
      </c>
      <c r="T261" s="7" t="s">
        <v>1564</v>
      </c>
      <c r="U261" s="33">
        <v>2000000000</v>
      </c>
      <c r="V261" s="8">
        <v>0</v>
      </c>
      <c r="W261" s="8">
        <f t="shared" si="3"/>
        <v>2000000000</v>
      </c>
      <c r="X261" s="30">
        <v>2000000000</v>
      </c>
      <c r="Y261" s="10">
        <v>1</v>
      </c>
      <c r="Z261" s="10">
        <v>1</v>
      </c>
      <c r="AA261" s="12">
        <v>0.22500000000000001</v>
      </c>
      <c r="AB261" s="12">
        <v>8.4400000000000003E-2</v>
      </c>
    </row>
    <row r="262" spans="1:28" x14ac:dyDescent="0.2">
      <c r="A262" s="4" t="s">
        <v>1215</v>
      </c>
      <c r="B262" s="4" t="s">
        <v>1216</v>
      </c>
      <c r="C262" s="4" t="s">
        <v>1207</v>
      </c>
      <c r="D262" s="4" t="s">
        <v>1556</v>
      </c>
      <c r="E262" s="4" t="s">
        <v>1557</v>
      </c>
      <c r="F262" s="4" t="s">
        <v>1565</v>
      </c>
      <c r="G262" s="4" t="s">
        <v>1566</v>
      </c>
      <c r="H262" s="4" t="s">
        <v>1567</v>
      </c>
      <c r="I262" s="4" t="s">
        <v>1568</v>
      </c>
      <c r="J262" s="4" t="s">
        <v>44</v>
      </c>
      <c r="K262" s="4" t="s">
        <v>45</v>
      </c>
      <c r="L262" s="5">
        <v>5</v>
      </c>
      <c r="M262" s="7">
        <v>4</v>
      </c>
      <c r="N262" s="7">
        <v>0</v>
      </c>
      <c r="O262" s="7"/>
      <c r="P262" s="6">
        <v>0</v>
      </c>
      <c r="Q262" s="7">
        <v>0</v>
      </c>
      <c r="R262" s="7"/>
      <c r="S262" s="7"/>
      <c r="T262" s="7"/>
      <c r="U262" s="34"/>
      <c r="V262" s="8">
        <v>0</v>
      </c>
      <c r="W262" s="8">
        <f t="shared" si="3"/>
        <v>0</v>
      </c>
      <c r="X262" s="31"/>
      <c r="Y262" s="10">
        <v>0</v>
      </c>
      <c r="Z262" s="10" t="s">
        <v>56</v>
      </c>
      <c r="AA262" s="12">
        <v>0</v>
      </c>
      <c r="AB262" s="12" t="s">
        <v>56</v>
      </c>
    </row>
    <row r="263" spans="1:28" x14ac:dyDescent="0.2">
      <c r="A263" s="4" t="s">
        <v>1215</v>
      </c>
      <c r="B263" s="4" t="s">
        <v>1216</v>
      </c>
      <c r="C263" s="4" t="s">
        <v>1207</v>
      </c>
      <c r="D263" s="4" t="s">
        <v>1556</v>
      </c>
      <c r="E263" s="4" t="s">
        <v>1557</v>
      </c>
      <c r="F263" s="4" t="s">
        <v>1569</v>
      </c>
      <c r="G263" s="4" t="s">
        <v>1570</v>
      </c>
      <c r="H263" s="4" t="s">
        <v>1571</v>
      </c>
      <c r="I263" s="4" t="s">
        <v>1572</v>
      </c>
      <c r="J263" s="4" t="s">
        <v>44</v>
      </c>
      <c r="K263" s="4" t="s">
        <v>45</v>
      </c>
      <c r="L263" s="5">
        <v>0</v>
      </c>
      <c r="M263" s="7">
        <v>5000</v>
      </c>
      <c r="N263" s="7">
        <v>0</v>
      </c>
      <c r="O263" s="7"/>
      <c r="P263" s="6">
        <v>0</v>
      </c>
      <c r="Q263" s="7">
        <v>0</v>
      </c>
      <c r="R263" s="7"/>
      <c r="S263" s="7"/>
      <c r="T263" s="7"/>
      <c r="U263" s="34"/>
      <c r="V263" s="8">
        <v>0</v>
      </c>
      <c r="W263" s="8">
        <f t="shared" si="3"/>
        <v>0</v>
      </c>
      <c r="X263" s="31"/>
      <c r="Y263" s="10">
        <v>0</v>
      </c>
      <c r="Z263" s="10" t="s">
        <v>56</v>
      </c>
      <c r="AA263" s="12">
        <v>0</v>
      </c>
      <c r="AB263" s="12" t="s">
        <v>56</v>
      </c>
    </row>
    <row r="264" spans="1:28" x14ac:dyDescent="0.2">
      <c r="A264" s="4" t="s">
        <v>1215</v>
      </c>
      <c r="B264" s="4" t="s">
        <v>1216</v>
      </c>
      <c r="C264" s="4" t="s">
        <v>1207</v>
      </c>
      <c r="D264" s="4" t="s">
        <v>1556</v>
      </c>
      <c r="E264" s="4" t="s">
        <v>1557</v>
      </c>
      <c r="F264" s="4" t="s">
        <v>1573</v>
      </c>
      <c r="G264" s="4" t="s">
        <v>1574</v>
      </c>
      <c r="H264" s="4" t="s">
        <v>1575</v>
      </c>
      <c r="I264" s="4" t="s">
        <v>1576</v>
      </c>
      <c r="J264" s="4" t="s">
        <v>44</v>
      </c>
      <c r="K264" s="4" t="s">
        <v>45</v>
      </c>
      <c r="L264" s="5">
        <v>2930</v>
      </c>
      <c r="M264" s="7">
        <v>6000</v>
      </c>
      <c r="N264" s="7">
        <v>1500</v>
      </c>
      <c r="O264" s="7"/>
      <c r="P264" s="6">
        <v>1500</v>
      </c>
      <c r="Q264" s="7">
        <v>1500</v>
      </c>
      <c r="R264" s="7" t="s">
        <v>1577</v>
      </c>
      <c r="S264" s="7" t="s">
        <v>1578</v>
      </c>
      <c r="T264" s="7">
        <v>0</v>
      </c>
      <c r="U264" s="33">
        <v>24094461183</v>
      </c>
      <c r="V264" s="8">
        <v>0</v>
      </c>
      <c r="W264" s="8">
        <f t="shared" si="3"/>
        <v>24094461183</v>
      </c>
      <c r="X264" s="30">
        <v>24064425523</v>
      </c>
      <c r="Y264" s="10">
        <v>0.25</v>
      </c>
      <c r="Z264" s="10">
        <v>1</v>
      </c>
      <c r="AA264" s="12">
        <v>5.6300000000000003E-2</v>
      </c>
      <c r="AB264" s="12">
        <v>5.6300000000000003E-2</v>
      </c>
    </row>
    <row r="265" spans="1:28" x14ac:dyDescent="0.2">
      <c r="A265" s="4" t="s">
        <v>1215</v>
      </c>
      <c r="B265" s="4" t="s">
        <v>1216</v>
      </c>
      <c r="C265" s="4" t="s">
        <v>1207</v>
      </c>
      <c r="D265" s="4" t="s">
        <v>1556</v>
      </c>
      <c r="E265" s="4" t="s">
        <v>1557</v>
      </c>
      <c r="F265" s="4" t="s">
        <v>1579</v>
      </c>
      <c r="G265" s="4" t="s">
        <v>1580</v>
      </c>
      <c r="H265" s="4" t="s">
        <v>1581</v>
      </c>
      <c r="I265" s="4" t="s">
        <v>1582</v>
      </c>
      <c r="J265" s="4" t="s">
        <v>44</v>
      </c>
      <c r="K265" s="4" t="s">
        <v>45</v>
      </c>
      <c r="L265" s="5">
        <v>10</v>
      </c>
      <c r="M265" s="7">
        <v>5</v>
      </c>
      <c r="N265" s="7">
        <v>10</v>
      </c>
      <c r="O265" s="7"/>
      <c r="P265" s="6">
        <v>10</v>
      </c>
      <c r="Q265" s="7">
        <v>10</v>
      </c>
      <c r="R265" s="7" t="e">
        <f ca="1">-Fortalecimiento de habilidades a las micro,pequeñas y medianas empresas en temas  jurídicos, administrativos y técnicos que conllevan a mejorar las actividades de  los procesos  productivos.</f>
        <v>#NAME?</v>
      </c>
      <c r="S265" s="7" t="s">
        <v>1583</v>
      </c>
      <c r="T265" s="7">
        <v>0</v>
      </c>
      <c r="U265" s="33">
        <v>162713879</v>
      </c>
      <c r="V265" s="8">
        <v>0</v>
      </c>
      <c r="W265" s="8">
        <f t="shared" si="3"/>
        <v>162713879</v>
      </c>
      <c r="X265" s="30">
        <v>120015122</v>
      </c>
      <c r="Y265" s="10">
        <v>1</v>
      </c>
      <c r="Z265" s="10">
        <v>1</v>
      </c>
      <c r="AA265" s="12">
        <v>0.22500000000000001</v>
      </c>
      <c r="AB265" s="12">
        <v>0.45</v>
      </c>
    </row>
    <row r="266" spans="1:28" x14ac:dyDescent="0.2">
      <c r="A266" s="4" t="s">
        <v>1221</v>
      </c>
      <c r="B266" s="4" t="s">
        <v>1222</v>
      </c>
      <c r="C266" s="4" t="s">
        <v>1207</v>
      </c>
      <c r="D266" s="4" t="s">
        <v>1556</v>
      </c>
      <c r="E266" s="4" t="s">
        <v>1557</v>
      </c>
      <c r="F266" s="4" t="s">
        <v>1584</v>
      </c>
      <c r="G266" s="4" t="s">
        <v>1585</v>
      </c>
      <c r="H266" s="4" t="s">
        <v>1586</v>
      </c>
      <c r="I266" s="4" t="s">
        <v>1587</v>
      </c>
      <c r="J266" s="4" t="s">
        <v>44</v>
      </c>
      <c r="K266" s="4" t="s">
        <v>45</v>
      </c>
      <c r="L266" s="5">
        <v>7002</v>
      </c>
      <c r="M266" s="7">
        <v>5000</v>
      </c>
      <c r="N266" s="7">
        <v>52</v>
      </c>
      <c r="O266" s="7"/>
      <c r="P266" s="6">
        <v>50</v>
      </c>
      <c r="Q266" s="7">
        <v>52</v>
      </c>
      <c r="R266" s="7" t="s">
        <v>1588</v>
      </c>
      <c r="S266" s="7" t="s">
        <v>1589</v>
      </c>
      <c r="T266" s="7">
        <v>0</v>
      </c>
      <c r="U266" s="33">
        <v>4700000000</v>
      </c>
      <c r="V266" s="8">
        <v>0</v>
      </c>
      <c r="W266" s="8">
        <f t="shared" si="3"/>
        <v>4700000000</v>
      </c>
      <c r="X266" s="30">
        <v>4700000000</v>
      </c>
      <c r="Y266" s="10">
        <v>1.04E-2</v>
      </c>
      <c r="Z266" s="10">
        <v>1</v>
      </c>
      <c r="AA266" s="12">
        <v>2.3E-3</v>
      </c>
      <c r="AB266" s="12">
        <v>2.3E-3</v>
      </c>
    </row>
    <row r="267" spans="1:28" x14ac:dyDescent="0.2">
      <c r="A267" s="4" t="s">
        <v>140</v>
      </c>
      <c r="B267" s="4" t="s">
        <v>141</v>
      </c>
      <c r="C267" s="4" t="s">
        <v>1207</v>
      </c>
      <c r="D267" s="4" t="s">
        <v>1556</v>
      </c>
      <c r="E267" s="4" t="s">
        <v>1590</v>
      </c>
      <c r="F267" s="4" t="s">
        <v>1591</v>
      </c>
      <c r="G267" s="4" t="s">
        <v>1592</v>
      </c>
      <c r="H267" s="4" t="s">
        <v>1593</v>
      </c>
      <c r="I267" s="4" t="s">
        <v>1594</v>
      </c>
      <c r="J267" s="4" t="s">
        <v>44</v>
      </c>
      <c r="K267" s="4" t="s">
        <v>54</v>
      </c>
      <c r="L267" s="5">
        <v>0</v>
      </c>
      <c r="M267" s="7">
        <v>1</v>
      </c>
      <c r="N267" s="7">
        <v>0.5</v>
      </c>
      <c r="O267" s="7"/>
      <c r="P267" s="6">
        <v>1</v>
      </c>
      <c r="Q267" s="7">
        <v>1</v>
      </c>
      <c r="R267" s="7" t="s">
        <v>1595</v>
      </c>
      <c r="S267" s="7" t="s">
        <v>1596</v>
      </c>
      <c r="T267" s="7" t="e">
        <f ca="1">- Articulación institucional</f>
        <v>#NAME?</v>
      </c>
      <c r="U267" s="33">
        <v>110000000</v>
      </c>
      <c r="V267" s="8">
        <v>0</v>
      </c>
      <c r="W267" s="8">
        <f t="shared" si="3"/>
        <v>110000000</v>
      </c>
      <c r="X267" s="30">
        <v>110000000</v>
      </c>
      <c r="Y267" s="10">
        <v>0.25</v>
      </c>
      <c r="Z267" s="10">
        <v>1</v>
      </c>
      <c r="AA267" s="12">
        <v>5.6300000000000003E-2</v>
      </c>
      <c r="AB267" s="12">
        <v>5.6300000000000003E-2</v>
      </c>
    </row>
    <row r="268" spans="1:28" x14ac:dyDescent="0.2">
      <c r="A268" s="4" t="s">
        <v>140</v>
      </c>
      <c r="B268" s="4" t="s">
        <v>141</v>
      </c>
      <c r="C268" s="4" t="s">
        <v>1207</v>
      </c>
      <c r="D268" s="4" t="s">
        <v>1556</v>
      </c>
      <c r="E268" s="4" t="s">
        <v>1590</v>
      </c>
      <c r="F268" s="4" t="s">
        <v>1597</v>
      </c>
      <c r="G268" s="4" t="s">
        <v>1598</v>
      </c>
      <c r="H268" s="4" t="s">
        <v>1599</v>
      </c>
      <c r="I268" s="4" t="s">
        <v>1600</v>
      </c>
      <c r="J268" s="4" t="s">
        <v>44</v>
      </c>
      <c r="K268" s="4" t="s">
        <v>45</v>
      </c>
      <c r="L268" s="5">
        <v>0</v>
      </c>
      <c r="M268" s="7">
        <v>6</v>
      </c>
      <c r="N268" s="7">
        <v>0</v>
      </c>
      <c r="O268" s="7"/>
      <c r="P268" s="6">
        <v>0</v>
      </c>
      <c r="Q268" s="7">
        <v>0</v>
      </c>
      <c r="R268" s="7"/>
      <c r="S268" s="7"/>
      <c r="T268" s="7"/>
      <c r="U268" s="34"/>
      <c r="V268" s="8">
        <v>0</v>
      </c>
      <c r="W268" s="8">
        <f t="shared" si="3"/>
        <v>0</v>
      </c>
      <c r="X268" s="31"/>
      <c r="Y268" s="10">
        <v>0</v>
      </c>
      <c r="Z268" s="10" t="s">
        <v>56</v>
      </c>
      <c r="AA268" s="12">
        <v>0</v>
      </c>
      <c r="AB268" s="12" t="s">
        <v>56</v>
      </c>
    </row>
    <row r="269" spans="1:28" x14ac:dyDescent="0.2">
      <c r="A269" s="4" t="s">
        <v>140</v>
      </c>
      <c r="B269" s="4" t="s">
        <v>141</v>
      </c>
      <c r="C269" s="4" t="s">
        <v>1207</v>
      </c>
      <c r="D269" s="4" t="s">
        <v>1556</v>
      </c>
      <c r="E269" s="4" t="s">
        <v>1590</v>
      </c>
      <c r="F269" s="4" t="s">
        <v>1601</v>
      </c>
      <c r="G269" s="4" t="s">
        <v>1602</v>
      </c>
      <c r="H269" s="4" t="s">
        <v>1603</v>
      </c>
      <c r="I269" s="4" t="s">
        <v>1604</v>
      </c>
      <c r="J269" s="4" t="s">
        <v>44</v>
      </c>
      <c r="K269" s="4" t="s">
        <v>45</v>
      </c>
      <c r="L269" s="5">
        <v>0</v>
      </c>
      <c r="M269" s="7">
        <v>50</v>
      </c>
      <c r="N269" s="7">
        <v>0</v>
      </c>
      <c r="O269" s="7"/>
      <c r="P269" s="6">
        <v>0</v>
      </c>
      <c r="Q269" s="7">
        <v>0</v>
      </c>
      <c r="R269" s="7"/>
      <c r="S269" s="7"/>
      <c r="T269" s="7"/>
      <c r="U269" s="34"/>
      <c r="V269" s="8">
        <v>0</v>
      </c>
      <c r="W269" s="8">
        <f t="shared" si="3"/>
        <v>0</v>
      </c>
      <c r="X269" s="31"/>
      <c r="Y269" s="10">
        <v>0</v>
      </c>
      <c r="Z269" s="10" t="s">
        <v>56</v>
      </c>
      <c r="AA269" s="12">
        <v>0</v>
      </c>
      <c r="AB269" s="12" t="s">
        <v>56</v>
      </c>
    </row>
    <row r="270" spans="1:28" x14ac:dyDescent="0.2">
      <c r="A270" s="4" t="s">
        <v>140</v>
      </c>
      <c r="B270" s="4" t="s">
        <v>141</v>
      </c>
      <c r="C270" s="4" t="s">
        <v>1207</v>
      </c>
      <c r="D270" s="4" t="s">
        <v>1556</v>
      </c>
      <c r="E270" s="4" t="s">
        <v>1590</v>
      </c>
      <c r="F270" s="4" t="s">
        <v>1605</v>
      </c>
      <c r="G270" s="4" t="s">
        <v>1606</v>
      </c>
      <c r="H270" s="4" t="s">
        <v>1607</v>
      </c>
      <c r="I270" s="4" t="s">
        <v>1608</v>
      </c>
      <c r="J270" s="4" t="s">
        <v>44</v>
      </c>
      <c r="K270" s="4" t="s">
        <v>45</v>
      </c>
      <c r="L270" s="5">
        <v>0</v>
      </c>
      <c r="M270" s="7">
        <v>50</v>
      </c>
      <c r="N270" s="7">
        <v>391</v>
      </c>
      <c r="O270" s="7"/>
      <c r="P270" s="6">
        <v>15</v>
      </c>
      <c r="Q270" s="7">
        <v>391</v>
      </c>
      <c r="R270" s="7" t="e">
        <f ca="1">- Incentivos económicos.- Capaciones.- Compra de artesanías.</f>
        <v>#NAME?</v>
      </c>
      <c r="S270" s="7" t="s">
        <v>1609</v>
      </c>
      <c r="T270" s="7" t="e">
        <f ca="1">- Falta de apoyo por parte de las administraciones municipales en la socialización de las convocatorias.</f>
        <v>#NAME?</v>
      </c>
      <c r="U270" s="33">
        <v>500000000</v>
      </c>
      <c r="V270" s="8">
        <v>0</v>
      </c>
      <c r="W270" s="8">
        <f t="shared" ref="W270:W333" si="4">U270+V270</f>
        <v>500000000</v>
      </c>
      <c r="X270" s="30">
        <v>500000000</v>
      </c>
      <c r="Y270" s="10">
        <v>1</v>
      </c>
      <c r="Z270" s="10">
        <v>1</v>
      </c>
      <c r="AA270" s="12">
        <v>0.22500000000000001</v>
      </c>
      <c r="AB270" s="12">
        <v>6.7500000000000004E-2</v>
      </c>
    </row>
    <row r="271" spans="1:28" x14ac:dyDescent="0.2">
      <c r="A271" s="4" t="s">
        <v>140</v>
      </c>
      <c r="B271" s="4" t="s">
        <v>141</v>
      </c>
      <c r="C271" s="4" t="s">
        <v>1207</v>
      </c>
      <c r="D271" s="4" t="s">
        <v>1556</v>
      </c>
      <c r="E271" s="4" t="s">
        <v>1590</v>
      </c>
      <c r="F271" s="4" t="s">
        <v>1610</v>
      </c>
      <c r="G271" s="4" t="s">
        <v>1611</v>
      </c>
      <c r="H271" s="4" t="s">
        <v>1612</v>
      </c>
      <c r="I271" s="4" t="s">
        <v>1613</v>
      </c>
      <c r="J271" s="4" t="s">
        <v>44</v>
      </c>
      <c r="K271" s="4" t="s">
        <v>45</v>
      </c>
      <c r="L271" s="5">
        <v>22</v>
      </c>
      <c r="M271" s="7">
        <v>10</v>
      </c>
      <c r="N271" s="7">
        <v>0</v>
      </c>
      <c r="O271" s="7"/>
      <c r="P271" s="6">
        <v>0</v>
      </c>
      <c r="Q271" s="7">
        <v>0</v>
      </c>
      <c r="R271" s="7"/>
      <c r="S271" s="7"/>
      <c r="T271" s="7"/>
      <c r="U271" s="34"/>
      <c r="V271" s="8">
        <v>0</v>
      </c>
      <c r="W271" s="8">
        <f t="shared" si="4"/>
        <v>0</v>
      </c>
      <c r="X271" s="31"/>
      <c r="Y271" s="10">
        <v>0</v>
      </c>
      <c r="Z271" s="10" t="s">
        <v>56</v>
      </c>
      <c r="AA271" s="12">
        <v>0</v>
      </c>
      <c r="AB271" s="12" t="s">
        <v>56</v>
      </c>
    </row>
    <row r="272" spans="1:28" x14ac:dyDescent="0.2">
      <c r="A272" s="4" t="s">
        <v>140</v>
      </c>
      <c r="B272" s="4" t="s">
        <v>141</v>
      </c>
      <c r="C272" s="4" t="s">
        <v>1207</v>
      </c>
      <c r="D272" s="4" t="s">
        <v>1556</v>
      </c>
      <c r="E272" s="4" t="s">
        <v>1590</v>
      </c>
      <c r="F272" s="4" t="s">
        <v>1614</v>
      </c>
      <c r="G272" s="4" t="s">
        <v>1615</v>
      </c>
      <c r="H272" s="4" t="s">
        <v>1616</v>
      </c>
      <c r="I272" s="4" t="s">
        <v>1617</v>
      </c>
      <c r="J272" s="4" t="s">
        <v>44</v>
      </c>
      <c r="K272" s="4" t="s">
        <v>45</v>
      </c>
      <c r="L272" s="5">
        <v>0</v>
      </c>
      <c r="M272" s="7">
        <v>100</v>
      </c>
      <c r="N272" s="7">
        <v>140</v>
      </c>
      <c r="O272" s="7"/>
      <c r="P272" s="6">
        <v>50</v>
      </c>
      <c r="Q272" s="7">
        <v>140</v>
      </c>
      <c r="R272" s="7" t="s">
        <v>1618</v>
      </c>
      <c r="S272" s="7" t="s">
        <v>1619</v>
      </c>
      <c r="T272" s="7" t="s">
        <v>1620</v>
      </c>
      <c r="U272" s="33">
        <v>180000000</v>
      </c>
      <c r="V272" s="8">
        <v>0</v>
      </c>
      <c r="W272" s="8">
        <f t="shared" si="4"/>
        <v>180000000</v>
      </c>
      <c r="X272" s="30">
        <v>180000000</v>
      </c>
      <c r="Y272" s="10">
        <v>1</v>
      </c>
      <c r="Z272" s="10">
        <v>1</v>
      </c>
      <c r="AA272" s="12">
        <v>0.22500000000000001</v>
      </c>
      <c r="AB272" s="12">
        <v>0.1125</v>
      </c>
    </row>
    <row r="273" spans="1:28" x14ac:dyDescent="0.2">
      <c r="A273" s="4" t="s">
        <v>140</v>
      </c>
      <c r="B273" s="4" t="s">
        <v>141</v>
      </c>
      <c r="C273" s="4" t="s">
        <v>1207</v>
      </c>
      <c r="D273" s="4" t="s">
        <v>1556</v>
      </c>
      <c r="E273" s="4" t="s">
        <v>1590</v>
      </c>
      <c r="F273" s="4" t="s">
        <v>1621</v>
      </c>
      <c r="G273" s="4" t="s">
        <v>1622</v>
      </c>
      <c r="H273" s="4" t="s">
        <v>1623</v>
      </c>
      <c r="I273" s="4" t="s">
        <v>1624</v>
      </c>
      <c r="J273" s="4" t="s">
        <v>44</v>
      </c>
      <c r="K273" s="4" t="s">
        <v>45</v>
      </c>
      <c r="L273" s="5">
        <v>240</v>
      </c>
      <c r="M273" s="7">
        <v>250</v>
      </c>
      <c r="N273" s="7">
        <v>0</v>
      </c>
      <c r="O273" s="7"/>
      <c r="P273" s="6">
        <v>0</v>
      </c>
      <c r="Q273" s="7">
        <v>0</v>
      </c>
      <c r="R273" s="7"/>
      <c r="S273" s="7"/>
      <c r="T273" s="7"/>
      <c r="U273" s="34"/>
      <c r="V273" s="8">
        <v>0</v>
      </c>
      <c r="W273" s="8">
        <f t="shared" si="4"/>
        <v>0</v>
      </c>
      <c r="X273" s="31"/>
      <c r="Y273" s="10">
        <v>0</v>
      </c>
      <c r="Z273" s="10" t="s">
        <v>56</v>
      </c>
      <c r="AA273" s="12">
        <v>0</v>
      </c>
      <c r="AB273" s="12" t="s">
        <v>56</v>
      </c>
    </row>
    <row r="274" spans="1:28" x14ac:dyDescent="0.2">
      <c r="A274" s="4" t="s">
        <v>1215</v>
      </c>
      <c r="B274" s="4" t="s">
        <v>1216</v>
      </c>
      <c r="C274" s="4" t="s">
        <v>1207</v>
      </c>
      <c r="D274" s="4" t="s">
        <v>1556</v>
      </c>
      <c r="E274" s="4" t="s">
        <v>1590</v>
      </c>
      <c r="F274" s="4" t="s">
        <v>1625</v>
      </c>
      <c r="G274" s="4" t="s">
        <v>1626</v>
      </c>
      <c r="H274" s="4" t="s">
        <v>1627</v>
      </c>
      <c r="I274" s="4" t="s">
        <v>1628</v>
      </c>
      <c r="J274" s="4" t="s">
        <v>44</v>
      </c>
      <c r="K274" s="4" t="s">
        <v>45</v>
      </c>
      <c r="L274" s="5">
        <v>36</v>
      </c>
      <c r="M274" s="7">
        <v>20</v>
      </c>
      <c r="N274" s="7">
        <v>0</v>
      </c>
      <c r="O274" s="7"/>
      <c r="P274" s="6">
        <v>0</v>
      </c>
      <c r="Q274" s="7">
        <v>0</v>
      </c>
      <c r="R274" s="7"/>
      <c r="S274" s="7"/>
      <c r="T274" s="7"/>
      <c r="U274" s="34"/>
      <c r="V274" s="8">
        <v>0</v>
      </c>
      <c r="W274" s="8">
        <f t="shared" si="4"/>
        <v>0</v>
      </c>
      <c r="X274" s="31"/>
      <c r="Y274" s="10">
        <v>0</v>
      </c>
      <c r="Z274" s="10" t="s">
        <v>56</v>
      </c>
      <c r="AA274" s="12">
        <v>0</v>
      </c>
      <c r="AB274" s="12" t="s">
        <v>56</v>
      </c>
    </row>
    <row r="275" spans="1:28" x14ac:dyDescent="0.2">
      <c r="A275" s="4" t="s">
        <v>1629</v>
      </c>
      <c r="B275" s="4" t="s">
        <v>1630</v>
      </c>
      <c r="C275" s="4" t="s">
        <v>1207</v>
      </c>
      <c r="D275" s="4" t="s">
        <v>1556</v>
      </c>
      <c r="E275" s="4" t="s">
        <v>1590</v>
      </c>
      <c r="F275" s="4" t="s">
        <v>1631</v>
      </c>
      <c r="G275" s="4" t="s">
        <v>1632</v>
      </c>
      <c r="H275" s="4" t="s">
        <v>1633</v>
      </c>
      <c r="I275" s="4" t="s">
        <v>1634</v>
      </c>
      <c r="J275" s="4" t="s">
        <v>44</v>
      </c>
      <c r="K275" s="4" t="s">
        <v>45</v>
      </c>
      <c r="L275" s="5">
        <v>1</v>
      </c>
      <c r="M275" s="7">
        <v>1</v>
      </c>
      <c r="N275" s="7">
        <v>0.1</v>
      </c>
      <c r="O275" s="7" t="s">
        <v>1635</v>
      </c>
      <c r="P275" s="6">
        <v>0.1</v>
      </c>
      <c r="Q275" s="7">
        <v>0.1</v>
      </c>
      <c r="R275" s="7" t="s">
        <v>1636</v>
      </c>
      <c r="S275" s="7" t="s">
        <v>1637</v>
      </c>
      <c r="T275" s="7">
        <v>0</v>
      </c>
      <c r="U275" s="33">
        <v>54989900</v>
      </c>
      <c r="V275" s="8">
        <v>0</v>
      </c>
      <c r="W275" s="8">
        <f t="shared" si="4"/>
        <v>54989900</v>
      </c>
      <c r="X275" s="30">
        <v>54989900</v>
      </c>
      <c r="Y275" s="10">
        <v>0.1</v>
      </c>
      <c r="Z275" s="10">
        <v>1</v>
      </c>
      <c r="AA275" s="12">
        <v>2.2499999999999999E-2</v>
      </c>
      <c r="AB275" s="12">
        <v>2.2499999999999999E-2</v>
      </c>
    </row>
    <row r="276" spans="1:28" x14ac:dyDescent="0.2">
      <c r="A276" s="4" t="s">
        <v>1629</v>
      </c>
      <c r="B276" s="4" t="s">
        <v>1630</v>
      </c>
      <c r="C276" s="4" t="s">
        <v>1207</v>
      </c>
      <c r="D276" s="4" t="s">
        <v>1556</v>
      </c>
      <c r="E276" s="4" t="s">
        <v>1590</v>
      </c>
      <c r="F276" s="4" t="s">
        <v>1638</v>
      </c>
      <c r="G276" s="4" t="s">
        <v>1639</v>
      </c>
      <c r="H276" s="4" t="s">
        <v>1640</v>
      </c>
      <c r="I276" s="4" t="s">
        <v>1641</v>
      </c>
      <c r="J276" s="4" t="s">
        <v>44</v>
      </c>
      <c r="K276" s="4" t="s">
        <v>45</v>
      </c>
      <c r="L276" s="5">
        <v>2</v>
      </c>
      <c r="M276" s="7">
        <v>2</v>
      </c>
      <c r="N276" s="7">
        <v>0</v>
      </c>
      <c r="O276" s="7"/>
      <c r="P276" s="6">
        <v>0</v>
      </c>
      <c r="Q276" s="7">
        <v>0</v>
      </c>
      <c r="R276" s="7"/>
      <c r="S276" s="7"/>
      <c r="T276" s="7"/>
      <c r="U276" s="34"/>
      <c r="V276" s="8">
        <v>0</v>
      </c>
      <c r="W276" s="8">
        <f t="shared" si="4"/>
        <v>0</v>
      </c>
      <c r="X276" s="31"/>
      <c r="Y276" s="10">
        <v>0</v>
      </c>
      <c r="Z276" s="10" t="s">
        <v>56</v>
      </c>
      <c r="AA276" s="12">
        <v>0</v>
      </c>
      <c r="AB276" s="12" t="s">
        <v>56</v>
      </c>
    </row>
    <row r="277" spans="1:28" x14ac:dyDescent="0.2">
      <c r="A277" s="4" t="s">
        <v>140</v>
      </c>
      <c r="B277" s="4" t="s">
        <v>141</v>
      </c>
      <c r="C277" s="4" t="s">
        <v>1207</v>
      </c>
      <c r="D277" s="4" t="s">
        <v>1556</v>
      </c>
      <c r="E277" s="4" t="s">
        <v>1642</v>
      </c>
      <c r="F277" s="4" t="s">
        <v>1643</v>
      </c>
      <c r="G277" s="4" t="s">
        <v>1644</v>
      </c>
      <c r="H277" s="4" t="s">
        <v>1645</v>
      </c>
      <c r="I277" s="4" t="s">
        <v>1646</v>
      </c>
      <c r="J277" s="4" t="s">
        <v>44</v>
      </c>
      <c r="K277" s="4" t="s">
        <v>45</v>
      </c>
      <c r="L277" s="5">
        <v>354</v>
      </c>
      <c r="M277" s="7">
        <v>200</v>
      </c>
      <c r="N277" s="7">
        <v>29</v>
      </c>
      <c r="O277" s="7"/>
      <c r="P277" s="6">
        <v>30</v>
      </c>
      <c r="Q277" s="7">
        <v>29</v>
      </c>
      <c r="R277" s="7" t="s">
        <v>1647</v>
      </c>
      <c r="S277" s="7" t="s">
        <v>1648</v>
      </c>
      <c r="T277" s="7" t="e">
        <f ca="1">- Desarrollo de los eventos por Falta de conectividad.- Poca participación de la comunidad a los eventos.</f>
        <v>#NAME?</v>
      </c>
      <c r="U277" s="33">
        <v>409850000</v>
      </c>
      <c r="V277" s="8">
        <v>0</v>
      </c>
      <c r="W277" s="8">
        <f t="shared" si="4"/>
        <v>409850000</v>
      </c>
      <c r="X277" s="30">
        <v>409850000</v>
      </c>
      <c r="Y277" s="10">
        <v>0.14499999999999999</v>
      </c>
      <c r="Z277" s="10">
        <v>0.9667</v>
      </c>
      <c r="AA277" s="12">
        <v>3.2599999999999997E-2</v>
      </c>
      <c r="AB277" s="12">
        <v>3.27E-2</v>
      </c>
    </row>
    <row r="278" spans="1:28" x14ac:dyDescent="0.2">
      <c r="A278" s="4" t="s">
        <v>140</v>
      </c>
      <c r="B278" s="4" t="s">
        <v>141</v>
      </c>
      <c r="C278" s="4" t="s">
        <v>1207</v>
      </c>
      <c r="D278" s="4" t="s">
        <v>1556</v>
      </c>
      <c r="E278" s="4" t="s">
        <v>1642</v>
      </c>
      <c r="F278" s="4" t="s">
        <v>1649</v>
      </c>
      <c r="G278" s="4" t="s">
        <v>1650</v>
      </c>
      <c r="H278" s="4" t="s">
        <v>1651</v>
      </c>
      <c r="I278" s="4" t="s">
        <v>1652</v>
      </c>
      <c r="J278" s="4" t="s">
        <v>44</v>
      </c>
      <c r="K278" s="4" t="s">
        <v>45</v>
      </c>
      <c r="L278" s="5">
        <v>168</v>
      </c>
      <c r="M278" s="7">
        <v>1500</v>
      </c>
      <c r="N278" s="7">
        <v>810</v>
      </c>
      <c r="O278" s="7"/>
      <c r="P278" s="6">
        <v>800</v>
      </c>
      <c r="Q278" s="7">
        <v>810</v>
      </c>
      <c r="R278" s="7" t="s">
        <v>1653</v>
      </c>
      <c r="S278" s="7" t="s">
        <v>1654</v>
      </c>
      <c r="T278" s="7" t="s">
        <v>1655</v>
      </c>
      <c r="U278" s="33">
        <v>258200000</v>
      </c>
      <c r="V278" s="8">
        <v>256881297</v>
      </c>
      <c r="W278" s="8">
        <f t="shared" si="4"/>
        <v>515081297</v>
      </c>
      <c r="X278" s="30">
        <v>258200000</v>
      </c>
      <c r="Y278" s="10">
        <v>0.54</v>
      </c>
      <c r="Z278" s="10">
        <v>1</v>
      </c>
      <c r="AA278" s="12">
        <v>0.1215</v>
      </c>
      <c r="AB278" s="12">
        <v>0.12</v>
      </c>
    </row>
    <row r="279" spans="1:28" x14ac:dyDescent="0.2">
      <c r="A279" s="4" t="s">
        <v>140</v>
      </c>
      <c r="B279" s="4" t="s">
        <v>141</v>
      </c>
      <c r="C279" s="4" t="s">
        <v>1207</v>
      </c>
      <c r="D279" s="4" t="s">
        <v>1556</v>
      </c>
      <c r="E279" s="4" t="s">
        <v>1642</v>
      </c>
      <c r="F279" s="4" t="s">
        <v>1656</v>
      </c>
      <c r="G279" s="4" t="s">
        <v>1657</v>
      </c>
      <c r="H279" s="4" t="s">
        <v>1658</v>
      </c>
      <c r="I279" s="4" t="s">
        <v>1659</v>
      </c>
      <c r="J279" s="4" t="s">
        <v>44</v>
      </c>
      <c r="K279" s="4" t="s">
        <v>45</v>
      </c>
      <c r="L279" s="5">
        <v>0</v>
      </c>
      <c r="M279" s="7">
        <v>40</v>
      </c>
      <c r="N279" s="7">
        <v>0</v>
      </c>
      <c r="O279" s="7"/>
      <c r="P279" s="6">
        <v>0</v>
      </c>
      <c r="Q279" s="7">
        <v>0</v>
      </c>
      <c r="R279" s="7"/>
      <c r="S279" s="7"/>
      <c r="T279" s="7"/>
      <c r="U279" s="34"/>
      <c r="V279" s="8">
        <v>0</v>
      </c>
      <c r="W279" s="8">
        <f t="shared" si="4"/>
        <v>0</v>
      </c>
      <c r="X279" s="31"/>
      <c r="Y279" s="10">
        <v>0</v>
      </c>
      <c r="Z279" s="10" t="s">
        <v>56</v>
      </c>
      <c r="AA279" s="12">
        <v>0</v>
      </c>
      <c r="AB279" s="12" t="s">
        <v>56</v>
      </c>
    </row>
    <row r="280" spans="1:28" x14ac:dyDescent="0.2">
      <c r="A280" s="4" t="s">
        <v>140</v>
      </c>
      <c r="B280" s="4" t="s">
        <v>141</v>
      </c>
      <c r="C280" s="4" t="s">
        <v>1207</v>
      </c>
      <c r="D280" s="4" t="s">
        <v>1556</v>
      </c>
      <c r="E280" s="4" t="s">
        <v>1642</v>
      </c>
      <c r="F280" s="4" t="s">
        <v>1660</v>
      </c>
      <c r="G280" s="4" t="s">
        <v>1661</v>
      </c>
      <c r="H280" s="4" t="s">
        <v>1662</v>
      </c>
      <c r="I280" s="4" t="s">
        <v>1663</v>
      </c>
      <c r="J280" s="4" t="s">
        <v>44</v>
      </c>
      <c r="K280" s="4" t="s">
        <v>45</v>
      </c>
      <c r="L280" s="5">
        <v>0</v>
      </c>
      <c r="M280" s="7">
        <v>6</v>
      </c>
      <c r="N280" s="7">
        <v>0</v>
      </c>
      <c r="O280" s="7"/>
      <c r="P280" s="6">
        <v>0</v>
      </c>
      <c r="Q280" s="7">
        <v>0</v>
      </c>
      <c r="R280" s="7"/>
      <c r="S280" s="7"/>
      <c r="T280" s="7"/>
      <c r="U280" s="34"/>
      <c r="V280" s="8">
        <v>0</v>
      </c>
      <c r="W280" s="8">
        <f t="shared" si="4"/>
        <v>0</v>
      </c>
      <c r="X280" s="31"/>
      <c r="Y280" s="10">
        <v>0</v>
      </c>
      <c r="Z280" s="10" t="s">
        <v>56</v>
      </c>
      <c r="AA280" s="12">
        <v>0</v>
      </c>
      <c r="AB280" s="12" t="s">
        <v>56</v>
      </c>
    </row>
    <row r="281" spans="1:28" x14ac:dyDescent="0.2">
      <c r="A281" s="4" t="s">
        <v>140</v>
      </c>
      <c r="B281" s="4" t="s">
        <v>141</v>
      </c>
      <c r="C281" s="4" t="s">
        <v>1207</v>
      </c>
      <c r="D281" s="4" t="s">
        <v>1556</v>
      </c>
      <c r="E281" s="4" t="s">
        <v>1642</v>
      </c>
      <c r="F281" s="4" t="s">
        <v>1664</v>
      </c>
      <c r="G281" s="4" t="s">
        <v>1665</v>
      </c>
      <c r="H281" s="4" t="s">
        <v>1666</v>
      </c>
      <c r="I281" s="4" t="s">
        <v>1667</v>
      </c>
      <c r="J281" s="4" t="s">
        <v>44</v>
      </c>
      <c r="K281" s="4" t="s">
        <v>45</v>
      </c>
      <c r="L281" s="5">
        <v>0</v>
      </c>
      <c r="M281" s="7">
        <v>10</v>
      </c>
      <c r="N281" s="7">
        <v>1</v>
      </c>
      <c r="O281" s="7"/>
      <c r="P281" s="6">
        <v>1</v>
      </c>
      <c r="Q281" s="7">
        <v>1</v>
      </c>
      <c r="R281" s="7" t="s">
        <v>1668</v>
      </c>
      <c r="S281" s="7" t="s">
        <v>1669</v>
      </c>
      <c r="T281" s="7" t="s">
        <v>1670</v>
      </c>
      <c r="U281" s="33">
        <v>54000000</v>
      </c>
      <c r="V281" s="8">
        <v>0</v>
      </c>
      <c r="W281" s="8">
        <f t="shared" si="4"/>
        <v>54000000</v>
      </c>
      <c r="X281" s="30">
        <v>54000000</v>
      </c>
      <c r="Y281" s="10">
        <v>0.1</v>
      </c>
      <c r="Z281" s="10">
        <v>1</v>
      </c>
      <c r="AA281" s="12">
        <v>2.2499999999999999E-2</v>
      </c>
      <c r="AB281" s="12">
        <v>2.2499999999999999E-2</v>
      </c>
    </row>
    <row r="282" spans="1:28" x14ac:dyDescent="0.2">
      <c r="A282" s="4" t="s">
        <v>1221</v>
      </c>
      <c r="B282" s="4" t="s">
        <v>1222</v>
      </c>
      <c r="C282" s="4" t="s">
        <v>1207</v>
      </c>
      <c r="D282" s="4" t="s">
        <v>1556</v>
      </c>
      <c r="E282" s="4" t="s">
        <v>1642</v>
      </c>
      <c r="F282" s="4" t="s">
        <v>1671</v>
      </c>
      <c r="G282" s="4" t="s">
        <v>1672</v>
      </c>
      <c r="H282" s="4" t="s">
        <v>1673</v>
      </c>
      <c r="I282" s="4" t="s">
        <v>1674</v>
      </c>
      <c r="J282" s="4" t="s">
        <v>44</v>
      </c>
      <c r="K282" s="4" t="s">
        <v>45</v>
      </c>
      <c r="L282" s="5">
        <v>280</v>
      </c>
      <c r="M282" s="7">
        <v>280</v>
      </c>
      <c r="N282" s="7">
        <v>26</v>
      </c>
      <c r="O282" s="7"/>
      <c r="P282" s="6">
        <v>26</v>
      </c>
      <c r="Q282" s="7">
        <v>26</v>
      </c>
      <c r="R282" s="7" t="s">
        <v>1675</v>
      </c>
      <c r="S282" s="7" t="s">
        <v>1676</v>
      </c>
      <c r="T282" s="7">
        <v>0</v>
      </c>
      <c r="U282" s="33">
        <v>249999776</v>
      </c>
      <c r="V282" s="8">
        <v>0</v>
      </c>
      <c r="W282" s="8">
        <f t="shared" si="4"/>
        <v>249999776</v>
      </c>
      <c r="X282" s="30">
        <v>249999776</v>
      </c>
      <c r="Y282" s="10">
        <v>9.2899999999999996E-2</v>
      </c>
      <c r="Z282" s="10">
        <v>1</v>
      </c>
      <c r="AA282" s="12">
        <v>2.0899999999999998E-2</v>
      </c>
      <c r="AB282" s="12">
        <v>2.0899999999999998E-2</v>
      </c>
    </row>
    <row r="283" spans="1:28" x14ac:dyDescent="0.2">
      <c r="A283" s="4" t="s">
        <v>1629</v>
      </c>
      <c r="B283" s="4" t="s">
        <v>1630</v>
      </c>
      <c r="C283" s="4" t="s">
        <v>1207</v>
      </c>
      <c r="D283" s="4" t="s">
        <v>1556</v>
      </c>
      <c r="E283" s="4" t="s">
        <v>1642</v>
      </c>
      <c r="F283" s="4" t="s">
        <v>1677</v>
      </c>
      <c r="G283" s="4" t="s">
        <v>1678</v>
      </c>
      <c r="H283" s="4" t="s">
        <v>1679</v>
      </c>
      <c r="I283" s="4" t="s">
        <v>1680</v>
      </c>
      <c r="J283" s="4" t="s">
        <v>44</v>
      </c>
      <c r="K283" s="4" t="s">
        <v>45</v>
      </c>
      <c r="L283" s="5">
        <v>0</v>
      </c>
      <c r="M283" s="7">
        <v>1</v>
      </c>
      <c r="N283" s="7">
        <v>0.1</v>
      </c>
      <c r="O283" s="7" t="s">
        <v>1681</v>
      </c>
      <c r="P283" s="6">
        <v>0.1</v>
      </c>
      <c r="Q283" s="7">
        <v>0.1</v>
      </c>
      <c r="R283" s="7" t="s">
        <v>1682</v>
      </c>
      <c r="S283" s="7" t="s">
        <v>1683</v>
      </c>
      <c r="T283" s="7">
        <v>0</v>
      </c>
      <c r="U283" s="33">
        <v>153303162</v>
      </c>
      <c r="V283" s="8">
        <v>0</v>
      </c>
      <c r="W283" s="8">
        <f t="shared" si="4"/>
        <v>153303162</v>
      </c>
      <c r="X283" s="30">
        <v>153303000</v>
      </c>
      <c r="Y283" s="10">
        <v>0.1</v>
      </c>
      <c r="Z283" s="10">
        <v>1</v>
      </c>
      <c r="AA283" s="12">
        <v>2.2499999999999999E-2</v>
      </c>
      <c r="AB283" s="12">
        <v>2.2499999999999999E-2</v>
      </c>
    </row>
    <row r="284" spans="1:28" x14ac:dyDescent="0.2">
      <c r="A284" s="4" t="s">
        <v>1629</v>
      </c>
      <c r="B284" s="4" t="s">
        <v>1630</v>
      </c>
      <c r="C284" s="4" t="s">
        <v>1207</v>
      </c>
      <c r="D284" s="4" t="s">
        <v>1556</v>
      </c>
      <c r="E284" s="4" t="s">
        <v>1642</v>
      </c>
      <c r="F284" s="4" t="s">
        <v>1684</v>
      </c>
      <c r="G284" s="4" t="s">
        <v>1685</v>
      </c>
      <c r="H284" s="4" t="s">
        <v>1686</v>
      </c>
      <c r="I284" s="4" t="s">
        <v>1687</v>
      </c>
      <c r="J284" s="4" t="s">
        <v>44</v>
      </c>
      <c r="K284" s="4" t="s">
        <v>54</v>
      </c>
      <c r="L284" s="5">
        <v>2</v>
      </c>
      <c r="M284" s="7">
        <v>2</v>
      </c>
      <c r="N284" s="7">
        <v>1</v>
      </c>
      <c r="O284" s="7" t="s">
        <v>1688</v>
      </c>
      <c r="P284" s="6">
        <v>2</v>
      </c>
      <c r="Q284" s="7">
        <v>2</v>
      </c>
      <c r="R284" s="7">
        <v>0</v>
      </c>
      <c r="S284" s="7" t="s">
        <v>1689</v>
      </c>
      <c r="T284" s="7">
        <v>0</v>
      </c>
      <c r="U284" s="33">
        <v>42726318</v>
      </c>
      <c r="V284" s="8">
        <v>0</v>
      </c>
      <c r="W284" s="8">
        <f t="shared" si="4"/>
        <v>42726318</v>
      </c>
      <c r="X284" s="30">
        <v>41898447</v>
      </c>
      <c r="Y284" s="10">
        <v>0.25</v>
      </c>
      <c r="Z284" s="10">
        <v>1</v>
      </c>
      <c r="AA284" s="12">
        <v>5.6300000000000003E-2</v>
      </c>
      <c r="AB284" s="12">
        <v>5.6300000000000003E-2</v>
      </c>
    </row>
    <row r="285" spans="1:28" x14ac:dyDescent="0.2">
      <c r="A285" s="4" t="s">
        <v>1221</v>
      </c>
      <c r="B285" s="4" t="s">
        <v>1222</v>
      </c>
      <c r="C285" s="4" t="s">
        <v>1207</v>
      </c>
      <c r="D285" s="4" t="s">
        <v>1690</v>
      </c>
      <c r="E285" s="4" t="s">
        <v>1691</v>
      </c>
      <c r="F285" s="4" t="s">
        <v>1692</v>
      </c>
      <c r="G285" s="4" t="s">
        <v>1693</v>
      </c>
      <c r="H285" s="4" t="s">
        <v>1694</v>
      </c>
      <c r="I285" s="4" t="s">
        <v>1695</v>
      </c>
      <c r="J285" s="4" t="s">
        <v>44</v>
      </c>
      <c r="K285" s="4" t="s">
        <v>45</v>
      </c>
      <c r="L285" s="5">
        <v>0</v>
      </c>
      <c r="M285" s="7">
        <v>1</v>
      </c>
      <c r="N285" s="7">
        <v>0.08</v>
      </c>
      <c r="O285" s="7"/>
      <c r="P285" s="6">
        <v>0.1</v>
      </c>
      <c r="Q285" s="7">
        <v>0.08</v>
      </c>
      <c r="R285" s="7" t="s">
        <v>1696</v>
      </c>
      <c r="S285" s="7" t="s">
        <v>1697</v>
      </c>
      <c r="T285" s="7">
        <v>0</v>
      </c>
      <c r="U285" s="34"/>
      <c r="V285" s="8">
        <v>0</v>
      </c>
      <c r="W285" s="8">
        <f t="shared" si="4"/>
        <v>0</v>
      </c>
      <c r="X285" s="31"/>
      <c r="Y285" s="10">
        <v>0.08</v>
      </c>
      <c r="Z285" s="10">
        <v>0.8</v>
      </c>
      <c r="AA285" s="12">
        <v>1.7999999999999999E-2</v>
      </c>
      <c r="AB285" s="12">
        <v>1.7999999999999999E-2</v>
      </c>
    </row>
    <row r="286" spans="1:28" x14ac:dyDescent="0.2">
      <c r="A286" s="4" t="s">
        <v>1215</v>
      </c>
      <c r="B286" s="4" t="s">
        <v>1216</v>
      </c>
      <c r="C286" s="4" t="s">
        <v>1207</v>
      </c>
      <c r="D286" s="4" t="s">
        <v>1690</v>
      </c>
      <c r="E286" s="4" t="s">
        <v>1691</v>
      </c>
      <c r="F286" s="4" t="s">
        <v>1698</v>
      </c>
      <c r="G286" s="4" t="s">
        <v>1699</v>
      </c>
      <c r="H286" s="4" t="s">
        <v>1700</v>
      </c>
      <c r="I286" s="4" t="s">
        <v>1701</v>
      </c>
      <c r="J286" s="4" t="s">
        <v>44</v>
      </c>
      <c r="K286" s="4" t="s">
        <v>45</v>
      </c>
      <c r="L286" s="5">
        <v>0</v>
      </c>
      <c r="M286" s="7">
        <v>1</v>
      </c>
      <c r="N286" s="7">
        <v>0</v>
      </c>
      <c r="O286" s="7"/>
      <c r="P286" s="6">
        <v>0</v>
      </c>
      <c r="Q286" s="7">
        <v>0</v>
      </c>
      <c r="R286" s="7"/>
      <c r="S286" s="7"/>
      <c r="T286" s="7"/>
      <c r="U286" s="34"/>
      <c r="V286" s="8">
        <v>0</v>
      </c>
      <c r="W286" s="8">
        <f t="shared" si="4"/>
        <v>0</v>
      </c>
      <c r="X286" s="31"/>
      <c r="Y286" s="10">
        <v>0</v>
      </c>
      <c r="Z286" s="10" t="s">
        <v>56</v>
      </c>
      <c r="AA286" s="12">
        <v>0</v>
      </c>
      <c r="AB286" s="12" t="s">
        <v>56</v>
      </c>
    </row>
    <row r="287" spans="1:28" x14ac:dyDescent="0.2">
      <c r="A287" s="4" t="s">
        <v>1215</v>
      </c>
      <c r="B287" s="4" t="s">
        <v>1216</v>
      </c>
      <c r="C287" s="4" t="s">
        <v>1207</v>
      </c>
      <c r="D287" s="4" t="s">
        <v>1690</v>
      </c>
      <c r="E287" s="4" t="s">
        <v>1691</v>
      </c>
      <c r="F287" s="4" t="s">
        <v>1702</v>
      </c>
      <c r="G287" s="4" t="s">
        <v>1703</v>
      </c>
      <c r="H287" s="4" t="s">
        <v>1704</v>
      </c>
      <c r="I287" s="4" t="s">
        <v>1705</v>
      </c>
      <c r="J287" s="4" t="s">
        <v>44</v>
      </c>
      <c r="K287" s="4" t="s">
        <v>45</v>
      </c>
      <c r="L287" s="5">
        <v>1</v>
      </c>
      <c r="M287" s="7">
        <v>1</v>
      </c>
      <c r="N287" s="7">
        <v>0</v>
      </c>
      <c r="O287" s="7"/>
      <c r="P287" s="6">
        <v>0</v>
      </c>
      <c r="Q287" s="7">
        <v>0</v>
      </c>
      <c r="R287" s="7"/>
      <c r="S287" s="7"/>
      <c r="T287" s="7"/>
      <c r="U287" s="34"/>
      <c r="V287" s="8">
        <v>0</v>
      </c>
      <c r="W287" s="8">
        <f t="shared" si="4"/>
        <v>0</v>
      </c>
      <c r="X287" s="31"/>
      <c r="Y287" s="10">
        <v>0</v>
      </c>
      <c r="Z287" s="10" t="s">
        <v>56</v>
      </c>
      <c r="AA287" s="12">
        <v>0</v>
      </c>
      <c r="AB287" s="12" t="s">
        <v>56</v>
      </c>
    </row>
    <row r="288" spans="1:28" x14ac:dyDescent="0.2">
      <c r="A288" s="4" t="s">
        <v>1215</v>
      </c>
      <c r="B288" s="4" t="s">
        <v>1216</v>
      </c>
      <c r="C288" s="4" t="s">
        <v>1207</v>
      </c>
      <c r="D288" s="4" t="s">
        <v>1690</v>
      </c>
      <c r="E288" s="4" t="s">
        <v>1706</v>
      </c>
      <c r="F288" s="4" t="s">
        <v>1707</v>
      </c>
      <c r="G288" s="4" t="s">
        <v>1708</v>
      </c>
      <c r="H288" s="4" t="s">
        <v>1709</v>
      </c>
      <c r="I288" s="4" t="s">
        <v>1710</v>
      </c>
      <c r="J288" s="4" t="s">
        <v>44</v>
      </c>
      <c r="K288" s="4" t="s">
        <v>45</v>
      </c>
      <c r="L288" s="5">
        <v>0</v>
      </c>
      <c r="M288" s="7">
        <v>1</v>
      </c>
      <c r="N288" s="7">
        <v>0</v>
      </c>
      <c r="O288" s="7"/>
      <c r="P288" s="6">
        <v>0</v>
      </c>
      <c r="Q288" s="7">
        <v>0</v>
      </c>
      <c r="R288" s="7"/>
      <c r="S288" s="7"/>
      <c r="T288" s="7"/>
      <c r="U288" s="34"/>
      <c r="V288" s="8">
        <v>0</v>
      </c>
      <c r="W288" s="8">
        <f t="shared" si="4"/>
        <v>0</v>
      </c>
      <c r="X288" s="31"/>
      <c r="Y288" s="10">
        <v>0</v>
      </c>
      <c r="Z288" s="10" t="s">
        <v>56</v>
      </c>
      <c r="AA288" s="12">
        <v>0</v>
      </c>
      <c r="AB288" s="12" t="s">
        <v>56</v>
      </c>
    </row>
    <row r="289" spans="1:28" x14ac:dyDescent="0.2">
      <c r="A289" s="4" t="s">
        <v>301</v>
      </c>
      <c r="B289" s="4" t="s">
        <v>302</v>
      </c>
      <c r="C289" s="4" t="s">
        <v>1207</v>
      </c>
      <c r="D289" s="4" t="s">
        <v>1690</v>
      </c>
      <c r="E289" s="4" t="s">
        <v>1706</v>
      </c>
      <c r="F289" s="4" t="s">
        <v>1711</v>
      </c>
      <c r="G289" s="4" t="s">
        <v>1712</v>
      </c>
      <c r="H289" s="4" t="s">
        <v>1713</v>
      </c>
      <c r="I289" s="4" t="s">
        <v>1714</v>
      </c>
      <c r="J289" s="4" t="s">
        <v>44</v>
      </c>
      <c r="K289" s="4" t="s">
        <v>45</v>
      </c>
      <c r="L289" s="5">
        <v>0</v>
      </c>
      <c r="M289" s="7">
        <v>1</v>
      </c>
      <c r="N289" s="7">
        <v>7.0000000000000007E-2</v>
      </c>
      <c r="O289" s="7"/>
      <c r="P289" s="6">
        <v>7.0000000000000007E-2</v>
      </c>
      <c r="Q289" s="7">
        <v>7.0000000000000007E-2</v>
      </c>
      <c r="R289" s="7" t="s">
        <v>1715</v>
      </c>
      <c r="S289" s="7" t="s">
        <v>1716</v>
      </c>
      <c r="T289" s="7">
        <v>0</v>
      </c>
      <c r="U289" s="34"/>
      <c r="V289" s="8">
        <v>2000000</v>
      </c>
      <c r="W289" s="8">
        <f t="shared" si="4"/>
        <v>2000000</v>
      </c>
      <c r="X289" s="31"/>
      <c r="Y289" s="10">
        <v>7.0000000000000007E-2</v>
      </c>
      <c r="Z289" s="10">
        <v>1</v>
      </c>
      <c r="AA289" s="12">
        <v>1.5800000000000002E-2</v>
      </c>
      <c r="AB289" s="12">
        <v>1.5800000000000002E-2</v>
      </c>
    </row>
    <row r="290" spans="1:28" x14ac:dyDescent="0.2">
      <c r="A290" s="4" t="s">
        <v>1717</v>
      </c>
      <c r="B290" s="4" t="s">
        <v>1718</v>
      </c>
      <c r="C290" s="4" t="s">
        <v>1719</v>
      </c>
      <c r="D290" s="4" t="s">
        <v>1720</v>
      </c>
      <c r="E290" s="4" t="s">
        <v>1721</v>
      </c>
      <c r="F290" s="4" t="s">
        <v>1722</v>
      </c>
      <c r="G290" s="4" t="s">
        <v>1723</v>
      </c>
      <c r="H290" s="4" t="s">
        <v>1724</v>
      </c>
      <c r="I290" s="4" t="s">
        <v>1725</v>
      </c>
      <c r="J290" s="4" t="s">
        <v>44</v>
      </c>
      <c r="K290" s="4" t="s">
        <v>45</v>
      </c>
      <c r="L290" s="5">
        <v>667</v>
      </c>
      <c r="M290" s="7">
        <v>150</v>
      </c>
      <c r="N290" s="7">
        <v>0</v>
      </c>
      <c r="O290" s="7"/>
      <c r="P290" s="6">
        <v>0</v>
      </c>
      <c r="Q290" s="7">
        <v>0</v>
      </c>
      <c r="R290" s="7"/>
      <c r="S290" s="7"/>
      <c r="T290" s="7"/>
      <c r="U290" s="34"/>
      <c r="V290" s="8">
        <v>0</v>
      </c>
      <c r="W290" s="8">
        <f t="shared" si="4"/>
        <v>0</v>
      </c>
      <c r="X290" s="31"/>
      <c r="Y290" s="10">
        <v>0</v>
      </c>
      <c r="Z290" s="10" t="s">
        <v>56</v>
      </c>
      <c r="AA290" s="12">
        <v>0</v>
      </c>
      <c r="AB290" s="12" t="s">
        <v>56</v>
      </c>
    </row>
    <row r="291" spans="1:28" x14ac:dyDescent="0.2">
      <c r="A291" s="4" t="s">
        <v>1717</v>
      </c>
      <c r="B291" s="4" t="s">
        <v>1718</v>
      </c>
      <c r="C291" s="4" t="s">
        <v>1719</v>
      </c>
      <c r="D291" s="4" t="s">
        <v>1720</v>
      </c>
      <c r="E291" s="4" t="s">
        <v>1721</v>
      </c>
      <c r="F291" s="4" t="s">
        <v>1726</v>
      </c>
      <c r="G291" s="4" t="s">
        <v>1727</v>
      </c>
      <c r="H291" s="4" t="s">
        <v>1728</v>
      </c>
      <c r="I291" s="4" t="s">
        <v>1729</v>
      </c>
      <c r="J291" s="4" t="s">
        <v>44</v>
      </c>
      <c r="K291" s="4" t="s">
        <v>45</v>
      </c>
      <c r="L291" s="5">
        <v>2</v>
      </c>
      <c r="M291" s="7">
        <v>6</v>
      </c>
      <c r="N291" s="7">
        <v>0</v>
      </c>
      <c r="O291" s="7"/>
      <c r="P291" s="6">
        <v>1</v>
      </c>
      <c r="Q291" s="7">
        <v>0</v>
      </c>
      <c r="R291" s="7"/>
      <c r="S291" s="7"/>
      <c r="T291" s="7"/>
      <c r="U291" s="33">
        <v>70590000</v>
      </c>
      <c r="V291" s="8">
        <v>0</v>
      </c>
      <c r="W291" s="8">
        <f t="shared" si="4"/>
        <v>70590000</v>
      </c>
      <c r="X291" s="30">
        <v>0</v>
      </c>
      <c r="Y291" s="10">
        <v>0</v>
      </c>
      <c r="Z291" s="10">
        <v>0</v>
      </c>
      <c r="AA291" s="12">
        <v>0</v>
      </c>
      <c r="AB291" s="12">
        <v>0</v>
      </c>
    </row>
    <row r="292" spans="1:28" x14ac:dyDescent="0.2">
      <c r="A292" s="4" t="s">
        <v>1717</v>
      </c>
      <c r="B292" s="4" t="s">
        <v>1718</v>
      </c>
      <c r="C292" s="4" t="s">
        <v>1719</v>
      </c>
      <c r="D292" s="4" t="s">
        <v>1720</v>
      </c>
      <c r="E292" s="4" t="s">
        <v>1721</v>
      </c>
      <c r="F292" s="4" t="s">
        <v>1730</v>
      </c>
      <c r="G292" s="4" t="s">
        <v>1731</v>
      </c>
      <c r="H292" s="4" t="s">
        <v>1732</v>
      </c>
      <c r="I292" s="4" t="s">
        <v>1733</v>
      </c>
      <c r="J292" s="4" t="s">
        <v>44</v>
      </c>
      <c r="K292" s="4" t="s">
        <v>45</v>
      </c>
      <c r="L292" s="5">
        <v>3</v>
      </c>
      <c r="M292" s="7">
        <v>2</v>
      </c>
      <c r="N292" s="7">
        <v>0</v>
      </c>
      <c r="O292" s="7"/>
      <c r="P292" s="6">
        <v>0</v>
      </c>
      <c r="Q292" s="7">
        <v>0</v>
      </c>
      <c r="R292" s="7"/>
      <c r="S292" s="7"/>
      <c r="T292" s="7"/>
      <c r="U292" s="34"/>
      <c r="V292" s="8">
        <v>0</v>
      </c>
      <c r="W292" s="8">
        <f t="shared" si="4"/>
        <v>0</v>
      </c>
      <c r="X292" s="31"/>
      <c r="Y292" s="10">
        <v>0</v>
      </c>
      <c r="Z292" s="10" t="s">
        <v>56</v>
      </c>
      <c r="AA292" s="12">
        <v>0</v>
      </c>
      <c r="AB292" s="12" t="s">
        <v>56</v>
      </c>
    </row>
    <row r="293" spans="1:28" x14ac:dyDescent="0.2">
      <c r="A293" s="4" t="s">
        <v>1717</v>
      </c>
      <c r="B293" s="4" t="s">
        <v>1718</v>
      </c>
      <c r="C293" s="4" t="s">
        <v>1719</v>
      </c>
      <c r="D293" s="4" t="s">
        <v>1720</v>
      </c>
      <c r="E293" s="4" t="s">
        <v>1721</v>
      </c>
      <c r="F293" s="4" t="s">
        <v>1734</v>
      </c>
      <c r="G293" s="4" t="s">
        <v>1735</v>
      </c>
      <c r="H293" s="4" t="s">
        <v>1736</v>
      </c>
      <c r="I293" s="4" t="s">
        <v>1737</v>
      </c>
      <c r="J293" s="4" t="s">
        <v>44</v>
      </c>
      <c r="K293" s="4" t="s">
        <v>45</v>
      </c>
      <c r="L293" s="5">
        <v>4</v>
      </c>
      <c r="M293" s="7">
        <v>4</v>
      </c>
      <c r="N293" s="7">
        <v>0.5</v>
      </c>
      <c r="O293" s="7"/>
      <c r="P293" s="6">
        <v>0.5</v>
      </c>
      <c r="Q293" s="7">
        <v>0.5</v>
      </c>
      <c r="R293" s="7">
        <v>0</v>
      </c>
      <c r="S293" s="7"/>
      <c r="T293" s="7">
        <v>0</v>
      </c>
      <c r="U293" s="33">
        <v>698371525</v>
      </c>
      <c r="V293" s="8">
        <v>0</v>
      </c>
      <c r="W293" s="8">
        <f t="shared" si="4"/>
        <v>698371525</v>
      </c>
      <c r="X293" s="30">
        <v>691979111</v>
      </c>
      <c r="Y293" s="10">
        <v>0.125</v>
      </c>
      <c r="Z293" s="10">
        <v>1</v>
      </c>
      <c r="AA293" s="12">
        <v>2.81E-2</v>
      </c>
      <c r="AB293" s="12">
        <v>2.81E-2</v>
      </c>
    </row>
    <row r="294" spans="1:28" x14ac:dyDescent="0.2">
      <c r="A294" s="4" t="s">
        <v>1717</v>
      </c>
      <c r="B294" s="4" t="s">
        <v>1718</v>
      </c>
      <c r="C294" s="4" t="s">
        <v>1719</v>
      </c>
      <c r="D294" s="4" t="s">
        <v>1720</v>
      </c>
      <c r="E294" s="4" t="s">
        <v>1721</v>
      </c>
      <c r="F294" s="4" t="s">
        <v>1738</v>
      </c>
      <c r="G294" s="4" t="s">
        <v>1739</v>
      </c>
      <c r="H294" s="4" t="s">
        <v>1740</v>
      </c>
      <c r="I294" s="4" t="s">
        <v>1741</v>
      </c>
      <c r="J294" s="4" t="s">
        <v>44</v>
      </c>
      <c r="K294" s="4" t="s">
        <v>45</v>
      </c>
      <c r="L294" s="5">
        <v>51541.01</v>
      </c>
      <c r="M294" s="7">
        <v>10000</v>
      </c>
      <c r="N294" s="7">
        <v>97.94</v>
      </c>
      <c r="O294" s="7"/>
      <c r="P294" s="6">
        <v>1500</v>
      </c>
      <c r="Q294" s="7">
        <v>97.94</v>
      </c>
      <c r="R294" s="7">
        <v>0</v>
      </c>
      <c r="S294" s="7" t="s">
        <v>1742</v>
      </c>
      <c r="T294" s="7">
        <v>0</v>
      </c>
      <c r="U294" s="33">
        <v>4806713038</v>
      </c>
      <c r="V294" s="8">
        <v>0</v>
      </c>
      <c r="W294" s="8">
        <f t="shared" si="4"/>
        <v>4806713038</v>
      </c>
      <c r="X294" s="30">
        <v>2836983162</v>
      </c>
      <c r="Y294" s="10">
        <v>9.7999999999999997E-3</v>
      </c>
      <c r="Z294" s="10">
        <v>6.5299999999999997E-2</v>
      </c>
      <c r="AA294" s="12">
        <v>2.2000000000000001E-3</v>
      </c>
      <c r="AB294" s="12">
        <v>2.2000000000000001E-3</v>
      </c>
    </row>
    <row r="295" spans="1:28" x14ac:dyDescent="0.2">
      <c r="A295" s="4" t="s">
        <v>1717</v>
      </c>
      <c r="B295" s="4" t="s">
        <v>1718</v>
      </c>
      <c r="C295" s="4" t="s">
        <v>1719</v>
      </c>
      <c r="D295" s="4" t="s">
        <v>1720</v>
      </c>
      <c r="E295" s="4" t="s">
        <v>1721</v>
      </c>
      <c r="F295" s="4" t="s">
        <v>1743</v>
      </c>
      <c r="G295" s="4" t="s">
        <v>1744</v>
      </c>
      <c r="H295" s="4" t="s">
        <v>1745</v>
      </c>
      <c r="I295" s="4" t="s">
        <v>1746</v>
      </c>
      <c r="J295" s="4" t="s">
        <v>44</v>
      </c>
      <c r="K295" s="4" t="s">
        <v>45</v>
      </c>
      <c r="L295" s="5">
        <v>961985</v>
      </c>
      <c r="M295" s="7">
        <v>1000000</v>
      </c>
      <c r="N295" s="7">
        <v>35050</v>
      </c>
      <c r="O295" s="7"/>
      <c r="P295" s="6">
        <v>40000</v>
      </c>
      <c r="Q295" s="7">
        <v>35050</v>
      </c>
      <c r="R295" s="7">
        <v>0</v>
      </c>
      <c r="S295" s="7" t="s">
        <v>1747</v>
      </c>
      <c r="T295" s="7">
        <v>0</v>
      </c>
      <c r="U295" s="33">
        <v>205790000</v>
      </c>
      <c r="V295" s="8">
        <v>856800000</v>
      </c>
      <c r="W295" s="8">
        <f t="shared" si="4"/>
        <v>1062590000</v>
      </c>
      <c r="X295" s="30">
        <v>0</v>
      </c>
      <c r="Y295" s="10">
        <v>3.5099999999999999E-2</v>
      </c>
      <c r="Z295" s="10">
        <v>0.87629999999999997</v>
      </c>
      <c r="AA295" s="12">
        <v>7.9000000000000008E-3</v>
      </c>
      <c r="AB295" s="12">
        <v>7.9000000000000008E-3</v>
      </c>
    </row>
    <row r="296" spans="1:28" x14ac:dyDescent="0.2">
      <c r="A296" s="4" t="s">
        <v>1717</v>
      </c>
      <c r="B296" s="4" t="s">
        <v>1718</v>
      </c>
      <c r="C296" s="4" t="s">
        <v>1719</v>
      </c>
      <c r="D296" s="4" t="s">
        <v>1720</v>
      </c>
      <c r="E296" s="4" t="s">
        <v>1721</v>
      </c>
      <c r="F296" s="4" t="s">
        <v>1748</v>
      </c>
      <c r="G296" s="4" t="s">
        <v>1749</v>
      </c>
      <c r="H296" s="4" t="s">
        <v>1750</v>
      </c>
      <c r="I296" s="4" t="s">
        <v>1733</v>
      </c>
      <c r="J296" s="4" t="s">
        <v>44</v>
      </c>
      <c r="K296" s="4" t="s">
        <v>45</v>
      </c>
      <c r="L296" s="5">
        <v>52</v>
      </c>
      <c r="M296" s="7">
        <v>6</v>
      </c>
      <c r="N296" s="7">
        <v>0</v>
      </c>
      <c r="O296" s="7"/>
      <c r="P296" s="6">
        <v>0</v>
      </c>
      <c r="Q296" s="7">
        <v>0</v>
      </c>
      <c r="R296" s="7"/>
      <c r="S296" s="7"/>
      <c r="T296" s="7"/>
      <c r="U296" s="34"/>
      <c r="V296" s="8">
        <v>0</v>
      </c>
      <c r="W296" s="8">
        <f t="shared" si="4"/>
        <v>0</v>
      </c>
      <c r="X296" s="31"/>
      <c r="Y296" s="10">
        <v>0</v>
      </c>
      <c r="Z296" s="10" t="s">
        <v>56</v>
      </c>
      <c r="AA296" s="12">
        <v>0</v>
      </c>
      <c r="AB296" s="12" t="s">
        <v>56</v>
      </c>
    </row>
    <row r="297" spans="1:28" x14ac:dyDescent="0.2">
      <c r="A297" s="4" t="s">
        <v>1221</v>
      </c>
      <c r="B297" s="4" t="s">
        <v>1222</v>
      </c>
      <c r="C297" s="4" t="s">
        <v>1719</v>
      </c>
      <c r="D297" s="4" t="s">
        <v>1720</v>
      </c>
      <c r="E297" s="4" t="s">
        <v>1721</v>
      </c>
      <c r="F297" s="4" t="s">
        <v>1751</v>
      </c>
      <c r="G297" s="4" t="s">
        <v>1752</v>
      </c>
      <c r="H297" s="4" t="s">
        <v>1753</v>
      </c>
      <c r="I297" s="4" t="s">
        <v>1754</v>
      </c>
      <c r="J297" s="4" t="s">
        <v>44</v>
      </c>
      <c r="K297" s="4" t="s">
        <v>45</v>
      </c>
      <c r="L297" s="5">
        <v>20</v>
      </c>
      <c r="M297" s="7">
        <v>42</v>
      </c>
      <c r="N297" s="7">
        <v>17</v>
      </c>
      <c r="O297" s="7"/>
      <c r="P297" s="6">
        <v>17</v>
      </c>
      <c r="Q297" s="7">
        <v>17</v>
      </c>
      <c r="R297" s="7" t="s">
        <v>1755</v>
      </c>
      <c r="S297" s="7" t="s">
        <v>1756</v>
      </c>
      <c r="T297" s="7">
        <v>0</v>
      </c>
      <c r="U297" s="33">
        <v>249999802</v>
      </c>
      <c r="V297" s="8">
        <v>0</v>
      </c>
      <c r="W297" s="8">
        <f t="shared" si="4"/>
        <v>249999802</v>
      </c>
      <c r="X297" s="30">
        <v>249999802</v>
      </c>
      <c r="Y297" s="10">
        <v>0.40479999999999999</v>
      </c>
      <c r="Z297" s="10">
        <v>1</v>
      </c>
      <c r="AA297" s="12">
        <v>9.11E-2</v>
      </c>
      <c r="AB297" s="12">
        <v>9.11E-2</v>
      </c>
    </row>
    <row r="298" spans="1:28" x14ac:dyDescent="0.2">
      <c r="A298" s="4" t="s">
        <v>1221</v>
      </c>
      <c r="B298" s="4" t="s">
        <v>1222</v>
      </c>
      <c r="C298" s="4" t="s">
        <v>1719</v>
      </c>
      <c r="D298" s="4" t="s">
        <v>1720</v>
      </c>
      <c r="E298" s="4" t="s">
        <v>1721</v>
      </c>
      <c r="F298" s="4" t="s">
        <v>1757</v>
      </c>
      <c r="G298" s="4" t="s">
        <v>1758</v>
      </c>
      <c r="H298" s="4" t="s">
        <v>1759</v>
      </c>
      <c r="I298" s="4" t="s">
        <v>1760</v>
      </c>
      <c r="J298" s="4" t="s">
        <v>44</v>
      </c>
      <c r="K298" s="4" t="s">
        <v>45</v>
      </c>
      <c r="L298" s="5">
        <v>0</v>
      </c>
      <c r="M298" s="7">
        <v>2</v>
      </c>
      <c r="N298" s="7">
        <v>0</v>
      </c>
      <c r="O298" s="7"/>
      <c r="P298" s="6">
        <v>0</v>
      </c>
      <c r="Q298" s="7">
        <v>0</v>
      </c>
      <c r="R298" s="7"/>
      <c r="S298" s="7"/>
      <c r="T298" s="7"/>
      <c r="U298" s="34"/>
      <c r="V298" s="8">
        <v>0</v>
      </c>
      <c r="W298" s="8">
        <f t="shared" si="4"/>
        <v>0</v>
      </c>
      <c r="X298" s="31"/>
      <c r="Y298" s="10">
        <v>0</v>
      </c>
      <c r="Z298" s="10" t="s">
        <v>56</v>
      </c>
      <c r="AA298" s="12">
        <v>0</v>
      </c>
      <c r="AB298" s="12" t="s">
        <v>56</v>
      </c>
    </row>
    <row r="299" spans="1:28" x14ac:dyDescent="0.2">
      <c r="A299" s="4" t="s">
        <v>1221</v>
      </c>
      <c r="B299" s="4" t="s">
        <v>1222</v>
      </c>
      <c r="C299" s="4" t="s">
        <v>1719</v>
      </c>
      <c r="D299" s="4" t="s">
        <v>1720</v>
      </c>
      <c r="E299" s="4" t="s">
        <v>1721</v>
      </c>
      <c r="F299" s="4" t="s">
        <v>1761</v>
      </c>
      <c r="G299" s="4" t="s">
        <v>1762</v>
      </c>
      <c r="H299" s="4" t="s">
        <v>1763</v>
      </c>
      <c r="I299" s="4" t="s">
        <v>1764</v>
      </c>
      <c r="J299" s="4" t="s">
        <v>44</v>
      </c>
      <c r="K299" s="4" t="s">
        <v>45</v>
      </c>
      <c r="L299" s="5">
        <v>713</v>
      </c>
      <c r="M299" s="7">
        <v>350</v>
      </c>
      <c r="N299" s="7">
        <v>0</v>
      </c>
      <c r="O299" s="7"/>
      <c r="P299" s="6">
        <v>0</v>
      </c>
      <c r="Q299" s="7">
        <v>0</v>
      </c>
      <c r="R299" s="7"/>
      <c r="S299" s="7"/>
      <c r="T299" s="7"/>
      <c r="U299" s="34"/>
      <c r="V299" s="8">
        <v>0</v>
      </c>
      <c r="W299" s="8">
        <f t="shared" si="4"/>
        <v>0</v>
      </c>
      <c r="X299" s="31"/>
      <c r="Y299" s="10">
        <v>0</v>
      </c>
      <c r="Z299" s="10" t="s">
        <v>56</v>
      </c>
      <c r="AA299" s="12">
        <v>0</v>
      </c>
      <c r="AB299" s="12" t="s">
        <v>56</v>
      </c>
    </row>
    <row r="300" spans="1:28" x14ac:dyDescent="0.2">
      <c r="A300" s="4" t="s">
        <v>1717</v>
      </c>
      <c r="B300" s="4" t="s">
        <v>1718</v>
      </c>
      <c r="C300" s="4" t="s">
        <v>1719</v>
      </c>
      <c r="D300" s="4" t="s">
        <v>1720</v>
      </c>
      <c r="E300" s="4" t="s">
        <v>1721</v>
      </c>
      <c r="F300" s="4" t="s">
        <v>1765</v>
      </c>
      <c r="G300" s="4" t="s">
        <v>1766</v>
      </c>
      <c r="H300" s="4" t="s">
        <v>1767</v>
      </c>
      <c r="I300" s="4" t="s">
        <v>1768</v>
      </c>
      <c r="J300" s="4" t="s">
        <v>53</v>
      </c>
      <c r="K300" s="4" t="s">
        <v>54</v>
      </c>
      <c r="L300" s="5">
        <v>100</v>
      </c>
      <c r="M300" s="7">
        <v>100</v>
      </c>
      <c r="N300" s="7">
        <v>50</v>
      </c>
      <c r="O300" s="7"/>
      <c r="P300" s="6">
        <v>100</v>
      </c>
      <c r="Q300" s="7">
        <v>100</v>
      </c>
      <c r="R300" s="7" t="s">
        <v>1769</v>
      </c>
      <c r="S300" s="7" t="s">
        <v>1770</v>
      </c>
      <c r="T300" s="7">
        <v>0</v>
      </c>
      <c r="U300" s="33">
        <v>41517183293</v>
      </c>
      <c r="V300" s="8">
        <v>0</v>
      </c>
      <c r="W300" s="8">
        <f t="shared" si="4"/>
        <v>41517183293</v>
      </c>
      <c r="X300" s="30">
        <v>31827445696</v>
      </c>
      <c r="Y300" s="10">
        <v>0.25</v>
      </c>
      <c r="Z300" s="10">
        <v>1</v>
      </c>
      <c r="AA300" s="12">
        <v>5.6300000000000003E-2</v>
      </c>
      <c r="AB300" s="12">
        <v>5.6300000000000003E-2</v>
      </c>
    </row>
    <row r="301" spans="1:28" x14ac:dyDescent="0.2">
      <c r="A301" s="4" t="s">
        <v>35</v>
      </c>
      <c r="B301" s="4" t="s">
        <v>36</v>
      </c>
      <c r="C301" s="4" t="s">
        <v>1719</v>
      </c>
      <c r="D301" s="4" t="s">
        <v>1720</v>
      </c>
      <c r="E301" s="4" t="s">
        <v>1721</v>
      </c>
      <c r="F301" s="4" t="s">
        <v>1771</v>
      </c>
      <c r="G301" s="4" t="s">
        <v>1772</v>
      </c>
      <c r="H301" s="4" t="s">
        <v>1773</v>
      </c>
      <c r="I301" s="4" t="s">
        <v>1774</v>
      </c>
      <c r="J301" s="4" t="s">
        <v>44</v>
      </c>
      <c r="K301" s="4" t="s">
        <v>54</v>
      </c>
      <c r="L301" s="5">
        <v>0</v>
      </c>
      <c r="M301" s="7">
        <v>7</v>
      </c>
      <c r="N301" s="7">
        <v>3.5</v>
      </c>
      <c r="O301" s="7" t="s">
        <v>1775</v>
      </c>
      <c r="P301" s="6">
        <v>7</v>
      </c>
      <c r="Q301" s="7">
        <v>7</v>
      </c>
      <c r="R301" s="7" t="s">
        <v>1776</v>
      </c>
      <c r="S301" s="7" t="s">
        <v>1775</v>
      </c>
      <c r="T301" s="7" t="s">
        <v>1777</v>
      </c>
      <c r="U301" s="33">
        <v>178336671</v>
      </c>
      <c r="V301" s="8">
        <v>0</v>
      </c>
      <c r="W301" s="8">
        <f t="shared" si="4"/>
        <v>178336671</v>
      </c>
      <c r="X301" s="30">
        <v>103891102</v>
      </c>
      <c r="Y301" s="10">
        <v>0.25</v>
      </c>
      <c r="Z301" s="10">
        <v>1</v>
      </c>
      <c r="AA301" s="12">
        <v>5.6300000000000003E-2</v>
      </c>
      <c r="AB301" s="12">
        <v>5.6300000000000003E-2</v>
      </c>
    </row>
    <row r="302" spans="1:28" x14ac:dyDescent="0.2">
      <c r="A302" s="4" t="s">
        <v>35</v>
      </c>
      <c r="B302" s="4" t="s">
        <v>36</v>
      </c>
      <c r="C302" s="4" t="s">
        <v>1719</v>
      </c>
      <c r="D302" s="4" t="s">
        <v>1720</v>
      </c>
      <c r="E302" s="4" t="s">
        <v>1721</v>
      </c>
      <c r="F302" s="4" t="s">
        <v>1778</v>
      </c>
      <c r="G302" s="4" t="s">
        <v>1779</v>
      </c>
      <c r="H302" s="4" t="s">
        <v>1780</v>
      </c>
      <c r="I302" s="4" t="s">
        <v>1781</v>
      </c>
      <c r="J302" s="4" t="s">
        <v>44</v>
      </c>
      <c r="K302" s="4" t="s">
        <v>45</v>
      </c>
      <c r="L302" s="5">
        <v>25</v>
      </c>
      <c r="M302" s="7">
        <v>40</v>
      </c>
      <c r="N302" s="7">
        <v>5</v>
      </c>
      <c r="O302" s="7" t="s">
        <v>1782</v>
      </c>
      <c r="P302" s="6">
        <v>5</v>
      </c>
      <c r="Q302" s="7">
        <v>5</v>
      </c>
      <c r="R302" s="7" t="s">
        <v>1783</v>
      </c>
      <c r="S302" s="7" t="s">
        <v>1782</v>
      </c>
      <c r="T302" s="7" t="s">
        <v>1784</v>
      </c>
      <c r="U302" s="33">
        <v>36464802</v>
      </c>
      <c r="V302" s="8">
        <v>0</v>
      </c>
      <c r="W302" s="8">
        <f t="shared" si="4"/>
        <v>36464802</v>
      </c>
      <c r="X302" s="30">
        <v>20409156</v>
      </c>
      <c r="Y302" s="10">
        <v>0.125</v>
      </c>
      <c r="Z302" s="10">
        <v>1</v>
      </c>
      <c r="AA302" s="12">
        <v>2.81E-2</v>
      </c>
      <c r="AB302" s="12">
        <v>2.81E-2</v>
      </c>
    </row>
    <row r="303" spans="1:28" x14ac:dyDescent="0.2">
      <c r="A303" s="4" t="s">
        <v>1298</v>
      </c>
      <c r="B303" s="4" t="s">
        <v>1299</v>
      </c>
      <c r="C303" s="4" t="s">
        <v>1719</v>
      </c>
      <c r="D303" s="4" t="s">
        <v>1720</v>
      </c>
      <c r="E303" s="4" t="s">
        <v>1785</v>
      </c>
      <c r="F303" s="4" t="s">
        <v>1786</v>
      </c>
      <c r="G303" s="4" t="s">
        <v>1787</v>
      </c>
      <c r="H303" s="4" t="s">
        <v>1788</v>
      </c>
      <c r="I303" s="4" t="s">
        <v>1789</v>
      </c>
      <c r="J303" s="4" t="s">
        <v>44</v>
      </c>
      <c r="K303" s="4" t="s">
        <v>45</v>
      </c>
      <c r="L303" s="5">
        <v>55</v>
      </c>
      <c r="M303" s="7">
        <v>15</v>
      </c>
      <c r="N303" s="7">
        <v>0</v>
      </c>
      <c r="O303" s="7"/>
      <c r="P303" s="6">
        <v>0.8</v>
      </c>
      <c r="Q303" s="7">
        <v>0</v>
      </c>
      <c r="R303" s="7"/>
      <c r="S303" s="7"/>
      <c r="T303" s="7"/>
      <c r="U303" s="34"/>
      <c r="V303" s="8">
        <v>0</v>
      </c>
      <c r="W303" s="8">
        <f t="shared" si="4"/>
        <v>0</v>
      </c>
      <c r="X303" s="31"/>
      <c r="Y303" s="10">
        <v>0</v>
      </c>
      <c r="Z303" s="10">
        <v>0</v>
      </c>
      <c r="AA303" s="12">
        <v>0</v>
      </c>
      <c r="AB303" s="12">
        <v>0</v>
      </c>
    </row>
    <row r="304" spans="1:28" x14ac:dyDescent="0.2">
      <c r="A304" s="4" t="s">
        <v>1298</v>
      </c>
      <c r="B304" s="4" t="s">
        <v>1299</v>
      </c>
      <c r="C304" s="4" t="s">
        <v>1719</v>
      </c>
      <c r="D304" s="4" t="s">
        <v>1720</v>
      </c>
      <c r="E304" s="4" t="s">
        <v>1785</v>
      </c>
      <c r="F304" s="4" t="s">
        <v>1790</v>
      </c>
      <c r="G304" s="4" t="s">
        <v>1791</v>
      </c>
      <c r="H304" s="4" t="s">
        <v>1792</v>
      </c>
      <c r="I304" s="4" t="s">
        <v>1793</v>
      </c>
      <c r="J304" s="4" t="s">
        <v>44</v>
      </c>
      <c r="K304" s="4" t="s">
        <v>45</v>
      </c>
      <c r="L304" s="5">
        <v>0</v>
      </c>
      <c r="M304" s="7">
        <v>12</v>
      </c>
      <c r="N304" s="7">
        <v>0.9</v>
      </c>
      <c r="O304" s="7"/>
      <c r="P304" s="6">
        <v>0.9</v>
      </c>
      <c r="Q304" s="7">
        <v>0.9</v>
      </c>
      <c r="R304" s="7" t="s">
        <v>1794</v>
      </c>
      <c r="S304" s="7" t="s">
        <v>1795</v>
      </c>
      <c r="T304" s="7">
        <v>0</v>
      </c>
      <c r="U304" s="34"/>
      <c r="V304" s="8">
        <v>289046645</v>
      </c>
      <c r="W304" s="8">
        <f t="shared" si="4"/>
        <v>289046645</v>
      </c>
      <c r="X304" s="31"/>
      <c r="Y304" s="10">
        <v>7.4999999999999997E-2</v>
      </c>
      <c r="Z304" s="10">
        <v>1</v>
      </c>
      <c r="AA304" s="12">
        <v>1.6899999999999998E-2</v>
      </c>
      <c r="AB304" s="12">
        <v>1.6899999999999998E-2</v>
      </c>
    </row>
    <row r="305" spans="1:28" x14ac:dyDescent="0.2">
      <c r="A305" s="4" t="s">
        <v>1298</v>
      </c>
      <c r="B305" s="4" t="s">
        <v>1299</v>
      </c>
      <c r="C305" s="4" t="s">
        <v>1719</v>
      </c>
      <c r="D305" s="4" t="s">
        <v>1720</v>
      </c>
      <c r="E305" s="4" t="s">
        <v>1785</v>
      </c>
      <c r="F305" s="4" t="s">
        <v>1796</v>
      </c>
      <c r="G305" s="4" t="s">
        <v>1797</v>
      </c>
      <c r="H305" s="4" t="s">
        <v>1798</v>
      </c>
      <c r="I305" s="4" t="s">
        <v>1799</v>
      </c>
      <c r="J305" s="4" t="s">
        <v>44</v>
      </c>
      <c r="K305" s="4" t="s">
        <v>45</v>
      </c>
      <c r="L305" s="5">
        <v>0</v>
      </c>
      <c r="M305" s="7">
        <v>1</v>
      </c>
      <c r="N305" s="7">
        <v>0</v>
      </c>
      <c r="O305" s="7"/>
      <c r="P305" s="6">
        <v>0</v>
      </c>
      <c r="Q305" s="7">
        <v>0</v>
      </c>
      <c r="R305" s="7"/>
      <c r="S305" s="7"/>
      <c r="T305" s="7"/>
      <c r="U305" s="34"/>
      <c r="V305" s="8">
        <v>200000000</v>
      </c>
      <c r="W305" s="8">
        <f t="shared" si="4"/>
        <v>200000000</v>
      </c>
      <c r="X305" s="31"/>
      <c r="Y305" s="10">
        <v>0</v>
      </c>
      <c r="Z305" s="10" t="s">
        <v>56</v>
      </c>
      <c r="AA305" s="12">
        <v>0</v>
      </c>
      <c r="AB305" s="12" t="s">
        <v>56</v>
      </c>
    </row>
    <row r="306" spans="1:28" x14ac:dyDescent="0.2">
      <c r="A306" s="4" t="s">
        <v>1298</v>
      </c>
      <c r="B306" s="4" t="s">
        <v>1299</v>
      </c>
      <c r="C306" s="4" t="s">
        <v>1719</v>
      </c>
      <c r="D306" s="4" t="s">
        <v>1720</v>
      </c>
      <c r="E306" s="4" t="s">
        <v>1785</v>
      </c>
      <c r="F306" s="4" t="s">
        <v>1800</v>
      </c>
      <c r="G306" s="4" t="s">
        <v>1801</v>
      </c>
      <c r="H306" s="4" t="s">
        <v>1802</v>
      </c>
      <c r="I306" s="4" t="s">
        <v>1803</v>
      </c>
      <c r="J306" s="4" t="s">
        <v>44</v>
      </c>
      <c r="K306" s="4" t="s">
        <v>45</v>
      </c>
      <c r="L306" s="5">
        <v>0</v>
      </c>
      <c r="M306" s="7">
        <v>1</v>
      </c>
      <c r="N306" s="7">
        <v>0</v>
      </c>
      <c r="O306" s="7"/>
      <c r="P306" s="6">
        <v>0.05</v>
      </c>
      <c r="Q306" s="7">
        <v>0</v>
      </c>
      <c r="R306" s="7"/>
      <c r="S306" s="7"/>
      <c r="T306" s="7"/>
      <c r="U306" s="34"/>
      <c r="V306" s="8">
        <v>0</v>
      </c>
      <c r="W306" s="8">
        <f t="shared" si="4"/>
        <v>0</v>
      </c>
      <c r="X306" s="31"/>
      <c r="Y306" s="10">
        <v>0</v>
      </c>
      <c r="Z306" s="10">
        <v>0</v>
      </c>
      <c r="AA306" s="12">
        <v>0</v>
      </c>
      <c r="AB306" s="12">
        <v>0</v>
      </c>
    </row>
    <row r="307" spans="1:28" x14ac:dyDescent="0.2">
      <c r="A307" s="4" t="s">
        <v>1298</v>
      </c>
      <c r="B307" s="4" t="s">
        <v>1299</v>
      </c>
      <c r="C307" s="4" t="s">
        <v>1719</v>
      </c>
      <c r="D307" s="4" t="s">
        <v>1720</v>
      </c>
      <c r="E307" s="4" t="s">
        <v>1785</v>
      </c>
      <c r="F307" s="4" t="s">
        <v>1804</v>
      </c>
      <c r="G307" s="4" t="s">
        <v>1805</v>
      </c>
      <c r="H307" s="4" t="s">
        <v>1806</v>
      </c>
      <c r="I307" s="4" t="s">
        <v>1807</v>
      </c>
      <c r="J307" s="4" t="s">
        <v>44</v>
      </c>
      <c r="K307" s="4" t="s">
        <v>45</v>
      </c>
      <c r="L307" s="5">
        <v>0</v>
      </c>
      <c r="M307" s="7">
        <v>1</v>
      </c>
      <c r="N307" s="7">
        <v>0</v>
      </c>
      <c r="O307" s="7"/>
      <c r="P307" s="6">
        <v>0</v>
      </c>
      <c r="Q307" s="7">
        <v>0</v>
      </c>
      <c r="R307" s="7"/>
      <c r="S307" s="7"/>
      <c r="T307" s="7"/>
      <c r="U307" s="34"/>
      <c r="V307" s="8">
        <v>50382696</v>
      </c>
      <c r="W307" s="8">
        <f t="shared" si="4"/>
        <v>50382696</v>
      </c>
      <c r="X307" s="31"/>
      <c r="Y307" s="10">
        <v>0</v>
      </c>
      <c r="Z307" s="10" t="s">
        <v>56</v>
      </c>
      <c r="AA307" s="12">
        <v>0</v>
      </c>
      <c r="AB307" s="12" t="s">
        <v>56</v>
      </c>
    </row>
    <row r="308" spans="1:28" x14ac:dyDescent="0.2">
      <c r="A308" s="4" t="s">
        <v>1298</v>
      </c>
      <c r="B308" s="4" t="s">
        <v>1299</v>
      </c>
      <c r="C308" s="4" t="s">
        <v>1719</v>
      </c>
      <c r="D308" s="4" t="s">
        <v>1720</v>
      </c>
      <c r="E308" s="4" t="s">
        <v>1785</v>
      </c>
      <c r="F308" s="4" t="s">
        <v>1808</v>
      </c>
      <c r="G308" s="4" t="s">
        <v>1809</v>
      </c>
      <c r="H308" s="4" t="s">
        <v>1810</v>
      </c>
      <c r="I308" s="4" t="s">
        <v>1811</v>
      </c>
      <c r="J308" s="4" t="s">
        <v>44</v>
      </c>
      <c r="K308" s="4" t="s">
        <v>45</v>
      </c>
      <c r="L308" s="5">
        <v>0</v>
      </c>
      <c r="M308" s="7">
        <v>4</v>
      </c>
      <c r="N308" s="7">
        <v>0</v>
      </c>
      <c r="O308" s="7"/>
      <c r="P308" s="6">
        <v>0</v>
      </c>
      <c r="Q308" s="7">
        <v>0</v>
      </c>
      <c r="R308" s="7"/>
      <c r="S308" s="7"/>
      <c r="T308" s="7"/>
      <c r="U308" s="34"/>
      <c r="V308" s="8">
        <v>3000000000</v>
      </c>
      <c r="W308" s="8">
        <f t="shared" si="4"/>
        <v>3000000000</v>
      </c>
      <c r="X308" s="31"/>
      <c r="Y308" s="10">
        <v>0</v>
      </c>
      <c r="Z308" s="10" t="s">
        <v>56</v>
      </c>
      <c r="AA308" s="12">
        <v>0</v>
      </c>
      <c r="AB308" s="12" t="s">
        <v>56</v>
      </c>
    </row>
    <row r="309" spans="1:28" x14ac:dyDescent="0.2">
      <c r="A309" s="4" t="s">
        <v>1221</v>
      </c>
      <c r="B309" s="4" t="s">
        <v>1222</v>
      </c>
      <c r="C309" s="4" t="s">
        <v>1719</v>
      </c>
      <c r="D309" s="4" t="s">
        <v>1720</v>
      </c>
      <c r="E309" s="4" t="s">
        <v>1812</v>
      </c>
      <c r="F309" s="4" t="s">
        <v>1813</v>
      </c>
      <c r="G309" s="4" t="s">
        <v>1814</v>
      </c>
      <c r="H309" s="4" t="s">
        <v>1815</v>
      </c>
      <c r="I309" s="4" t="s">
        <v>1816</v>
      </c>
      <c r="J309" s="4" t="s">
        <v>44</v>
      </c>
      <c r="K309" s="4" t="s">
        <v>45</v>
      </c>
      <c r="L309" s="5">
        <v>109</v>
      </c>
      <c r="M309" s="7">
        <v>116</v>
      </c>
      <c r="N309" s="7">
        <v>0</v>
      </c>
      <c r="O309" s="7"/>
      <c r="P309" s="6">
        <v>0</v>
      </c>
      <c r="Q309" s="7">
        <v>0</v>
      </c>
      <c r="R309" s="7"/>
      <c r="S309" s="7"/>
      <c r="T309" s="7"/>
      <c r="U309" s="34"/>
      <c r="V309" s="8">
        <v>0</v>
      </c>
      <c r="W309" s="8">
        <f t="shared" si="4"/>
        <v>0</v>
      </c>
      <c r="X309" s="31"/>
      <c r="Y309" s="10">
        <v>0</v>
      </c>
      <c r="Z309" s="10" t="s">
        <v>56</v>
      </c>
      <c r="AA309" s="12">
        <v>0</v>
      </c>
      <c r="AB309" s="12" t="s">
        <v>56</v>
      </c>
    </row>
    <row r="310" spans="1:28" x14ac:dyDescent="0.2">
      <c r="A310" s="4" t="s">
        <v>1221</v>
      </c>
      <c r="B310" s="4" t="s">
        <v>1222</v>
      </c>
      <c r="C310" s="4" t="s">
        <v>1719</v>
      </c>
      <c r="D310" s="4" t="s">
        <v>1720</v>
      </c>
      <c r="E310" s="4" t="s">
        <v>1812</v>
      </c>
      <c r="F310" s="4" t="s">
        <v>1817</v>
      </c>
      <c r="G310" s="4" t="s">
        <v>1818</v>
      </c>
      <c r="H310" s="4" t="s">
        <v>1819</v>
      </c>
      <c r="I310" s="4" t="s">
        <v>1820</v>
      </c>
      <c r="J310" s="4" t="s">
        <v>44</v>
      </c>
      <c r="K310" s="4" t="s">
        <v>45</v>
      </c>
      <c r="L310" s="5">
        <v>0</v>
      </c>
      <c r="M310" s="7">
        <v>1</v>
      </c>
      <c r="N310" s="7">
        <v>0.3</v>
      </c>
      <c r="O310" s="7"/>
      <c r="P310" s="6">
        <v>0.35</v>
      </c>
      <c r="Q310" s="7">
        <v>0.3</v>
      </c>
      <c r="R310" s="7" t="s">
        <v>1821</v>
      </c>
      <c r="S310" s="7" t="s">
        <v>1822</v>
      </c>
      <c r="T310" s="7">
        <v>0</v>
      </c>
      <c r="U310" s="34"/>
      <c r="V310" s="8">
        <v>47296266</v>
      </c>
      <c r="W310" s="8">
        <f t="shared" si="4"/>
        <v>47296266</v>
      </c>
      <c r="X310" s="31"/>
      <c r="Y310" s="10">
        <v>0.3</v>
      </c>
      <c r="Z310" s="10">
        <v>0.85709999999999997</v>
      </c>
      <c r="AA310" s="12">
        <v>6.7500000000000004E-2</v>
      </c>
      <c r="AB310" s="12">
        <v>6.7500000000000004E-2</v>
      </c>
    </row>
    <row r="311" spans="1:28" x14ac:dyDescent="0.2">
      <c r="A311" s="4" t="s">
        <v>35</v>
      </c>
      <c r="B311" s="4" t="s">
        <v>36</v>
      </c>
      <c r="C311" s="4" t="s">
        <v>1719</v>
      </c>
      <c r="D311" s="4" t="s">
        <v>1720</v>
      </c>
      <c r="E311" s="4" t="s">
        <v>1812</v>
      </c>
      <c r="F311" s="4" t="s">
        <v>1823</v>
      </c>
      <c r="G311" s="4" t="s">
        <v>1824</v>
      </c>
      <c r="H311" s="4" t="s">
        <v>1825</v>
      </c>
      <c r="I311" s="4" t="s">
        <v>1826</v>
      </c>
      <c r="J311" s="4" t="s">
        <v>53</v>
      </c>
      <c r="K311" s="4" t="s">
        <v>45</v>
      </c>
      <c r="L311" s="5">
        <v>80</v>
      </c>
      <c r="M311" s="7">
        <v>10</v>
      </c>
      <c r="N311" s="7">
        <v>1</v>
      </c>
      <c r="O311" s="7" t="s">
        <v>1827</v>
      </c>
      <c r="P311" s="6">
        <v>1</v>
      </c>
      <c r="Q311" s="7">
        <v>1</v>
      </c>
      <c r="R311" s="7" t="s">
        <v>1828</v>
      </c>
      <c r="S311" s="7" t="s">
        <v>1827</v>
      </c>
      <c r="T311" s="7" t="s">
        <v>1829</v>
      </c>
      <c r="U311" s="33">
        <v>160233215</v>
      </c>
      <c r="V311" s="8">
        <v>0</v>
      </c>
      <c r="W311" s="8">
        <f t="shared" si="4"/>
        <v>160233215</v>
      </c>
      <c r="X311" s="30">
        <v>19881333</v>
      </c>
      <c r="Y311" s="10">
        <v>0.1</v>
      </c>
      <c r="Z311" s="10">
        <v>1</v>
      </c>
      <c r="AA311" s="12">
        <v>2.2499999999999999E-2</v>
      </c>
      <c r="AB311" s="12">
        <v>2.2499999999999999E-2</v>
      </c>
    </row>
    <row r="312" spans="1:28" x14ac:dyDescent="0.2">
      <c r="A312" s="4" t="s">
        <v>1298</v>
      </c>
      <c r="B312" s="4" t="s">
        <v>1299</v>
      </c>
      <c r="C312" s="4" t="s">
        <v>1719</v>
      </c>
      <c r="D312" s="4" t="s">
        <v>1720</v>
      </c>
      <c r="E312" s="4" t="s">
        <v>1830</v>
      </c>
      <c r="F312" s="4" t="s">
        <v>1831</v>
      </c>
      <c r="G312" s="4" t="s">
        <v>1832</v>
      </c>
      <c r="H312" s="4" t="s">
        <v>1833</v>
      </c>
      <c r="I312" s="4" t="s">
        <v>1834</v>
      </c>
      <c r="J312" s="4" t="s">
        <v>44</v>
      </c>
      <c r="K312" s="4" t="s">
        <v>45</v>
      </c>
      <c r="L312" s="5">
        <v>20</v>
      </c>
      <c r="M312" s="7">
        <v>3</v>
      </c>
      <c r="N312" s="7">
        <v>0</v>
      </c>
      <c r="O312" s="7"/>
      <c r="P312" s="6">
        <v>0</v>
      </c>
      <c r="Q312" s="7">
        <v>0</v>
      </c>
      <c r="R312" s="7"/>
      <c r="S312" s="7"/>
      <c r="T312" s="7"/>
      <c r="U312" s="34"/>
      <c r="V312" s="8">
        <v>1825283855</v>
      </c>
      <c r="W312" s="8">
        <f t="shared" si="4"/>
        <v>1825283855</v>
      </c>
      <c r="X312" s="31"/>
      <c r="Y312" s="10">
        <v>0</v>
      </c>
      <c r="Z312" s="10" t="s">
        <v>56</v>
      </c>
      <c r="AA312" s="12">
        <v>0</v>
      </c>
      <c r="AB312" s="12" t="s">
        <v>56</v>
      </c>
    </row>
    <row r="313" spans="1:28" x14ac:dyDescent="0.2">
      <c r="A313" s="4" t="s">
        <v>1717</v>
      </c>
      <c r="B313" s="4" t="s">
        <v>1718</v>
      </c>
      <c r="C313" s="4" t="s">
        <v>1719</v>
      </c>
      <c r="D313" s="4" t="s">
        <v>1720</v>
      </c>
      <c r="E313" s="4" t="s">
        <v>1830</v>
      </c>
      <c r="F313" s="4" t="s">
        <v>1835</v>
      </c>
      <c r="G313" s="4" t="s">
        <v>1836</v>
      </c>
      <c r="H313" s="4" t="s">
        <v>1837</v>
      </c>
      <c r="I313" s="4" t="s">
        <v>1838</v>
      </c>
      <c r="J313" s="4" t="s">
        <v>44</v>
      </c>
      <c r="K313" s="4" t="s">
        <v>45</v>
      </c>
      <c r="L313" s="5">
        <v>5</v>
      </c>
      <c r="M313" s="7">
        <v>2</v>
      </c>
      <c r="N313" s="7">
        <v>0.2</v>
      </c>
      <c r="O313" s="7"/>
      <c r="P313" s="6">
        <v>0.2</v>
      </c>
      <c r="Q313" s="7">
        <v>0.2</v>
      </c>
      <c r="R313" s="7">
        <v>0</v>
      </c>
      <c r="S313" s="7"/>
      <c r="T313" s="7">
        <v>0</v>
      </c>
      <c r="U313" s="33">
        <v>100000000</v>
      </c>
      <c r="V313" s="8">
        <v>0</v>
      </c>
      <c r="W313" s="8">
        <f t="shared" si="4"/>
        <v>100000000</v>
      </c>
      <c r="X313" s="30">
        <v>75303200</v>
      </c>
      <c r="Y313" s="10">
        <v>0.1</v>
      </c>
      <c r="Z313" s="10">
        <v>1</v>
      </c>
      <c r="AA313" s="12">
        <v>2.2499999999999999E-2</v>
      </c>
      <c r="AB313" s="12">
        <v>2.2499999999999999E-2</v>
      </c>
    </row>
    <row r="314" spans="1:28" x14ac:dyDescent="0.2">
      <c r="A314" s="4" t="s">
        <v>1717</v>
      </c>
      <c r="B314" s="4" t="s">
        <v>1718</v>
      </c>
      <c r="C314" s="4" t="s">
        <v>1719</v>
      </c>
      <c r="D314" s="4" t="s">
        <v>1720</v>
      </c>
      <c r="E314" s="4" t="s">
        <v>1830</v>
      </c>
      <c r="F314" s="4" t="s">
        <v>1839</v>
      </c>
      <c r="G314" s="4" t="s">
        <v>1840</v>
      </c>
      <c r="H314" s="4" t="s">
        <v>1841</v>
      </c>
      <c r="I314" s="4" t="s">
        <v>1842</v>
      </c>
      <c r="J314" s="4" t="s">
        <v>44</v>
      </c>
      <c r="K314" s="4" t="s">
        <v>45</v>
      </c>
      <c r="L314" s="5">
        <v>22</v>
      </c>
      <c r="M314" s="7">
        <v>15</v>
      </c>
      <c r="N314" s="7">
        <v>3</v>
      </c>
      <c r="O314" s="7"/>
      <c r="P314" s="6">
        <v>3</v>
      </c>
      <c r="Q314" s="7">
        <v>3</v>
      </c>
      <c r="R314" s="7">
        <v>0</v>
      </c>
      <c r="S314" s="7"/>
      <c r="T314" s="7">
        <v>0</v>
      </c>
      <c r="U314" s="33">
        <v>100000000</v>
      </c>
      <c r="V314" s="8">
        <v>10000000</v>
      </c>
      <c r="W314" s="8">
        <f t="shared" si="4"/>
        <v>110000000</v>
      </c>
      <c r="X314" s="30">
        <v>60075357</v>
      </c>
      <c r="Y314" s="10">
        <v>0.2</v>
      </c>
      <c r="Z314" s="10">
        <v>1</v>
      </c>
      <c r="AA314" s="12">
        <v>4.4999999999999998E-2</v>
      </c>
      <c r="AB314" s="12">
        <v>4.4999999999999998E-2</v>
      </c>
    </row>
    <row r="315" spans="1:28" x14ac:dyDescent="0.2">
      <c r="A315" s="4" t="s">
        <v>1717</v>
      </c>
      <c r="B315" s="4" t="s">
        <v>1718</v>
      </c>
      <c r="C315" s="4" t="s">
        <v>1719</v>
      </c>
      <c r="D315" s="4" t="s">
        <v>1720</v>
      </c>
      <c r="E315" s="4" t="s">
        <v>1830</v>
      </c>
      <c r="F315" s="4" t="s">
        <v>1843</v>
      </c>
      <c r="G315" s="4" t="s">
        <v>1844</v>
      </c>
      <c r="H315" s="4" t="s">
        <v>1845</v>
      </c>
      <c r="I315" s="4" t="s">
        <v>1846</v>
      </c>
      <c r="J315" s="4" t="s">
        <v>44</v>
      </c>
      <c r="K315" s="4" t="s">
        <v>54</v>
      </c>
      <c r="L315" s="5">
        <v>1</v>
      </c>
      <c r="M315" s="7">
        <v>1</v>
      </c>
      <c r="N315" s="7">
        <v>0</v>
      </c>
      <c r="O315" s="7"/>
      <c r="P315" s="6">
        <v>1</v>
      </c>
      <c r="Q315" s="7">
        <v>0</v>
      </c>
      <c r="R315" s="7"/>
      <c r="S315" s="7" t="s">
        <v>1847</v>
      </c>
      <c r="T315" s="7"/>
      <c r="U315" s="34"/>
      <c r="V315" s="8">
        <v>190000000</v>
      </c>
      <c r="W315" s="8">
        <f t="shared" si="4"/>
        <v>190000000</v>
      </c>
      <c r="X315" s="31"/>
      <c r="Y315" s="10">
        <v>0</v>
      </c>
      <c r="Z315" s="10">
        <v>0</v>
      </c>
      <c r="AA315" s="12">
        <v>0</v>
      </c>
      <c r="AB315" s="12">
        <v>0</v>
      </c>
    </row>
    <row r="316" spans="1:28" x14ac:dyDescent="0.2">
      <c r="A316" s="4" t="s">
        <v>1717</v>
      </c>
      <c r="B316" s="4" t="s">
        <v>1718</v>
      </c>
      <c r="C316" s="4" t="s">
        <v>1719</v>
      </c>
      <c r="D316" s="4" t="s">
        <v>1720</v>
      </c>
      <c r="E316" s="4" t="s">
        <v>1830</v>
      </c>
      <c r="F316" s="4" t="s">
        <v>1848</v>
      </c>
      <c r="G316" s="4" t="s">
        <v>1849</v>
      </c>
      <c r="H316" s="4" t="s">
        <v>1850</v>
      </c>
      <c r="I316" s="4" t="s">
        <v>1851</v>
      </c>
      <c r="J316" s="4" t="s">
        <v>44</v>
      </c>
      <c r="K316" s="4" t="s">
        <v>45</v>
      </c>
      <c r="L316" s="5">
        <v>17</v>
      </c>
      <c r="M316" s="7">
        <v>30</v>
      </c>
      <c r="N316" s="7">
        <v>3</v>
      </c>
      <c r="O316" s="7"/>
      <c r="P316" s="6">
        <v>3</v>
      </c>
      <c r="Q316" s="7">
        <v>3</v>
      </c>
      <c r="R316" s="7">
        <v>0</v>
      </c>
      <c r="S316" s="7" t="s">
        <v>1852</v>
      </c>
      <c r="T316" s="7">
        <v>0</v>
      </c>
      <c r="U316" s="33">
        <v>110000000</v>
      </c>
      <c r="V316" s="8">
        <v>40000000</v>
      </c>
      <c r="W316" s="8">
        <f t="shared" si="4"/>
        <v>150000000</v>
      </c>
      <c r="X316" s="30">
        <v>108544611</v>
      </c>
      <c r="Y316" s="10">
        <v>0.1</v>
      </c>
      <c r="Z316" s="10">
        <v>1</v>
      </c>
      <c r="AA316" s="12">
        <v>2.2499999999999999E-2</v>
      </c>
      <c r="AB316" s="12">
        <v>2.2499999999999999E-2</v>
      </c>
    </row>
    <row r="317" spans="1:28" x14ac:dyDescent="0.2">
      <c r="A317" s="4" t="s">
        <v>1717</v>
      </c>
      <c r="B317" s="4" t="s">
        <v>1718</v>
      </c>
      <c r="C317" s="4" t="s">
        <v>1719</v>
      </c>
      <c r="D317" s="4" t="s">
        <v>1720</v>
      </c>
      <c r="E317" s="4" t="s">
        <v>1830</v>
      </c>
      <c r="F317" s="4" t="s">
        <v>1853</v>
      </c>
      <c r="G317" s="4" t="s">
        <v>1854</v>
      </c>
      <c r="H317" s="4" t="s">
        <v>1855</v>
      </c>
      <c r="I317" s="4" t="s">
        <v>1856</v>
      </c>
      <c r="J317" s="4" t="s">
        <v>44</v>
      </c>
      <c r="K317" s="4" t="s">
        <v>45</v>
      </c>
      <c r="L317" s="5">
        <v>0</v>
      </c>
      <c r="M317" s="7">
        <v>3</v>
      </c>
      <c r="N317" s="7">
        <v>0.6</v>
      </c>
      <c r="O317" s="7"/>
      <c r="P317" s="6">
        <v>1</v>
      </c>
      <c r="Q317" s="7">
        <v>0.6</v>
      </c>
      <c r="R317" s="7">
        <v>0</v>
      </c>
      <c r="S317" s="7"/>
      <c r="T317" s="7">
        <v>0</v>
      </c>
      <c r="U317" s="33">
        <v>70000000</v>
      </c>
      <c r="V317" s="8">
        <v>0</v>
      </c>
      <c r="W317" s="8">
        <f t="shared" si="4"/>
        <v>70000000</v>
      </c>
      <c r="X317" s="30">
        <v>40296000</v>
      </c>
      <c r="Y317" s="10">
        <v>0.2</v>
      </c>
      <c r="Z317" s="10">
        <v>0.6</v>
      </c>
      <c r="AA317" s="12">
        <v>4.4999999999999998E-2</v>
      </c>
      <c r="AB317" s="12">
        <v>4.4999999999999998E-2</v>
      </c>
    </row>
    <row r="318" spans="1:28" x14ac:dyDescent="0.2">
      <c r="A318" s="4" t="s">
        <v>1298</v>
      </c>
      <c r="B318" s="4" t="s">
        <v>1299</v>
      </c>
      <c r="C318" s="4" t="s">
        <v>1719</v>
      </c>
      <c r="D318" s="4" t="s">
        <v>1857</v>
      </c>
      <c r="E318" s="4" t="s">
        <v>1858</v>
      </c>
      <c r="F318" s="4" t="s">
        <v>1859</v>
      </c>
      <c r="G318" s="4" t="s">
        <v>1860</v>
      </c>
      <c r="H318" s="4" t="s">
        <v>1861</v>
      </c>
      <c r="I318" s="4" t="s">
        <v>1862</v>
      </c>
      <c r="J318" s="4" t="s">
        <v>44</v>
      </c>
      <c r="K318" s="4" t="s">
        <v>45</v>
      </c>
      <c r="L318" s="5">
        <v>0</v>
      </c>
      <c r="M318" s="7">
        <v>300</v>
      </c>
      <c r="N318" s="7">
        <v>0</v>
      </c>
      <c r="O318" s="7"/>
      <c r="P318" s="6">
        <v>0</v>
      </c>
      <c r="Q318" s="7">
        <v>0</v>
      </c>
      <c r="R318" s="7"/>
      <c r="S318" s="7"/>
      <c r="T318" s="7"/>
      <c r="U318" s="34"/>
      <c r="V318" s="8">
        <v>283904862</v>
      </c>
      <c r="W318" s="8">
        <f t="shared" si="4"/>
        <v>283904862</v>
      </c>
      <c r="X318" s="31"/>
      <c r="Y318" s="10">
        <v>0</v>
      </c>
      <c r="Z318" s="10" t="s">
        <v>56</v>
      </c>
      <c r="AA318" s="12">
        <v>0</v>
      </c>
      <c r="AB318" s="12" t="s">
        <v>56</v>
      </c>
    </row>
    <row r="319" spans="1:28" x14ac:dyDescent="0.2">
      <c r="A319" s="4" t="s">
        <v>1863</v>
      </c>
      <c r="B319" s="4" t="s">
        <v>1864</v>
      </c>
      <c r="C319" s="4" t="s">
        <v>1719</v>
      </c>
      <c r="D319" s="4" t="s">
        <v>1857</v>
      </c>
      <c r="E319" s="4" t="s">
        <v>1858</v>
      </c>
      <c r="F319" s="4" t="s">
        <v>1865</v>
      </c>
      <c r="G319" s="4" t="s">
        <v>1866</v>
      </c>
      <c r="H319" s="4" t="s">
        <v>1867</v>
      </c>
      <c r="I319" s="4" t="s">
        <v>1868</v>
      </c>
      <c r="J319" s="4" t="s">
        <v>44</v>
      </c>
      <c r="K319" s="4" t="s">
        <v>45</v>
      </c>
      <c r="L319" s="5">
        <v>0</v>
      </c>
      <c r="M319" s="7">
        <v>1</v>
      </c>
      <c r="N319" s="7">
        <v>0</v>
      </c>
      <c r="O319" s="7"/>
      <c r="P319" s="6">
        <v>0</v>
      </c>
      <c r="Q319" s="7">
        <v>0</v>
      </c>
      <c r="R319" s="7"/>
      <c r="S319" s="7"/>
      <c r="T319" s="7"/>
      <c r="U319" s="34"/>
      <c r="V319" s="8">
        <v>693750000</v>
      </c>
      <c r="W319" s="8">
        <f t="shared" si="4"/>
        <v>693750000</v>
      </c>
      <c r="X319" s="31"/>
      <c r="Y319" s="10">
        <v>0</v>
      </c>
      <c r="Z319" s="10" t="s">
        <v>56</v>
      </c>
      <c r="AA319" s="12">
        <v>0</v>
      </c>
      <c r="AB319" s="12" t="s">
        <v>56</v>
      </c>
    </row>
    <row r="320" spans="1:28" x14ac:dyDescent="0.2">
      <c r="A320" s="4" t="s">
        <v>1863</v>
      </c>
      <c r="B320" s="4" t="s">
        <v>1864</v>
      </c>
      <c r="C320" s="4" t="s">
        <v>1719</v>
      </c>
      <c r="D320" s="4" t="s">
        <v>1857</v>
      </c>
      <c r="E320" s="4" t="s">
        <v>1858</v>
      </c>
      <c r="F320" s="4" t="s">
        <v>1869</v>
      </c>
      <c r="G320" s="4" t="s">
        <v>1870</v>
      </c>
      <c r="H320" s="4" t="s">
        <v>1871</v>
      </c>
      <c r="I320" s="4" t="s">
        <v>1872</v>
      </c>
      <c r="J320" s="4" t="s">
        <v>44</v>
      </c>
      <c r="K320" s="4" t="s">
        <v>45</v>
      </c>
      <c r="L320" s="5">
        <v>0</v>
      </c>
      <c r="M320" s="7">
        <v>80</v>
      </c>
      <c r="N320" s="7">
        <v>0</v>
      </c>
      <c r="O320" s="7"/>
      <c r="P320" s="6">
        <v>0</v>
      </c>
      <c r="Q320" s="7">
        <v>0</v>
      </c>
      <c r="R320" s="7"/>
      <c r="S320" s="7"/>
      <c r="T320" s="7"/>
      <c r="U320" s="34"/>
      <c r="V320" s="8">
        <v>0</v>
      </c>
      <c r="W320" s="8">
        <f t="shared" si="4"/>
        <v>0</v>
      </c>
      <c r="X320" s="31"/>
      <c r="Y320" s="10">
        <v>0</v>
      </c>
      <c r="Z320" s="10" t="s">
        <v>56</v>
      </c>
      <c r="AA320" s="12">
        <v>0</v>
      </c>
      <c r="AB320" s="12" t="s">
        <v>56</v>
      </c>
    </row>
    <row r="321" spans="1:28" x14ac:dyDescent="0.2">
      <c r="A321" s="4" t="s">
        <v>1863</v>
      </c>
      <c r="B321" s="4" t="s">
        <v>1864</v>
      </c>
      <c r="C321" s="4" t="s">
        <v>1719</v>
      </c>
      <c r="D321" s="4" t="s">
        <v>1857</v>
      </c>
      <c r="E321" s="4" t="s">
        <v>1858</v>
      </c>
      <c r="F321" s="4" t="s">
        <v>1873</v>
      </c>
      <c r="G321" s="4" t="s">
        <v>1874</v>
      </c>
      <c r="H321" s="4" t="s">
        <v>1875</v>
      </c>
      <c r="I321" s="4" t="s">
        <v>1876</v>
      </c>
      <c r="J321" s="4" t="s">
        <v>44</v>
      </c>
      <c r="K321" s="4" t="s">
        <v>54</v>
      </c>
      <c r="L321" s="5">
        <v>1</v>
      </c>
      <c r="M321" s="7">
        <v>1</v>
      </c>
      <c r="N321" s="7">
        <v>0.5</v>
      </c>
      <c r="O321" s="7"/>
      <c r="P321" s="6">
        <v>1</v>
      </c>
      <c r="Q321" s="7">
        <v>1</v>
      </c>
      <c r="R321" s="7" t="s">
        <v>1877</v>
      </c>
      <c r="S321" s="7" t="s">
        <v>1878</v>
      </c>
      <c r="T321" s="7" t="s">
        <v>1879</v>
      </c>
      <c r="U321" s="34"/>
      <c r="V321" s="8">
        <v>25000000</v>
      </c>
      <c r="W321" s="8">
        <f t="shared" si="4"/>
        <v>25000000</v>
      </c>
      <c r="X321" s="31"/>
      <c r="Y321" s="10">
        <v>0.25</v>
      </c>
      <c r="Z321" s="10">
        <v>1</v>
      </c>
      <c r="AA321" s="12">
        <v>5.6300000000000003E-2</v>
      </c>
      <c r="AB321" s="12">
        <v>5.6300000000000003E-2</v>
      </c>
    </row>
    <row r="322" spans="1:28" x14ac:dyDescent="0.2">
      <c r="A322" s="4" t="s">
        <v>1221</v>
      </c>
      <c r="B322" s="4" t="s">
        <v>1222</v>
      </c>
      <c r="C322" s="4" t="s">
        <v>1719</v>
      </c>
      <c r="D322" s="4" t="s">
        <v>1857</v>
      </c>
      <c r="E322" s="4" t="s">
        <v>1880</v>
      </c>
      <c r="F322" s="4" t="s">
        <v>1881</v>
      </c>
      <c r="G322" s="4" t="s">
        <v>1882</v>
      </c>
      <c r="H322" s="4" t="s">
        <v>1883</v>
      </c>
      <c r="I322" s="4" t="s">
        <v>1884</v>
      </c>
      <c r="J322" s="4" t="s">
        <v>44</v>
      </c>
      <c r="K322" s="4" t="s">
        <v>45</v>
      </c>
      <c r="L322" s="5">
        <v>9467</v>
      </c>
      <c r="M322" s="7">
        <v>5000</v>
      </c>
      <c r="N322" s="7">
        <v>7562</v>
      </c>
      <c r="O322" s="7" t="s">
        <v>1885</v>
      </c>
      <c r="P322" s="6">
        <v>2500</v>
      </c>
      <c r="Q322" s="7">
        <v>7562</v>
      </c>
      <c r="R322" s="7" t="s">
        <v>1886</v>
      </c>
      <c r="S322" s="7" t="s">
        <v>1887</v>
      </c>
      <c r="T322" s="7">
        <v>0</v>
      </c>
      <c r="U322" s="33">
        <v>1537999918</v>
      </c>
      <c r="V322" s="8">
        <v>0</v>
      </c>
      <c r="W322" s="8">
        <f t="shared" si="4"/>
        <v>1537999918</v>
      </c>
      <c r="X322" s="30">
        <v>1537999918</v>
      </c>
      <c r="Y322" s="10">
        <v>1</v>
      </c>
      <c r="Z322" s="10">
        <v>1</v>
      </c>
      <c r="AA322" s="12">
        <v>0.22500000000000001</v>
      </c>
      <c r="AB322" s="12">
        <v>0.1125</v>
      </c>
    </row>
    <row r="323" spans="1:28" x14ac:dyDescent="0.2">
      <c r="A323" s="4" t="s">
        <v>1863</v>
      </c>
      <c r="B323" s="4" t="s">
        <v>1864</v>
      </c>
      <c r="C323" s="4" t="s">
        <v>1719</v>
      </c>
      <c r="D323" s="4" t="s">
        <v>1857</v>
      </c>
      <c r="E323" s="4" t="s">
        <v>1880</v>
      </c>
      <c r="F323" s="4" t="s">
        <v>1888</v>
      </c>
      <c r="G323" s="4" t="s">
        <v>1889</v>
      </c>
      <c r="H323" s="4" t="s">
        <v>1890</v>
      </c>
      <c r="I323" s="4" t="s">
        <v>1891</v>
      </c>
      <c r="J323" s="4" t="s">
        <v>44</v>
      </c>
      <c r="K323" s="4" t="s">
        <v>45</v>
      </c>
      <c r="L323" s="5">
        <v>1</v>
      </c>
      <c r="M323" s="7">
        <v>1</v>
      </c>
      <c r="N323" s="7">
        <v>0.25</v>
      </c>
      <c r="O323" s="7"/>
      <c r="P323" s="6">
        <v>0.25</v>
      </c>
      <c r="Q323" s="7">
        <v>0.25</v>
      </c>
      <c r="R323" s="7" t="s">
        <v>1892</v>
      </c>
      <c r="S323" s="7" t="s">
        <v>1893</v>
      </c>
      <c r="T323" s="7" t="s">
        <v>1879</v>
      </c>
      <c r="U323" s="34"/>
      <c r="V323" s="8">
        <v>25000000</v>
      </c>
      <c r="W323" s="8">
        <f t="shared" si="4"/>
        <v>25000000</v>
      </c>
      <c r="X323" s="31"/>
      <c r="Y323" s="10">
        <v>0.25</v>
      </c>
      <c r="Z323" s="10">
        <v>1</v>
      </c>
      <c r="AA323" s="12">
        <v>5.6300000000000003E-2</v>
      </c>
      <c r="AB323" s="12">
        <v>5.6300000000000003E-2</v>
      </c>
    </row>
    <row r="324" spans="1:28" x14ac:dyDescent="0.2">
      <c r="A324" s="4" t="s">
        <v>1863</v>
      </c>
      <c r="B324" s="4" t="s">
        <v>1864</v>
      </c>
      <c r="C324" s="4" t="s">
        <v>1719</v>
      </c>
      <c r="D324" s="4" t="s">
        <v>1857</v>
      </c>
      <c r="E324" s="4" t="s">
        <v>1880</v>
      </c>
      <c r="F324" s="4" t="s">
        <v>1894</v>
      </c>
      <c r="G324" s="4" t="s">
        <v>1895</v>
      </c>
      <c r="H324" s="4" t="s">
        <v>1896</v>
      </c>
      <c r="I324" s="4" t="s">
        <v>1897</v>
      </c>
      <c r="J324" s="4" t="s">
        <v>53</v>
      </c>
      <c r="K324" s="4" t="s">
        <v>45</v>
      </c>
      <c r="L324" s="5">
        <v>50</v>
      </c>
      <c r="M324" s="7">
        <v>80</v>
      </c>
      <c r="N324" s="7">
        <v>2</v>
      </c>
      <c r="O324" s="7"/>
      <c r="P324" s="6">
        <v>2</v>
      </c>
      <c r="Q324" s="7">
        <v>2</v>
      </c>
      <c r="R324" s="7" t="s">
        <v>1898</v>
      </c>
      <c r="S324" s="7" t="s">
        <v>1899</v>
      </c>
      <c r="T324" s="7">
        <v>0</v>
      </c>
      <c r="U324" s="33">
        <v>32000000</v>
      </c>
      <c r="V324" s="8">
        <v>0</v>
      </c>
      <c r="W324" s="8">
        <f t="shared" si="4"/>
        <v>32000000</v>
      </c>
      <c r="X324" s="30">
        <v>29503333</v>
      </c>
      <c r="Y324" s="10">
        <v>2.5000000000000001E-2</v>
      </c>
      <c r="Z324" s="10">
        <v>1</v>
      </c>
      <c r="AA324" s="12">
        <v>5.5999999999999999E-3</v>
      </c>
      <c r="AB324" s="12">
        <v>5.5999999999999999E-3</v>
      </c>
    </row>
    <row r="325" spans="1:28" x14ac:dyDescent="0.2">
      <c r="A325" s="4" t="s">
        <v>1298</v>
      </c>
      <c r="B325" s="4" t="s">
        <v>1299</v>
      </c>
      <c r="C325" s="4" t="s">
        <v>1719</v>
      </c>
      <c r="D325" s="4" t="s">
        <v>1857</v>
      </c>
      <c r="E325" s="4" t="s">
        <v>1900</v>
      </c>
      <c r="F325" s="4" t="s">
        <v>1901</v>
      </c>
      <c r="G325" s="4" t="s">
        <v>1902</v>
      </c>
      <c r="H325" s="4" t="s">
        <v>1903</v>
      </c>
      <c r="I325" s="4" t="s">
        <v>1904</v>
      </c>
      <c r="J325" s="4" t="s">
        <v>53</v>
      </c>
      <c r="K325" s="4" t="s">
        <v>54</v>
      </c>
      <c r="L325" s="5">
        <v>100</v>
      </c>
      <c r="M325" s="7">
        <v>100</v>
      </c>
      <c r="N325" s="7">
        <v>50</v>
      </c>
      <c r="O325" s="7"/>
      <c r="P325" s="6">
        <v>100</v>
      </c>
      <c r="Q325" s="7">
        <v>100</v>
      </c>
      <c r="R325" s="7" t="s">
        <v>1905</v>
      </c>
      <c r="S325" s="7" t="s">
        <v>1906</v>
      </c>
      <c r="T325" s="7">
        <v>0</v>
      </c>
      <c r="U325" s="34"/>
      <c r="V325" s="8">
        <v>5371670592</v>
      </c>
      <c r="W325" s="8">
        <f t="shared" si="4"/>
        <v>5371670592</v>
      </c>
      <c r="X325" s="31"/>
      <c r="Y325" s="10">
        <v>0.25</v>
      </c>
      <c r="Z325" s="10">
        <v>1</v>
      </c>
      <c r="AA325" s="12">
        <v>5.6300000000000003E-2</v>
      </c>
      <c r="AB325" s="12">
        <v>5.6300000000000003E-2</v>
      </c>
    </row>
    <row r="326" spans="1:28" x14ac:dyDescent="0.2">
      <c r="A326" s="4" t="s">
        <v>1863</v>
      </c>
      <c r="B326" s="4" t="s">
        <v>1864</v>
      </c>
      <c r="C326" s="4" t="s">
        <v>1719</v>
      </c>
      <c r="D326" s="4" t="s">
        <v>1857</v>
      </c>
      <c r="E326" s="4" t="s">
        <v>1900</v>
      </c>
      <c r="F326" s="4" t="s">
        <v>1907</v>
      </c>
      <c r="G326" s="4" t="s">
        <v>1908</v>
      </c>
      <c r="H326" s="4" t="s">
        <v>1909</v>
      </c>
      <c r="I326" s="4" t="s">
        <v>1910</v>
      </c>
      <c r="J326" s="4" t="s">
        <v>44</v>
      </c>
      <c r="K326" s="4" t="s">
        <v>45</v>
      </c>
      <c r="L326" s="5">
        <v>2</v>
      </c>
      <c r="M326" s="7">
        <v>15</v>
      </c>
      <c r="N326" s="7">
        <v>0.8</v>
      </c>
      <c r="O326" s="7"/>
      <c r="P326" s="6">
        <v>1</v>
      </c>
      <c r="Q326" s="7">
        <v>0.8</v>
      </c>
      <c r="R326" s="7">
        <v>0</v>
      </c>
      <c r="S326" s="7" t="s">
        <v>1911</v>
      </c>
      <c r="T326" s="7">
        <v>0</v>
      </c>
      <c r="U326" s="34"/>
      <c r="V326" s="8">
        <v>20400000</v>
      </c>
      <c r="W326" s="8">
        <f t="shared" si="4"/>
        <v>20400000</v>
      </c>
      <c r="X326" s="31"/>
      <c r="Y326" s="10">
        <v>5.33E-2</v>
      </c>
      <c r="Z326" s="10">
        <v>0.8</v>
      </c>
      <c r="AA326" s="12">
        <v>1.2E-2</v>
      </c>
      <c r="AB326" s="12">
        <v>1.2E-2</v>
      </c>
    </row>
    <row r="327" spans="1:28" x14ac:dyDescent="0.2">
      <c r="A327" s="4" t="s">
        <v>1863</v>
      </c>
      <c r="B327" s="4" t="s">
        <v>1864</v>
      </c>
      <c r="C327" s="4" t="s">
        <v>1719</v>
      </c>
      <c r="D327" s="4" t="s">
        <v>1857</v>
      </c>
      <c r="E327" s="4" t="s">
        <v>1900</v>
      </c>
      <c r="F327" s="4" t="s">
        <v>1912</v>
      </c>
      <c r="G327" s="4" t="s">
        <v>1913</v>
      </c>
      <c r="H327" s="4" t="s">
        <v>1914</v>
      </c>
      <c r="I327" s="4" t="s">
        <v>1915</v>
      </c>
      <c r="J327" s="4" t="s">
        <v>44</v>
      </c>
      <c r="K327" s="4" t="s">
        <v>45</v>
      </c>
      <c r="L327" s="5">
        <v>1</v>
      </c>
      <c r="M327" s="7">
        <v>3</v>
      </c>
      <c r="N327" s="7">
        <v>0</v>
      </c>
      <c r="O327" s="7"/>
      <c r="P327" s="6">
        <v>0</v>
      </c>
      <c r="Q327" s="7">
        <v>0</v>
      </c>
      <c r="R327" s="7"/>
      <c r="S327" s="7"/>
      <c r="T327" s="7"/>
      <c r="U327" s="34"/>
      <c r="V327" s="8">
        <v>0</v>
      </c>
      <c r="W327" s="8">
        <f t="shared" si="4"/>
        <v>0</v>
      </c>
      <c r="X327" s="31"/>
      <c r="Y327" s="10">
        <v>0</v>
      </c>
      <c r="Z327" s="10" t="s">
        <v>56</v>
      </c>
      <c r="AA327" s="12">
        <v>0</v>
      </c>
      <c r="AB327" s="12" t="s">
        <v>56</v>
      </c>
    </row>
    <row r="328" spans="1:28" x14ac:dyDescent="0.2">
      <c r="A328" s="4" t="s">
        <v>1863</v>
      </c>
      <c r="B328" s="4" t="s">
        <v>1864</v>
      </c>
      <c r="C328" s="4" t="s">
        <v>1719</v>
      </c>
      <c r="D328" s="4" t="s">
        <v>1857</v>
      </c>
      <c r="E328" s="4" t="s">
        <v>1900</v>
      </c>
      <c r="F328" s="4" t="s">
        <v>1916</v>
      </c>
      <c r="G328" s="4" t="s">
        <v>1917</v>
      </c>
      <c r="H328" s="4" t="s">
        <v>1918</v>
      </c>
      <c r="I328" s="4" t="s">
        <v>1919</v>
      </c>
      <c r="J328" s="4" t="s">
        <v>44</v>
      </c>
      <c r="K328" s="4" t="s">
        <v>45</v>
      </c>
      <c r="L328" s="5">
        <v>0</v>
      </c>
      <c r="M328" s="7">
        <v>1</v>
      </c>
      <c r="N328" s="7">
        <v>0</v>
      </c>
      <c r="O328" s="7"/>
      <c r="P328" s="6">
        <v>0</v>
      </c>
      <c r="Q328" s="7">
        <v>0</v>
      </c>
      <c r="R328" s="7"/>
      <c r="S328" s="7"/>
      <c r="T328" s="7"/>
      <c r="U328" s="34"/>
      <c r="V328" s="8">
        <v>75000000</v>
      </c>
      <c r="W328" s="8">
        <f t="shared" si="4"/>
        <v>75000000</v>
      </c>
      <c r="X328" s="31"/>
      <c r="Y328" s="10">
        <v>0</v>
      </c>
      <c r="Z328" s="10" t="s">
        <v>56</v>
      </c>
      <c r="AA328" s="12">
        <v>0</v>
      </c>
      <c r="AB328" s="12" t="s">
        <v>56</v>
      </c>
    </row>
    <row r="329" spans="1:28" x14ac:dyDescent="0.2">
      <c r="A329" s="4" t="s">
        <v>1863</v>
      </c>
      <c r="B329" s="4" t="s">
        <v>1864</v>
      </c>
      <c r="C329" s="4" t="s">
        <v>1719</v>
      </c>
      <c r="D329" s="4" t="s">
        <v>1857</v>
      </c>
      <c r="E329" s="4" t="s">
        <v>1900</v>
      </c>
      <c r="F329" s="4" t="s">
        <v>1920</v>
      </c>
      <c r="G329" s="4" t="s">
        <v>1921</v>
      </c>
      <c r="H329" s="4" t="s">
        <v>1922</v>
      </c>
      <c r="I329" s="4" t="s">
        <v>52</v>
      </c>
      <c r="J329" s="4" t="s">
        <v>53</v>
      </c>
      <c r="K329" s="4" t="s">
        <v>54</v>
      </c>
      <c r="L329" s="5">
        <v>100</v>
      </c>
      <c r="M329" s="7">
        <v>100</v>
      </c>
      <c r="N329" s="7">
        <v>50</v>
      </c>
      <c r="O329" s="7" t="s">
        <v>1923</v>
      </c>
      <c r="P329" s="6">
        <v>100</v>
      </c>
      <c r="Q329" s="7">
        <v>100</v>
      </c>
      <c r="R329" s="7" t="s">
        <v>1924</v>
      </c>
      <c r="S329" s="7" t="s">
        <v>1925</v>
      </c>
      <c r="T329" s="7" t="s">
        <v>1926</v>
      </c>
      <c r="U329" s="33">
        <v>5998675521</v>
      </c>
      <c r="V329" s="8">
        <v>0</v>
      </c>
      <c r="W329" s="8">
        <f t="shared" si="4"/>
        <v>5998675521</v>
      </c>
      <c r="X329" s="30">
        <v>3952072679</v>
      </c>
      <c r="Y329" s="10">
        <v>0.25</v>
      </c>
      <c r="Z329" s="10">
        <v>1</v>
      </c>
      <c r="AA329" s="12">
        <v>5.6300000000000003E-2</v>
      </c>
      <c r="AB329" s="12">
        <v>5.6300000000000003E-2</v>
      </c>
    </row>
    <row r="330" spans="1:28" x14ac:dyDescent="0.2">
      <c r="A330" s="4" t="s">
        <v>1717</v>
      </c>
      <c r="B330" s="4" t="s">
        <v>1718</v>
      </c>
      <c r="C330" s="4" t="s">
        <v>1719</v>
      </c>
      <c r="D330" s="4" t="s">
        <v>1927</v>
      </c>
      <c r="E330" s="4" t="s">
        <v>1928</v>
      </c>
      <c r="F330" s="4" t="s">
        <v>1929</v>
      </c>
      <c r="G330" s="4" t="s">
        <v>1930</v>
      </c>
      <c r="H330" s="4" t="s">
        <v>1931</v>
      </c>
      <c r="I330" s="4" t="s">
        <v>1932</v>
      </c>
      <c r="J330" s="4" t="s">
        <v>44</v>
      </c>
      <c r="K330" s="4" t="s">
        <v>45</v>
      </c>
      <c r="L330" s="5">
        <v>2</v>
      </c>
      <c r="M330" s="7">
        <v>3</v>
      </c>
      <c r="N330" s="7">
        <v>0.5</v>
      </c>
      <c r="O330" s="7"/>
      <c r="P330" s="6">
        <v>0.5</v>
      </c>
      <c r="Q330" s="7">
        <v>0.5</v>
      </c>
      <c r="R330" s="7">
        <v>0</v>
      </c>
      <c r="S330" s="7" t="s">
        <v>1933</v>
      </c>
      <c r="T330" s="7">
        <v>0</v>
      </c>
      <c r="U330" s="33">
        <v>104900000</v>
      </c>
      <c r="V330" s="8">
        <v>0</v>
      </c>
      <c r="W330" s="8">
        <f t="shared" si="4"/>
        <v>104900000</v>
      </c>
      <c r="X330" s="30">
        <v>99093000</v>
      </c>
      <c r="Y330" s="10">
        <v>0.16669999999999999</v>
      </c>
      <c r="Z330" s="10">
        <v>1</v>
      </c>
      <c r="AA330" s="12">
        <v>3.7499999999999999E-2</v>
      </c>
      <c r="AB330" s="12">
        <v>3.7499999999999999E-2</v>
      </c>
    </row>
    <row r="331" spans="1:28" x14ac:dyDescent="0.2">
      <c r="A331" s="4" t="s">
        <v>1717</v>
      </c>
      <c r="B331" s="4" t="s">
        <v>1718</v>
      </c>
      <c r="C331" s="4" t="s">
        <v>1719</v>
      </c>
      <c r="D331" s="4" t="s">
        <v>1927</v>
      </c>
      <c r="E331" s="4" t="s">
        <v>1928</v>
      </c>
      <c r="F331" s="4" t="s">
        <v>1934</v>
      </c>
      <c r="G331" s="4" t="s">
        <v>1935</v>
      </c>
      <c r="H331" s="4" t="s">
        <v>1936</v>
      </c>
      <c r="I331" s="4" t="s">
        <v>1937</v>
      </c>
      <c r="J331" s="4" t="s">
        <v>44</v>
      </c>
      <c r="K331" s="4" t="s">
        <v>45</v>
      </c>
      <c r="L331" s="5">
        <v>0</v>
      </c>
      <c r="M331" s="7">
        <v>1</v>
      </c>
      <c r="N331" s="7">
        <v>0.2</v>
      </c>
      <c r="O331" s="7"/>
      <c r="P331" s="6">
        <v>0.2</v>
      </c>
      <c r="Q331" s="7">
        <v>0.2</v>
      </c>
      <c r="R331" s="7">
        <v>0</v>
      </c>
      <c r="S331" s="7" t="s">
        <v>1938</v>
      </c>
      <c r="T331" s="7">
        <v>0</v>
      </c>
      <c r="U331" s="33">
        <v>80000000</v>
      </c>
      <c r="V331" s="8">
        <v>0</v>
      </c>
      <c r="W331" s="8">
        <f t="shared" si="4"/>
        <v>80000000</v>
      </c>
      <c r="X331" s="30">
        <v>71649700</v>
      </c>
      <c r="Y331" s="10">
        <v>0.2</v>
      </c>
      <c r="Z331" s="10">
        <v>1</v>
      </c>
      <c r="AA331" s="12">
        <v>4.4999999999999998E-2</v>
      </c>
      <c r="AB331" s="12">
        <v>4.4999999999999998E-2</v>
      </c>
    </row>
    <row r="332" spans="1:28" x14ac:dyDescent="0.2">
      <c r="A332" s="4" t="s">
        <v>1215</v>
      </c>
      <c r="B332" s="4" t="s">
        <v>1216</v>
      </c>
      <c r="C332" s="4" t="s">
        <v>1719</v>
      </c>
      <c r="D332" s="4" t="s">
        <v>1927</v>
      </c>
      <c r="E332" s="4" t="s">
        <v>1928</v>
      </c>
      <c r="F332" s="4" t="s">
        <v>1939</v>
      </c>
      <c r="G332" s="4" t="s">
        <v>1940</v>
      </c>
      <c r="H332" s="4" t="s">
        <v>1941</v>
      </c>
      <c r="I332" s="4" t="s">
        <v>1942</v>
      </c>
      <c r="J332" s="4" t="s">
        <v>44</v>
      </c>
      <c r="K332" s="4" t="s">
        <v>45</v>
      </c>
      <c r="L332" s="5">
        <v>0</v>
      </c>
      <c r="M332" s="7">
        <v>100</v>
      </c>
      <c r="N332" s="7">
        <v>0</v>
      </c>
      <c r="O332" s="7"/>
      <c r="P332" s="6">
        <v>0</v>
      </c>
      <c r="Q332" s="7">
        <v>0</v>
      </c>
      <c r="R332" s="7"/>
      <c r="S332" s="7"/>
      <c r="T332" s="7"/>
      <c r="U332" s="33">
        <v>3450000000</v>
      </c>
      <c r="V332" s="8">
        <v>0</v>
      </c>
      <c r="W332" s="8">
        <f t="shared" si="4"/>
        <v>3450000000</v>
      </c>
      <c r="X332" s="30">
        <v>0</v>
      </c>
      <c r="Y332" s="10">
        <v>0</v>
      </c>
      <c r="Z332" s="10" t="s">
        <v>56</v>
      </c>
      <c r="AA332" s="12">
        <v>0</v>
      </c>
      <c r="AB332" s="12" t="s">
        <v>56</v>
      </c>
    </row>
    <row r="333" spans="1:28" x14ac:dyDescent="0.2">
      <c r="A333" s="4" t="s">
        <v>1717</v>
      </c>
      <c r="B333" s="4" t="s">
        <v>1718</v>
      </c>
      <c r="C333" s="4" t="s">
        <v>1719</v>
      </c>
      <c r="D333" s="4" t="s">
        <v>1927</v>
      </c>
      <c r="E333" s="4" t="s">
        <v>1943</v>
      </c>
      <c r="F333" s="4" t="s">
        <v>1944</v>
      </c>
      <c r="G333" s="4" t="s">
        <v>1945</v>
      </c>
      <c r="H333" s="4" t="s">
        <v>1946</v>
      </c>
      <c r="I333" s="4" t="s">
        <v>1947</v>
      </c>
      <c r="J333" s="4" t="s">
        <v>44</v>
      </c>
      <c r="K333" s="4" t="s">
        <v>45</v>
      </c>
      <c r="L333" s="5">
        <v>20</v>
      </c>
      <c r="M333" s="7">
        <v>30</v>
      </c>
      <c r="N333" s="7">
        <v>0</v>
      </c>
      <c r="O333" s="7"/>
      <c r="P333" s="6">
        <v>0</v>
      </c>
      <c r="Q333" s="7">
        <v>0</v>
      </c>
      <c r="R333" s="7"/>
      <c r="S333" s="7"/>
      <c r="T333" s="7"/>
      <c r="U333" s="34"/>
      <c r="V333" s="8">
        <v>0</v>
      </c>
      <c r="W333" s="8">
        <f t="shared" si="4"/>
        <v>0</v>
      </c>
      <c r="X333" s="31"/>
      <c r="Y333" s="10">
        <v>0</v>
      </c>
      <c r="Z333" s="10" t="s">
        <v>56</v>
      </c>
      <c r="AA333" s="12">
        <v>0</v>
      </c>
      <c r="AB333" s="12" t="s">
        <v>56</v>
      </c>
    </row>
    <row r="334" spans="1:28" x14ac:dyDescent="0.2">
      <c r="A334" s="4" t="s">
        <v>1717</v>
      </c>
      <c r="B334" s="4" t="s">
        <v>1718</v>
      </c>
      <c r="C334" s="4" t="s">
        <v>1719</v>
      </c>
      <c r="D334" s="4" t="s">
        <v>1927</v>
      </c>
      <c r="E334" s="4" t="s">
        <v>1943</v>
      </c>
      <c r="F334" s="4" t="s">
        <v>1948</v>
      </c>
      <c r="G334" s="4" t="s">
        <v>1949</v>
      </c>
      <c r="H334" s="4" t="s">
        <v>1950</v>
      </c>
      <c r="I334" s="4" t="s">
        <v>1733</v>
      </c>
      <c r="J334" s="4" t="s">
        <v>44</v>
      </c>
      <c r="K334" s="4" t="s">
        <v>45</v>
      </c>
      <c r="L334" s="5">
        <v>20</v>
      </c>
      <c r="M334" s="7">
        <v>20</v>
      </c>
      <c r="N334" s="7">
        <v>9</v>
      </c>
      <c r="O334" s="7"/>
      <c r="P334" s="6">
        <v>9</v>
      </c>
      <c r="Q334" s="7">
        <v>9</v>
      </c>
      <c r="R334" s="7">
        <v>0</v>
      </c>
      <c r="S334" s="7"/>
      <c r="T334" s="7">
        <v>0</v>
      </c>
      <c r="U334" s="33">
        <v>110383135</v>
      </c>
      <c r="V334" s="8">
        <v>0</v>
      </c>
      <c r="W334" s="8">
        <f t="shared" ref="W334:W397" si="5">U334+V334</f>
        <v>110383135</v>
      </c>
      <c r="X334" s="30">
        <v>109690300</v>
      </c>
      <c r="Y334" s="10">
        <v>0.45</v>
      </c>
      <c r="Z334" s="10">
        <v>1</v>
      </c>
      <c r="AA334" s="12">
        <v>0.1008</v>
      </c>
      <c r="AB334" s="12">
        <v>0.1008</v>
      </c>
    </row>
    <row r="335" spans="1:28" x14ac:dyDescent="0.2">
      <c r="A335" s="4" t="s">
        <v>1951</v>
      </c>
      <c r="B335" s="4" t="s">
        <v>1952</v>
      </c>
      <c r="C335" s="4" t="s">
        <v>1719</v>
      </c>
      <c r="D335" s="4" t="s">
        <v>1927</v>
      </c>
      <c r="E335" s="4" t="s">
        <v>1943</v>
      </c>
      <c r="F335" s="4" t="s">
        <v>1953</v>
      </c>
      <c r="G335" s="4" t="s">
        <v>1954</v>
      </c>
      <c r="H335" s="4" t="s">
        <v>1955</v>
      </c>
      <c r="I335" s="4" t="s">
        <v>1956</v>
      </c>
      <c r="J335" s="4" t="s">
        <v>53</v>
      </c>
      <c r="K335" s="4" t="s">
        <v>45</v>
      </c>
      <c r="L335" s="5">
        <v>0</v>
      </c>
      <c r="M335" s="7">
        <v>100</v>
      </c>
      <c r="N335" s="7">
        <v>10</v>
      </c>
      <c r="O335" s="7"/>
      <c r="P335" s="6">
        <v>10</v>
      </c>
      <c r="Q335" s="7">
        <v>10</v>
      </c>
      <c r="R335" s="7">
        <v>0</v>
      </c>
      <c r="S335" s="7" t="s">
        <v>1957</v>
      </c>
      <c r="T335" s="7">
        <v>0</v>
      </c>
      <c r="U335" s="34"/>
      <c r="V335" s="8">
        <v>41478360</v>
      </c>
      <c r="W335" s="8">
        <f t="shared" si="5"/>
        <v>41478360</v>
      </c>
      <c r="X335" s="31"/>
      <c r="Y335" s="10">
        <v>0.1</v>
      </c>
      <c r="Z335" s="10">
        <v>1</v>
      </c>
      <c r="AA335" s="12">
        <v>2.24E-2</v>
      </c>
      <c r="AB335" s="12">
        <v>2.24E-2</v>
      </c>
    </row>
    <row r="336" spans="1:28" x14ac:dyDescent="0.2">
      <c r="A336" s="4" t="s">
        <v>1717</v>
      </c>
      <c r="B336" s="4" t="s">
        <v>1718</v>
      </c>
      <c r="C336" s="4" t="s">
        <v>1719</v>
      </c>
      <c r="D336" s="4" t="s">
        <v>1927</v>
      </c>
      <c r="E336" s="4" t="s">
        <v>1958</v>
      </c>
      <c r="F336" s="4" t="s">
        <v>1959</v>
      </c>
      <c r="G336" s="4" t="s">
        <v>1960</v>
      </c>
      <c r="H336" s="4" t="s">
        <v>1961</v>
      </c>
      <c r="I336" s="4" t="s">
        <v>1962</v>
      </c>
      <c r="J336" s="4" t="s">
        <v>44</v>
      </c>
      <c r="K336" s="4" t="s">
        <v>45</v>
      </c>
      <c r="L336" s="5">
        <v>1</v>
      </c>
      <c r="M336" s="7">
        <v>1</v>
      </c>
      <c r="N336" s="7">
        <v>0.25</v>
      </c>
      <c r="O336" s="7"/>
      <c r="P336" s="6">
        <v>0.25</v>
      </c>
      <c r="Q336" s="7">
        <v>0.25</v>
      </c>
      <c r="R336" s="7">
        <v>0</v>
      </c>
      <c r="S336" s="7" t="s">
        <v>1963</v>
      </c>
      <c r="T336" s="7">
        <v>0</v>
      </c>
      <c r="U336" s="33">
        <v>18330620</v>
      </c>
      <c r="V336" s="8">
        <v>0</v>
      </c>
      <c r="W336" s="8">
        <f t="shared" si="5"/>
        <v>18330620</v>
      </c>
      <c r="X336" s="30">
        <v>18330000</v>
      </c>
      <c r="Y336" s="10">
        <v>0.25</v>
      </c>
      <c r="Z336" s="10">
        <v>1</v>
      </c>
      <c r="AA336" s="12">
        <v>5.6000000000000001E-2</v>
      </c>
      <c r="AB336" s="12">
        <v>5.6000000000000001E-2</v>
      </c>
    </row>
    <row r="337" spans="1:28" x14ac:dyDescent="0.2">
      <c r="A337" s="4" t="s">
        <v>1717</v>
      </c>
      <c r="B337" s="4" t="s">
        <v>1718</v>
      </c>
      <c r="C337" s="4" t="s">
        <v>1719</v>
      </c>
      <c r="D337" s="4" t="s">
        <v>1927</v>
      </c>
      <c r="E337" s="4" t="s">
        <v>1958</v>
      </c>
      <c r="F337" s="4" t="s">
        <v>1964</v>
      </c>
      <c r="G337" s="4" t="s">
        <v>1965</v>
      </c>
      <c r="H337" s="4" t="s">
        <v>1966</v>
      </c>
      <c r="I337" s="4" t="s">
        <v>1967</v>
      </c>
      <c r="J337" s="4" t="s">
        <v>44</v>
      </c>
      <c r="K337" s="4" t="s">
        <v>45</v>
      </c>
      <c r="L337" s="5">
        <v>0</v>
      </c>
      <c r="M337" s="7">
        <v>500</v>
      </c>
      <c r="N337" s="7">
        <v>0</v>
      </c>
      <c r="O337" s="7"/>
      <c r="P337" s="6">
        <v>0</v>
      </c>
      <c r="Q337" s="7">
        <v>0</v>
      </c>
      <c r="R337" s="7">
        <v>0</v>
      </c>
      <c r="S337" s="7"/>
      <c r="T337" s="7">
        <v>0</v>
      </c>
      <c r="U337" s="33">
        <v>200000000</v>
      </c>
      <c r="V337" s="8">
        <v>0</v>
      </c>
      <c r="W337" s="8">
        <f t="shared" si="5"/>
        <v>200000000</v>
      </c>
      <c r="X337" s="30">
        <v>50000000</v>
      </c>
      <c r="Y337" s="10">
        <v>0</v>
      </c>
      <c r="Z337" s="10" t="s">
        <v>56</v>
      </c>
      <c r="AA337" s="12">
        <v>0</v>
      </c>
      <c r="AB337" s="12" t="s">
        <v>56</v>
      </c>
    </row>
    <row r="338" spans="1:28" x14ac:dyDescent="0.2">
      <c r="A338" s="4" t="s">
        <v>1717</v>
      </c>
      <c r="B338" s="4" t="s">
        <v>1718</v>
      </c>
      <c r="C338" s="4" t="s">
        <v>1719</v>
      </c>
      <c r="D338" s="4" t="s">
        <v>1927</v>
      </c>
      <c r="E338" s="4" t="s">
        <v>1958</v>
      </c>
      <c r="F338" s="4" t="s">
        <v>1968</v>
      </c>
      <c r="G338" s="4" t="s">
        <v>1969</v>
      </c>
      <c r="H338" s="4" t="s">
        <v>1970</v>
      </c>
      <c r="I338" s="4" t="s">
        <v>1971</v>
      </c>
      <c r="J338" s="4" t="s">
        <v>44</v>
      </c>
      <c r="K338" s="4" t="s">
        <v>45</v>
      </c>
      <c r="L338" s="5">
        <v>4</v>
      </c>
      <c r="M338" s="7">
        <v>4</v>
      </c>
      <c r="N338" s="7">
        <v>0.5</v>
      </c>
      <c r="O338" s="7"/>
      <c r="P338" s="6">
        <v>0.5</v>
      </c>
      <c r="Q338" s="7">
        <v>0.5</v>
      </c>
      <c r="R338" s="7">
        <v>0</v>
      </c>
      <c r="S338" s="7"/>
      <c r="T338" s="7">
        <v>0</v>
      </c>
      <c r="U338" s="33">
        <v>168000000</v>
      </c>
      <c r="V338" s="8">
        <v>0</v>
      </c>
      <c r="W338" s="8">
        <f t="shared" si="5"/>
        <v>168000000</v>
      </c>
      <c r="X338" s="30">
        <v>168000000</v>
      </c>
      <c r="Y338" s="10">
        <v>0.125</v>
      </c>
      <c r="Z338" s="10">
        <v>1</v>
      </c>
      <c r="AA338" s="12">
        <v>2.8000000000000001E-2</v>
      </c>
      <c r="AB338" s="12">
        <v>2.8000000000000001E-2</v>
      </c>
    </row>
    <row r="339" spans="1:28" x14ac:dyDescent="0.2">
      <c r="A339" s="4" t="s">
        <v>1717</v>
      </c>
      <c r="B339" s="4" t="s">
        <v>1718</v>
      </c>
      <c r="C339" s="4" t="s">
        <v>1719</v>
      </c>
      <c r="D339" s="4" t="s">
        <v>1927</v>
      </c>
      <c r="E339" s="4" t="s">
        <v>1958</v>
      </c>
      <c r="F339" s="4" t="s">
        <v>1972</v>
      </c>
      <c r="G339" s="4" t="s">
        <v>1973</v>
      </c>
      <c r="H339" s="4" t="s">
        <v>1974</v>
      </c>
      <c r="I339" s="4" t="s">
        <v>1975</v>
      </c>
      <c r="J339" s="4" t="s">
        <v>44</v>
      </c>
      <c r="K339" s="4" t="s">
        <v>45</v>
      </c>
      <c r="L339" s="5">
        <v>0</v>
      </c>
      <c r="M339" s="7">
        <v>100</v>
      </c>
      <c r="N339" s="7">
        <v>0</v>
      </c>
      <c r="O339" s="7"/>
      <c r="P339" s="6">
        <v>8</v>
      </c>
      <c r="Q339" s="7">
        <v>0</v>
      </c>
      <c r="R339" s="7">
        <v>0</v>
      </c>
      <c r="S339" s="7"/>
      <c r="T339" s="7">
        <v>0</v>
      </c>
      <c r="U339" s="33">
        <v>100000000</v>
      </c>
      <c r="V339" s="8">
        <v>0</v>
      </c>
      <c r="W339" s="8">
        <f t="shared" si="5"/>
        <v>100000000</v>
      </c>
      <c r="X339" s="30">
        <v>100000000</v>
      </c>
      <c r="Y339" s="10">
        <v>0</v>
      </c>
      <c r="Z339" s="10">
        <v>0</v>
      </c>
      <c r="AA339" s="12">
        <v>0</v>
      </c>
      <c r="AB339" s="12">
        <v>0</v>
      </c>
    </row>
    <row r="340" spans="1:28" x14ac:dyDescent="0.2">
      <c r="A340" s="4" t="s">
        <v>1274</v>
      </c>
      <c r="B340" s="4" t="s">
        <v>1275</v>
      </c>
      <c r="C340" s="4" t="s">
        <v>1719</v>
      </c>
      <c r="D340" s="4" t="s">
        <v>1927</v>
      </c>
      <c r="E340" s="4" t="s">
        <v>1958</v>
      </c>
      <c r="F340" s="4" t="s">
        <v>1976</v>
      </c>
      <c r="G340" s="4" t="s">
        <v>1977</v>
      </c>
      <c r="H340" s="4" t="s">
        <v>1978</v>
      </c>
      <c r="I340" s="4" t="s">
        <v>1979</v>
      </c>
      <c r="J340" s="4" t="s">
        <v>44</v>
      </c>
      <c r="K340" s="4" t="s">
        <v>45</v>
      </c>
      <c r="L340" s="5">
        <v>59</v>
      </c>
      <c r="M340" s="7">
        <v>50</v>
      </c>
      <c r="N340" s="7">
        <v>0</v>
      </c>
      <c r="O340" s="7"/>
      <c r="P340" s="6">
        <v>0</v>
      </c>
      <c r="Q340" s="7">
        <v>0</v>
      </c>
      <c r="R340" s="7"/>
      <c r="S340" s="7"/>
      <c r="T340" s="7"/>
      <c r="U340" s="33">
        <v>30000000</v>
      </c>
      <c r="V340" s="8">
        <v>0</v>
      </c>
      <c r="W340" s="8">
        <f t="shared" si="5"/>
        <v>30000000</v>
      </c>
      <c r="X340" s="30">
        <v>28000000</v>
      </c>
      <c r="Y340" s="10">
        <v>0</v>
      </c>
      <c r="Z340" s="10" t="s">
        <v>56</v>
      </c>
      <c r="AA340" s="12">
        <v>0</v>
      </c>
      <c r="AB340" s="12" t="s">
        <v>56</v>
      </c>
    </row>
    <row r="341" spans="1:28" x14ac:dyDescent="0.2">
      <c r="A341" s="4" t="s">
        <v>1346</v>
      </c>
      <c r="B341" s="4" t="s">
        <v>1347</v>
      </c>
      <c r="C341" s="4" t="s">
        <v>1719</v>
      </c>
      <c r="D341" s="4" t="s">
        <v>1927</v>
      </c>
      <c r="E341" s="4" t="s">
        <v>1958</v>
      </c>
      <c r="F341" s="4" t="s">
        <v>1980</v>
      </c>
      <c r="G341" s="4" t="s">
        <v>1981</v>
      </c>
      <c r="H341" s="4" t="s">
        <v>1982</v>
      </c>
      <c r="I341" s="4" t="s">
        <v>1983</v>
      </c>
      <c r="J341" s="4" t="s">
        <v>44</v>
      </c>
      <c r="K341" s="4" t="s">
        <v>45</v>
      </c>
      <c r="L341" s="5">
        <v>150</v>
      </c>
      <c r="M341" s="7">
        <v>120</v>
      </c>
      <c r="N341" s="7">
        <v>5.0199999999999996</v>
      </c>
      <c r="O341" s="7" t="s">
        <v>1984</v>
      </c>
      <c r="P341" s="6">
        <v>5</v>
      </c>
      <c r="Q341" s="7">
        <v>5.0199999999999996</v>
      </c>
      <c r="R341" s="7" t="s">
        <v>1985</v>
      </c>
      <c r="S341" s="7" t="s">
        <v>1986</v>
      </c>
      <c r="T341" s="7">
        <v>0</v>
      </c>
      <c r="U341" s="34"/>
      <c r="V341" s="8">
        <v>0</v>
      </c>
      <c r="W341" s="8">
        <f t="shared" si="5"/>
        <v>0</v>
      </c>
      <c r="X341" s="31"/>
      <c r="Y341" s="10">
        <v>4.1799999999999997E-2</v>
      </c>
      <c r="Z341" s="10">
        <v>1</v>
      </c>
      <c r="AA341" s="12">
        <v>9.4000000000000004E-3</v>
      </c>
      <c r="AB341" s="12">
        <v>9.2999999999999992E-3</v>
      </c>
    </row>
    <row r="342" spans="1:28" x14ac:dyDescent="0.2">
      <c r="A342" s="4" t="s">
        <v>1221</v>
      </c>
      <c r="B342" s="4" t="s">
        <v>1222</v>
      </c>
      <c r="C342" s="4" t="s">
        <v>1987</v>
      </c>
      <c r="D342" s="4" t="s">
        <v>1988</v>
      </c>
      <c r="E342" s="4" t="s">
        <v>1989</v>
      </c>
      <c r="F342" s="4" t="s">
        <v>1990</v>
      </c>
      <c r="G342" s="4" t="s">
        <v>1991</v>
      </c>
      <c r="H342" s="4" t="s">
        <v>1992</v>
      </c>
      <c r="I342" s="4" t="s">
        <v>1993</v>
      </c>
      <c r="J342" s="4" t="s">
        <v>44</v>
      </c>
      <c r="K342" s="4" t="s">
        <v>45</v>
      </c>
      <c r="L342" s="5">
        <v>2709</v>
      </c>
      <c r="M342" s="7">
        <v>3000</v>
      </c>
      <c r="N342" s="7">
        <v>0</v>
      </c>
      <c r="O342" s="7"/>
      <c r="P342" s="6">
        <v>5</v>
      </c>
      <c r="Q342" s="7">
        <v>0</v>
      </c>
      <c r="R342" s="7">
        <v>0</v>
      </c>
      <c r="S342" s="7" t="s">
        <v>1994</v>
      </c>
      <c r="T342" s="7">
        <v>0</v>
      </c>
      <c r="U342" s="33">
        <v>40000000</v>
      </c>
      <c r="V342" s="8">
        <v>0</v>
      </c>
      <c r="W342" s="8">
        <f t="shared" si="5"/>
        <v>40000000</v>
      </c>
      <c r="X342" s="30">
        <v>40000000</v>
      </c>
      <c r="Y342" s="10">
        <v>0</v>
      </c>
      <c r="Z342" s="10">
        <v>0</v>
      </c>
      <c r="AA342" s="12">
        <v>0</v>
      </c>
      <c r="AB342" s="12">
        <v>0</v>
      </c>
    </row>
    <row r="343" spans="1:28" x14ac:dyDescent="0.2">
      <c r="A343" s="4" t="s">
        <v>1215</v>
      </c>
      <c r="B343" s="4" t="s">
        <v>1216</v>
      </c>
      <c r="C343" s="4" t="s">
        <v>1987</v>
      </c>
      <c r="D343" s="4" t="s">
        <v>1988</v>
      </c>
      <c r="E343" s="4" t="s">
        <v>1989</v>
      </c>
      <c r="F343" s="4" t="s">
        <v>1995</v>
      </c>
      <c r="G343" s="4" t="s">
        <v>1996</v>
      </c>
      <c r="H343" s="4" t="s">
        <v>1997</v>
      </c>
      <c r="I343" s="4" t="s">
        <v>1998</v>
      </c>
      <c r="J343" s="4" t="s">
        <v>44</v>
      </c>
      <c r="K343" s="4" t="s">
        <v>45</v>
      </c>
      <c r="L343" s="5">
        <v>0</v>
      </c>
      <c r="M343" s="7">
        <v>4</v>
      </c>
      <c r="N343" s="7">
        <v>0</v>
      </c>
      <c r="O343" s="7"/>
      <c r="P343" s="6">
        <v>0</v>
      </c>
      <c r="Q343" s="7">
        <v>0</v>
      </c>
      <c r="R343" s="7"/>
      <c r="S343" s="7"/>
      <c r="T343" s="7"/>
      <c r="U343" s="34"/>
      <c r="V343" s="8">
        <v>0</v>
      </c>
      <c r="W343" s="8">
        <f t="shared" si="5"/>
        <v>0</v>
      </c>
      <c r="X343" s="31"/>
      <c r="Y343" s="10">
        <v>0</v>
      </c>
      <c r="Z343" s="10" t="s">
        <v>56</v>
      </c>
      <c r="AA343" s="12">
        <v>0</v>
      </c>
      <c r="AB343" s="12" t="s">
        <v>56</v>
      </c>
    </row>
    <row r="344" spans="1:28" x14ac:dyDescent="0.2">
      <c r="A344" s="4" t="s">
        <v>1215</v>
      </c>
      <c r="B344" s="4" t="s">
        <v>1216</v>
      </c>
      <c r="C344" s="4" t="s">
        <v>1987</v>
      </c>
      <c r="D344" s="4" t="s">
        <v>1988</v>
      </c>
      <c r="E344" s="4" t="s">
        <v>1989</v>
      </c>
      <c r="F344" s="4" t="s">
        <v>1999</v>
      </c>
      <c r="G344" s="4" t="s">
        <v>2000</v>
      </c>
      <c r="H344" s="4" t="s">
        <v>2001</v>
      </c>
      <c r="I344" s="4" t="s">
        <v>2002</v>
      </c>
      <c r="J344" s="4" t="s">
        <v>44</v>
      </c>
      <c r="K344" s="4" t="s">
        <v>45</v>
      </c>
      <c r="L344" s="5">
        <v>0</v>
      </c>
      <c r="M344" s="7">
        <v>1</v>
      </c>
      <c r="N344" s="7">
        <v>0.15</v>
      </c>
      <c r="O344" s="7"/>
      <c r="P344" s="6">
        <v>0.25</v>
      </c>
      <c r="Q344" s="7">
        <v>0.15</v>
      </c>
      <c r="R344" s="7">
        <v>0</v>
      </c>
      <c r="S344" s="7" t="s">
        <v>2003</v>
      </c>
      <c r="T344" s="7">
        <v>0</v>
      </c>
      <c r="U344" s="33">
        <v>600000000</v>
      </c>
      <c r="V344" s="8">
        <v>0</v>
      </c>
      <c r="W344" s="8">
        <f t="shared" si="5"/>
        <v>600000000</v>
      </c>
      <c r="X344" s="30">
        <v>600000000</v>
      </c>
      <c r="Y344" s="10">
        <v>0.15</v>
      </c>
      <c r="Z344" s="10">
        <v>0.6</v>
      </c>
      <c r="AA344" s="12">
        <v>3.3599999999999998E-2</v>
      </c>
      <c r="AB344" s="12">
        <v>3.3599999999999998E-2</v>
      </c>
    </row>
    <row r="345" spans="1:28" x14ac:dyDescent="0.2">
      <c r="A345" s="4" t="s">
        <v>2004</v>
      </c>
      <c r="B345" s="4" t="s">
        <v>2005</v>
      </c>
      <c r="C345" s="4" t="s">
        <v>1987</v>
      </c>
      <c r="D345" s="4" t="s">
        <v>1988</v>
      </c>
      <c r="E345" s="4" t="s">
        <v>1989</v>
      </c>
      <c r="F345" s="4" t="s">
        <v>2006</v>
      </c>
      <c r="G345" s="4" t="s">
        <v>2007</v>
      </c>
      <c r="H345" s="4" t="s">
        <v>2008</v>
      </c>
      <c r="I345" s="4" t="s">
        <v>2009</v>
      </c>
      <c r="J345" s="4" t="s">
        <v>44</v>
      </c>
      <c r="K345" s="4" t="s">
        <v>45</v>
      </c>
      <c r="L345" s="5">
        <v>0</v>
      </c>
      <c r="M345" s="7">
        <v>8</v>
      </c>
      <c r="N345" s="7">
        <v>0</v>
      </c>
      <c r="O345" s="7"/>
      <c r="P345" s="6">
        <v>0</v>
      </c>
      <c r="Q345" s="7">
        <v>0</v>
      </c>
      <c r="R345" s="7">
        <v>0</v>
      </c>
      <c r="S345" s="7" t="s">
        <v>2010</v>
      </c>
      <c r="T345" s="7">
        <v>0</v>
      </c>
      <c r="U345" s="33">
        <v>98001666</v>
      </c>
      <c r="V345" s="8">
        <v>0</v>
      </c>
      <c r="W345" s="8">
        <f t="shared" si="5"/>
        <v>98001666</v>
      </c>
      <c r="X345" s="30">
        <v>95216666</v>
      </c>
      <c r="Y345" s="10">
        <v>0</v>
      </c>
      <c r="Z345" s="10" t="s">
        <v>56</v>
      </c>
      <c r="AA345" s="12">
        <v>0</v>
      </c>
      <c r="AB345" s="12" t="s">
        <v>56</v>
      </c>
    </row>
    <row r="346" spans="1:28" x14ac:dyDescent="0.2">
      <c r="A346" s="4" t="s">
        <v>140</v>
      </c>
      <c r="B346" s="4" t="s">
        <v>141</v>
      </c>
      <c r="C346" s="4" t="s">
        <v>1987</v>
      </c>
      <c r="D346" s="4" t="s">
        <v>1988</v>
      </c>
      <c r="E346" s="4" t="s">
        <v>2011</v>
      </c>
      <c r="F346" s="4" t="s">
        <v>2012</v>
      </c>
      <c r="G346" s="4" t="s">
        <v>2013</v>
      </c>
      <c r="H346" s="4" t="s">
        <v>2014</v>
      </c>
      <c r="I346" s="4" t="s">
        <v>2015</v>
      </c>
      <c r="J346" s="4" t="s">
        <v>44</v>
      </c>
      <c r="K346" s="4" t="s">
        <v>45</v>
      </c>
      <c r="L346" s="5">
        <v>0</v>
      </c>
      <c r="M346" s="7">
        <v>1</v>
      </c>
      <c r="N346" s="7">
        <v>0</v>
      </c>
      <c r="O346" s="7"/>
      <c r="P346" s="6">
        <v>0</v>
      </c>
      <c r="Q346" s="7">
        <v>0</v>
      </c>
      <c r="R346" s="7"/>
      <c r="S346" s="7"/>
      <c r="T346" s="7"/>
      <c r="U346" s="34"/>
      <c r="V346" s="8">
        <v>0</v>
      </c>
      <c r="W346" s="8">
        <f t="shared" si="5"/>
        <v>0</v>
      </c>
      <c r="X346" s="31"/>
      <c r="Y346" s="10">
        <v>0</v>
      </c>
      <c r="Z346" s="10" t="s">
        <v>56</v>
      </c>
      <c r="AA346" s="12">
        <v>0</v>
      </c>
      <c r="AB346" s="12" t="s">
        <v>56</v>
      </c>
    </row>
    <row r="347" spans="1:28" x14ac:dyDescent="0.2">
      <c r="A347" s="4" t="s">
        <v>140</v>
      </c>
      <c r="B347" s="4" t="s">
        <v>141</v>
      </c>
      <c r="C347" s="4" t="s">
        <v>1987</v>
      </c>
      <c r="D347" s="4" t="s">
        <v>1988</v>
      </c>
      <c r="E347" s="4" t="s">
        <v>2011</v>
      </c>
      <c r="F347" s="4" t="s">
        <v>2016</v>
      </c>
      <c r="G347" s="4" t="s">
        <v>2017</v>
      </c>
      <c r="H347" s="4" t="s">
        <v>2018</v>
      </c>
      <c r="I347" s="4" t="s">
        <v>2019</v>
      </c>
      <c r="J347" s="4" t="s">
        <v>44</v>
      </c>
      <c r="K347" s="4" t="s">
        <v>45</v>
      </c>
      <c r="L347" s="5">
        <v>0</v>
      </c>
      <c r="M347" s="7">
        <v>7</v>
      </c>
      <c r="N347" s="7">
        <v>3</v>
      </c>
      <c r="O347" s="7"/>
      <c r="P347" s="6">
        <v>3</v>
      </c>
      <c r="Q347" s="7">
        <v>3</v>
      </c>
      <c r="R347" s="7" t="e">
        <f ca="1">- Recursos económico apalancado en la Compra de entradas.</f>
        <v>#NAME?</v>
      </c>
      <c r="S347" s="7" t="s">
        <v>2020</v>
      </c>
      <c r="T347" s="7" t="e">
        <f ca="1">- Retrasos en trámites administrativos a causa de la emergencia.</f>
        <v>#NAME?</v>
      </c>
      <c r="U347" s="33">
        <v>1800000000</v>
      </c>
      <c r="V347" s="8">
        <v>0</v>
      </c>
      <c r="W347" s="8">
        <f t="shared" si="5"/>
        <v>1800000000</v>
      </c>
      <c r="X347" s="30">
        <v>1800000000</v>
      </c>
      <c r="Y347" s="10">
        <v>0.42859999999999998</v>
      </c>
      <c r="Z347" s="10">
        <v>1</v>
      </c>
      <c r="AA347" s="12">
        <v>9.6000000000000002E-2</v>
      </c>
      <c r="AB347" s="12">
        <v>9.6000000000000002E-2</v>
      </c>
    </row>
    <row r="348" spans="1:28" x14ac:dyDescent="0.2">
      <c r="A348" s="4" t="s">
        <v>140</v>
      </c>
      <c r="B348" s="4" t="s">
        <v>141</v>
      </c>
      <c r="C348" s="4" t="s">
        <v>1987</v>
      </c>
      <c r="D348" s="4" t="s">
        <v>1988</v>
      </c>
      <c r="E348" s="4" t="s">
        <v>2011</v>
      </c>
      <c r="F348" s="4" t="s">
        <v>2021</v>
      </c>
      <c r="G348" s="4" t="s">
        <v>2022</v>
      </c>
      <c r="H348" s="4" t="s">
        <v>2023</v>
      </c>
      <c r="I348" s="4" t="s">
        <v>2024</v>
      </c>
      <c r="J348" s="4" t="s">
        <v>44</v>
      </c>
      <c r="K348" s="4" t="s">
        <v>45</v>
      </c>
      <c r="L348" s="5">
        <v>5</v>
      </c>
      <c r="M348" s="7">
        <v>20</v>
      </c>
      <c r="N348" s="7">
        <v>0</v>
      </c>
      <c r="O348" s="7"/>
      <c r="P348" s="6">
        <v>0</v>
      </c>
      <c r="Q348" s="7">
        <v>0</v>
      </c>
      <c r="R348" s="7"/>
      <c r="S348" s="7"/>
      <c r="T348" s="7"/>
      <c r="U348" s="34"/>
      <c r="V348" s="8">
        <v>0</v>
      </c>
      <c r="W348" s="8">
        <f t="shared" si="5"/>
        <v>0</v>
      </c>
      <c r="X348" s="31"/>
      <c r="Y348" s="10">
        <v>0</v>
      </c>
      <c r="Z348" s="10" t="s">
        <v>56</v>
      </c>
      <c r="AA348" s="12">
        <v>0</v>
      </c>
      <c r="AB348" s="12" t="s">
        <v>56</v>
      </c>
    </row>
    <row r="349" spans="1:28" x14ac:dyDescent="0.2">
      <c r="A349" s="4" t="s">
        <v>140</v>
      </c>
      <c r="B349" s="4" t="s">
        <v>141</v>
      </c>
      <c r="C349" s="4" t="s">
        <v>1987</v>
      </c>
      <c r="D349" s="4" t="s">
        <v>1988</v>
      </c>
      <c r="E349" s="4" t="s">
        <v>2011</v>
      </c>
      <c r="F349" s="4" t="s">
        <v>2025</v>
      </c>
      <c r="G349" s="4" t="s">
        <v>2026</v>
      </c>
      <c r="H349" s="4" t="s">
        <v>2027</v>
      </c>
      <c r="I349" s="4" t="s">
        <v>2028</v>
      </c>
      <c r="J349" s="4" t="s">
        <v>44</v>
      </c>
      <c r="K349" s="4" t="s">
        <v>45</v>
      </c>
      <c r="L349" s="5">
        <v>0</v>
      </c>
      <c r="M349" s="7">
        <v>5</v>
      </c>
      <c r="N349" s="7">
        <v>0.5</v>
      </c>
      <c r="O349" s="7"/>
      <c r="P349" s="6">
        <v>0.5</v>
      </c>
      <c r="Q349" s="7">
        <v>0.5</v>
      </c>
      <c r="R349" s="7" t="s">
        <v>2029</v>
      </c>
      <c r="S349" s="7" t="s">
        <v>2030</v>
      </c>
      <c r="T349" s="7" t="s">
        <v>2031</v>
      </c>
      <c r="U349" s="33">
        <v>649800000</v>
      </c>
      <c r="V349" s="8">
        <v>50000000</v>
      </c>
      <c r="W349" s="8">
        <f t="shared" si="5"/>
        <v>699800000</v>
      </c>
      <c r="X349" s="30">
        <v>649800000</v>
      </c>
      <c r="Y349" s="10">
        <v>0.1</v>
      </c>
      <c r="Z349" s="10">
        <v>1</v>
      </c>
      <c r="AA349" s="12">
        <v>2.24E-2</v>
      </c>
      <c r="AB349" s="12">
        <v>2.24E-2</v>
      </c>
    </row>
    <row r="350" spans="1:28" x14ac:dyDescent="0.2">
      <c r="A350" s="4" t="s">
        <v>140</v>
      </c>
      <c r="B350" s="4" t="s">
        <v>141</v>
      </c>
      <c r="C350" s="4" t="s">
        <v>1987</v>
      </c>
      <c r="D350" s="4" t="s">
        <v>1988</v>
      </c>
      <c r="E350" s="4" t="s">
        <v>2011</v>
      </c>
      <c r="F350" s="4" t="s">
        <v>2032</v>
      </c>
      <c r="G350" s="4" t="s">
        <v>2033</v>
      </c>
      <c r="H350" s="4" t="s">
        <v>2034</v>
      </c>
      <c r="I350" s="4" t="s">
        <v>2035</v>
      </c>
      <c r="J350" s="4" t="s">
        <v>44</v>
      </c>
      <c r="K350" s="4" t="s">
        <v>45</v>
      </c>
      <c r="L350" s="5">
        <v>0</v>
      </c>
      <c r="M350" s="7">
        <v>100</v>
      </c>
      <c r="N350" s="7">
        <v>0</v>
      </c>
      <c r="O350" s="7"/>
      <c r="P350" s="6">
        <v>0</v>
      </c>
      <c r="Q350" s="7">
        <v>0</v>
      </c>
      <c r="R350" s="7"/>
      <c r="S350" s="7"/>
      <c r="T350" s="7"/>
      <c r="U350" s="34"/>
      <c r="V350" s="8">
        <v>0</v>
      </c>
      <c r="W350" s="8">
        <f t="shared" si="5"/>
        <v>0</v>
      </c>
      <c r="X350" s="31"/>
      <c r="Y350" s="10">
        <v>0</v>
      </c>
      <c r="Z350" s="10" t="s">
        <v>56</v>
      </c>
      <c r="AA350" s="12">
        <v>0</v>
      </c>
      <c r="AB350" s="12" t="s">
        <v>56</v>
      </c>
    </row>
    <row r="351" spans="1:28" x14ac:dyDescent="0.2">
      <c r="A351" s="4" t="s">
        <v>140</v>
      </c>
      <c r="B351" s="4" t="s">
        <v>141</v>
      </c>
      <c r="C351" s="4" t="s">
        <v>1987</v>
      </c>
      <c r="D351" s="4" t="s">
        <v>1988</v>
      </c>
      <c r="E351" s="4" t="s">
        <v>2011</v>
      </c>
      <c r="F351" s="4" t="s">
        <v>2036</v>
      </c>
      <c r="G351" s="4" t="s">
        <v>2037</v>
      </c>
      <c r="H351" s="4" t="s">
        <v>2038</v>
      </c>
      <c r="I351" s="4" t="s">
        <v>2039</v>
      </c>
      <c r="J351" s="4" t="s">
        <v>44</v>
      </c>
      <c r="K351" s="4" t="s">
        <v>45</v>
      </c>
      <c r="L351" s="5">
        <v>0</v>
      </c>
      <c r="M351" s="7">
        <v>3</v>
      </c>
      <c r="N351" s="7">
        <v>0</v>
      </c>
      <c r="O351" s="7"/>
      <c r="P351" s="6">
        <v>0</v>
      </c>
      <c r="Q351" s="7">
        <v>0</v>
      </c>
      <c r="R351" s="7"/>
      <c r="S351" s="7"/>
      <c r="T351" s="7"/>
      <c r="U351" s="34"/>
      <c r="V351" s="8">
        <v>0</v>
      </c>
      <c r="W351" s="8">
        <f t="shared" si="5"/>
        <v>0</v>
      </c>
      <c r="X351" s="31"/>
      <c r="Y351" s="10">
        <v>0</v>
      </c>
      <c r="Z351" s="10" t="s">
        <v>56</v>
      </c>
      <c r="AA351" s="12">
        <v>0</v>
      </c>
      <c r="AB351" s="12" t="s">
        <v>56</v>
      </c>
    </row>
    <row r="352" spans="1:28" x14ac:dyDescent="0.2">
      <c r="A352" s="4" t="s">
        <v>140</v>
      </c>
      <c r="B352" s="4" t="s">
        <v>141</v>
      </c>
      <c r="C352" s="4" t="s">
        <v>1987</v>
      </c>
      <c r="D352" s="4" t="s">
        <v>1988</v>
      </c>
      <c r="E352" s="4" t="s">
        <v>2011</v>
      </c>
      <c r="F352" s="4" t="s">
        <v>2040</v>
      </c>
      <c r="G352" s="4" t="s">
        <v>2041</v>
      </c>
      <c r="H352" s="4" t="s">
        <v>2042</v>
      </c>
      <c r="I352" s="4" t="s">
        <v>2043</v>
      </c>
      <c r="J352" s="4" t="s">
        <v>44</v>
      </c>
      <c r="K352" s="4" t="s">
        <v>45</v>
      </c>
      <c r="L352" s="5">
        <v>15</v>
      </c>
      <c r="M352" s="7">
        <v>20</v>
      </c>
      <c r="N352" s="7">
        <v>0</v>
      </c>
      <c r="O352" s="7"/>
      <c r="P352" s="6">
        <v>0</v>
      </c>
      <c r="Q352" s="7">
        <v>0</v>
      </c>
      <c r="R352" s="7"/>
      <c r="S352" s="7"/>
      <c r="T352" s="7"/>
      <c r="U352" s="34"/>
      <c r="V352" s="8">
        <v>0</v>
      </c>
      <c r="W352" s="8">
        <f t="shared" si="5"/>
        <v>0</v>
      </c>
      <c r="X352" s="31"/>
      <c r="Y352" s="10">
        <v>0</v>
      </c>
      <c r="Z352" s="10" t="s">
        <v>56</v>
      </c>
      <c r="AA352" s="12">
        <v>0</v>
      </c>
      <c r="AB352" s="12" t="s">
        <v>56</v>
      </c>
    </row>
    <row r="353" spans="1:28" x14ac:dyDescent="0.2">
      <c r="A353" s="4" t="s">
        <v>140</v>
      </c>
      <c r="B353" s="4" t="s">
        <v>141</v>
      </c>
      <c r="C353" s="4" t="s">
        <v>1987</v>
      </c>
      <c r="D353" s="4" t="s">
        <v>1988</v>
      </c>
      <c r="E353" s="4" t="s">
        <v>2011</v>
      </c>
      <c r="F353" s="4" t="s">
        <v>2044</v>
      </c>
      <c r="G353" s="4" t="s">
        <v>2045</v>
      </c>
      <c r="H353" s="4" t="s">
        <v>2046</v>
      </c>
      <c r="I353" s="4" t="s">
        <v>2047</v>
      </c>
      <c r="J353" s="4" t="s">
        <v>44</v>
      </c>
      <c r="K353" s="4" t="s">
        <v>45</v>
      </c>
      <c r="L353" s="5">
        <v>0</v>
      </c>
      <c r="M353" s="7">
        <v>4</v>
      </c>
      <c r="N353" s="7">
        <v>0.5</v>
      </c>
      <c r="O353" s="7"/>
      <c r="P353" s="6">
        <v>0.5</v>
      </c>
      <c r="Q353" s="7">
        <v>0.5</v>
      </c>
      <c r="R353" s="7" t="s">
        <v>2048</v>
      </c>
      <c r="S353" s="7" t="s">
        <v>2049</v>
      </c>
      <c r="T353" s="7" t="s">
        <v>2050</v>
      </c>
      <c r="U353" s="33">
        <v>240000000</v>
      </c>
      <c r="V353" s="8">
        <v>30200000</v>
      </c>
      <c r="W353" s="8">
        <f t="shared" si="5"/>
        <v>270200000</v>
      </c>
      <c r="X353" s="30">
        <v>240000000</v>
      </c>
      <c r="Y353" s="10">
        <v>0.125</v>
      </c>
      <c r="Z353" s="10">
        <v>1</v>
      </c>
      <c r="AA353" s="12">
        <v>2.8000000000000001E-2</v>
      </c>
      <c r="AB353" s="12">
        <v>2.8000000000000001E-2</v>
      </c>
    </row>
    <row r="354" spans="1:28" x14ac:dyDescent="0.2">
      <c r="A354" s="4" t="s">
        <v>1298</v>
      </c>
      <c r="B354" s="4" t="s">
        <v>1299</v>
      </c>
      <c r="C354" s="4" t="s">
        <v>1987</v>
      </c>
      <c r="D354" s="4" t="s">
        <v>2051</v>
      </c>
      <c r="E354" s="4" t="s">
        <v>2052</v>
      </c>
      <c r="F354" s="4" t="s">
        <v>2053</v>
      </c>
      <c r="G354" s="4" t="s">
        <v>2054</v>
      </c>
      <c r="H354" s="4" t="s">
        <v>2055</v>
      </c>
      <c r="I354" s="4" t="s">
        <v>2056</v>
      </c>
      <c r="J354" s="4" t="s">
        <v>44</v>
      </c>
      <c r="K354" s="4" t="s">
        <v>45</v>
      </c>
      <c r="L354" s="5">
        <v>0</v>
      </c>
      <c r="M354" s="7">
        <v>1</v>
      </c>
      <c r="N354" s="7">
        <v>0.12</v>
      </c>
      <c r="O354" s="7"/>
      <c r="P354" s="6">
        <v>0.121</v>
      </c>
      <c r="Q354" s="7">
        <v>0.12</v>
      </c>
      <c r="R354" s="7" t="s">
        <v>2057</v>
      </c>
      <c r="S354" s="7" t="s">
        <v>2058</v>
      </c>
      <c r="T354" s="7">
        <v>0</v>
      </c>
      <c r="U354" s="34"/>
      <c r="V354" s="8">
        <v>372003800000</v>
      </c>
      <c r="W354" s="8">
        <f t="shared" si="5"/>
        <v>372003800000</v>
      </c>
      <c r="X354" s="31"/>
      <c r="Y354" s="10">
        <v>0.12</v>
      </c>
      <c r="Z354" s="10">
        <v>0.99170000000000003</v>
      </c>
      <c r="AA354" s="12">
        <v>2.69E-2</v>
      </c>
      <c r="AB354" s="12">
        <v>2.69E-2</v>
      </c>
    </row>
    <row r="355" spans="1:28" x14ac:dyDescent="0.2">
      <c r="A355" s="4" t="s">
        <v>1717</v>
      </c>
      <c r="B355" s="4" t="s">
        <v>1718</v>
      </c>
      <c r="C355" s="4" t="s">
        <v>1987</v>
      </c>
      <c r="D355" s="4" t="s">
        <v>2051</v>
      </c>
      <c r="E355" s="4" t="s">
        <v>2052</v>
      </c>
      <c r="F355" s="4" t="s">
        <v>2059</v>
      </c>
      <c r="G355" s="4" t="s">
        <v>2060</v>
      </c>
      <c r="H355" s="4" t="s">
        <v>2061</v>
      </c>
      <c r="I355" s="4" t="s">
        <v>2062</v>
      </c>
      <c r="J355" s="4" t="s">
        <v>44</v>
      </c>
      <c r="K355" s="4" t="s">
        <v>45</v>
      </c>
      <c r="L355" s="5">
        <v>1</v>
      </c>
      <c r="M355" s="7">
        <v>1</v>
      </c>
      <c r="N355" s="7">
        <v>0</v>
      </c>
      <c r="O355" s="7"/>
      <c r="P355" s="6">
        <v>0.25</v>
      </c>
      <c r="Q355" s="7">
        <v>0</v>
      </c>
      <c r="R355" s="7"/>
      <c r="S355" s="7"/>
      <c r="T355" s="7"/>
      <c r="U355" s="34"/>
      <c r="V355" s="8">
        <v>0</v>
      </c>
      <c r="W355" s="8">
        <f t="shared" si="5"/>
        <v>0</v>
      </c>
      <c r="X355" s="31"/>
      <c r="Y355" s="10">
        <v>0</v>
      </c>
      <c r="Z355" s="10">
        <v>0</v>
      </c>
      <c r="AA355" s="12">
        <v>0</v>
      </c>
      <c r="AB355" s="12">
        <v>0</v>
      </c>
    </row>
    <row r="356" spans="1:28" x14ac:dyDescent="0.2">
      <c r="A356" s="4" t="s">
        <v>1717</v>
      </c>
      <c r="B356" s="4" t="s">
        <v>1718</v>
      </c>
      <c r="C356" s="4" t="s">
        <v>1987</v>
      </c>
      <c r="D356" s="4" t="s">
        <v>2051</v>
      </c>
      <c r="E356" s="4" t="s">
        <v>2052</v>
      </c>
      <c r="F356" s="4" t="s">
        <v>2063</v>
      </c>
      <c r="G356" s="4" t="s">
        <v>2064</v>
      </c>
      <c r="H356" s="4" t="s">
        <v>2065</v>
      </c>
      <c r="I356" s="4" t="s">
        <v>2066</v>
      </c>
      <c r="J356" s="4" t="s">
        <v>44</v>
      </c>
      <c r="K356" s="4" t="s">
        <v>45</v>
      </c>
      <c r="L356" s="5">
        <v>0</v>
      </c>
      <c r="M356" s="7">
        <v>1</v>
      </c>
      <c r="N356" s="7">
        <v>0.2</v>
      </c>
      <c r="O356" s="7"/>
      <c r="P356" s="6">
        <v>0.6</v>
      </c>
      <c r="Q356" s="7">
        <v>0.2</v>
      </c>
      <c r="R356" s="7">
        <v>0</v>
      </c>
      <c r="S356" s="7" t="s">
        <v>2067</v>
      </c>
      <c r="T356" s="7">
        <v>0</v>
      </c>
      <c r="U356" s="33">
        <v>60000000</v>
      </c>
      <c r="V356" s="8">
        <v>0</v>
      </c>
      <c r="W356" s="8">
        <f t="shared" si="5"/>
        <v>60000000</v>
      </c>
      <c r="X356" s="30">
        <v>60000000</v>
      </c>
      <c r="Y356" s="10">
        <v>0.2</v>
      </c>
      <c r="Z356" s="10">
        <v>0.33329999999999999</v>
      </c>
      <c r="AA356" s="12">
        <v>4.48E-2</v>
      </c>
      <c r="AB356" s="12">
        <v>4.48E-2</v>
      </c>
    </row>
    <row r="357" spans="1:28" x14ac:dyDescent="0.2">
      <c r="A357" s="4" t="s">
        <v>1717</v>
      </c>
      <c r="B357" s="4" t="s">
        <v>1718</v>
      </c>
      <c r="C357" s="4" t="s">
        <v>1987</v>
      </c>
      <c r="D357" s="4" t="s">
        <v>2051</v>
      </c>
      <c r="E357" s="4" t="s">
        <v>2052</v>
      </c>
      <c r="F357" s="4" t="s">
        <v>2068</v>
      </c>
      <c r="G357" s="4" t="s">
        <v>2069</v>
      </c>
      <c r="H357" s="4" t="s">
        <v>2070</v>
      </c>
      <c r="I357" s="4" t="s">
        <v>2071</v>
      </c>
      <c r="J357" s="4" t="s">
        <v>44</v>
      </c>
      <c r="K357" s="4" t="s">
        <v>45</v>
      </c>
      <c r="L357" s="5">
        <v>0</v>
      </c>
      <c r="M357" s="7">
        <v>1</v>
      </c>
      <c r="N357" s="7">
        <v>0.25</v>
      </c>
      <c r="O357" s="7"/>
      <c r="P357" s="6">
        <v>0.25</v>
      </c>
      <c r="Q357" s="7">
        <v>0.25</v>
      </c>
      <c r="R357" s="7">
        <v>0</v>
      </c>
      <c r="S357" s="7"/>
      <c r="T357" s="7">
        <v>0</v>
      </c>
      <c r="U357" s="33">
        <v>150461981</v>
      </c>
      <c r="V357" s="8">
        <v>0</v>
      </c>
      <c r="W357" s="8">
        <f t="shared" si="5"/>
        <v>150461981</v>
      </c>
      <c r="X357" s="30">
        <v>150461981</v>
      </c>
      <c r="Y357" s="10">
        <v>0.25</v>
      </c>
      <c r="Z357" s="10">
        <v>1</v>
      </c>
      <c r="AA357" s="12">
        <v>5.6000000000000001E-2</v>
      </c>
      <c r="AB357" s="12">
        <v>5.6000000000000001E-2</v>
      </c>
    </row>
    <row r="358" spans="1:28" x14ac:dyDescent="0.2">
      <c r="A358" s="4" t="s">
        <v>1717</v>
      </c>
      <c r="B358" s="4" t="s">
        <v>1718</v>
      </c>
      <c r="C358" s="4" t="s">
        <v>1987</v>
      </c>
      <c r="D358" s="4" t="s">
        <v>2051</v>
      </c>
      <c r="E358" s="4" t="s">
        <v>2072</v>
      </c>
      <c r="F358" s="4" t="s">
        <v>2073</v>
      </c>
      <c r="G358" s="4" t="s">
        <v>2074</v>
      </c>
      <c r="H358" s="4" t="s">
        <v>2075</v>
      </c>
      <c r="I358" s="4" t="s">
        <v>2076</v>
      </c>
      <c r="J358" s="4" t="s">
        <v>44</v>
      </c>
      <c r="K358" s="4" t="s">
        <v>45</v>
      </c>
      <c r="L358" s="5">
        <v>0</v>
      </c>
      <c r="M358" s="7">
        <v>1</v>
      </c>
      <c r="N358" s="7">
        <v>0.2</v>
      </c>
      <c r="O358" s="7"/>
      <c r="P358" s="6">
        <v>0.2</v>
      </c>
      <c r="Q358" s="7">
        <v>0.2</v>
      </c>
      <c r="R358" s="7">
        <v>0</v>
      </c>
      <c r="S358" s="7" t="s">
        <v>2077</v>
      </c>
      <c r="T358" s="7">
        <v>0</v>
      </c>
      <c r="U358" s="33">
        <v>144000000</v>
      </c>
      <c r="V358" s="8">
        <v>0</v>
      </c>
      <c r="W358" s="8">
        <f t="shared" si="5"/>
        <v>144000000</v>
      </c>
      <c r="X358" s="30">
        <v>144000000</v>
      </c>
      <c r="Y358" s="10">
        <v>0.2</v>
      </c>
      <c r="Z358" s="10">
        <v>1</v>
      </c>
      <c r="AA358" s="12">
        <v>4.48E-2</v>
      </c>
      <c r="AB358" s="12">
        <v>4.48E-2</v>
      </c>
    </row>
    <row r="359" spans="1:28" x14ac:dyDescent="0.2">
      <c r="A359" s="4" t="s">
        <v>1717</v>
      </c>
      <c r="B359" s="4" t="s">
        <v>1718</v>
      </c>
      <c r="C359" s="4" t="s">
        <v>1987</v>
      </c>
      <c r="D359" s="4" t="s">
        <v>2051</v>
      </c>
      <c r="E359" s="4" t="s">
        <v>2072</v>
      </c>
      <c r="F359" s="4" t="s">
        <v>2078</v>
      </c>
      <c r="G359" s="4" t="s">
        <v>2079</v>
      </c>
      <c r="H359" s="4" t="s">
        <v>2080</v>
      </c>
      <c r="I359" s="4" t="s">
        <v>2081</v>
      </c>
      <c r="J359" s="4" t="s">
        <v>44</v>
      </c>
      <c r="K359" s="4" t="s">
        <v>45</v>
      </c>
      <c r="L359" s="5">
        <v>0</v>
      </c>
      <c r="M359" s="7">
        <v>1</v>
      </c>
      <c r="N359" s="7">
        <v>0</v>
      </c>
      <c r="O359" s="7"/>
      <c r="P359" s="6">
        <v>0</v>
      </c>
      <c r="Q359" s="7">
        <v>0</v>
      </c>
      <c r="R359" s="7"/>
      <c r="S359" s="7"/>
      <c r="T359" s="7"/>
      <c r="U359" s="34"/>
      <c r="V359" s="8">
        <v>0</v>
      </c>
      <c r="W359" s="8">
        <f t="shared" si="5"/>
        <v>0</v>
      </c>
      <c r="X359" s="31"/>
      <c r="Y359" s="10">
        <v>0</v>
      </c>
      <c r="Z359" s="10" t="s">
        <v>56</v>
      </c>
      <c r="AA359" s="12">
        <v>0</v>
      </c>
      <c r="AB359" s="12" t="s">
        <v>56</v>
      </c>
    </row>
    <row r="360" spans="1:28" x14ac:dyDescent="0.2">
      <c r="A360" s="4" t="s">
        <v>336</v>
      </c>
      <c r="B360" s="4" t="s">
        <v>337</v>
      </c>
      <c r="C360" s="4" t="s">
        <v>1987</v>
      </c>
      <c r="D360" s="4" t="s">
        <v>2082</v>
      </c>
      <c r="E360" s="4" t="s">
        <v>2083</v>
      </c>
      <c r="F360" s="4" t="s">
        <v>2084</v>
      </c>
      <c r="G360" s="4" t="s">
        <v>2085</v>
      </c>
      <c r="H360" s="4" t="s">
        <v>2086</v>
      </c>
      <c r="I360" s="4" t="s">
        <v>2087</v>
      </c>
      <c r="J360" s="4" t="s">
        <v>44</v>
      </c>
      <c r="K360" s="4" t="s">
        <v>45</v>
      </c>
      <c r="L360" s="5">
        <v>0</v>
      </c>
      <c r="M360" s="7">
        <v>10</v>
      </c>
      <c r="N360" s="7">
        <v>2</v>
      </c>
      <c r="O360" s="7"/>
      <c r="P360" s="6">
        <v>2</v>
      </c>
      <c r="Q360" s="7">
        <v>2</v>
      </c>
      <c r="R360" s="7">
        <v>0</v>
      </c>
      <c r="S360" s="7"/>
      <c r="T360" s="7">
        <v>0</v>
      </c>
      <c r="U360" s="34"/>
      <c r="V360" s="8">
        <v>42033333</v>
      </c>
      <c r="W360" s="8">
        <f t="shared" si="5"/>
        <v>42033333</v>
      </c>
      <c r="X360" s="31"/>
      <c r="Y360" s="10">
        <v>0.2</v>
      </c>
      <c r="Z360" s="10">
        <v>1</v>
      </c>
      <c r="AA360" s="12">
        <v>4.48E-2</v>
      </c>
      <c r="AB360" s="12">
        <v>4.48E-2</v>
      </c>
    </row>
    <row r="361" spans="1:28" x14ac:dyDescent="0.2">
      <c r="A361" s="4" t="s">
        <v>301</v>
      </c>
      <c r="B361" s="4" t="s">
        <v>302</v>
      </c>
      <c r="C361" s="4" t="s">
        <v>1987</v>
      </c>
      <c r="D361" s="4" t="s">
        <v>2082</v>
      </c>
      <c r="E361" s="4" t="s">
        <v>2083</v>
      </c>
      <c r="F361" s="4" t="s">
        <v>2088</v>
      </c>
      <c r="G361" s="4" t="s">
        <v>2089</v>
      </c>
      <c r="H361" s="4" t="s">
        <v>2090</v>
      </c>
      <c r="I361" s="4" t="s">
        <v>2091</v>
      </c>
      <c r="J361" s="4" t="s">
        <v>44</v>
      </c>
      <c r="K361" s="4" t="s">
        <v>45</v>
      </c>
      <c r="L361" s="5">
        <v>0</v>
      </c>
      <c r="M361" s="7">
        <v>1</v>
      </c>
      <c r="N361" s="7">
        <v>0.08</v>
      </c>
      <c r="O361" s="7"/>
      <c r="P361" s="6">
        <v>0.08</v>
      </c>
      <c r="Q361" s="7">
        <v>0.08</v>
      </c>
      <c r="R361" s="7" t="s">
        <v>2092</v>
      </c>
      <c r="S361" s="7" t="s">
        <v>2093</v>
      </c>
      <c r="T361" s="7">
        <v>0</v>
      </c>
      <c r="U361" s="33">
        <v>18972206777</v>
      </c>
      <c r="V361" s="8">
        <v>0</v>
      </c>
      <c r="W361" s="8">
        <f t="shared" si="5"/>
        <v>18972206777</v>
      </c>
      <c r="X361" s="30">
        <v>18972206777</v>
      </c>
      <c r="Y361" s="10">
        <v>0.08</v>
      </c>
      <c r="Z361" s="10">
        <v>1</v>
      </c>
      <c r="AA361" s="12">
        <v>1.7899999999999999E-2</v>
      </c>
      <c r="AB361" s="12">
        <v>1.7899999999999999E-2</v>
      </c>
    </row>
    <row r="362" spans="1:28" x14ac:dyDescent="0.2">
      <c r="A362" s="4" t="s">
        <v>301</v>
      </c>
      <c r="B362" s="4" t="s">
        <v>302</v>
      </c>
      <c r="C362" s="4" t="s">
        <v>1987</v>
      </c>
      <c r="D362" s="4" t="s">
        <v>2082</v>
      </c>
      <c r="E362" s="4" t="s">
        <v>2083</v>
      </c>
      <c r="F362" s="4" t="s">
        <v>2094</v>
      </c>
      <c r="G362" s="4" t="s">
        <v>2095</v>
      </c>
      <c r="H362" s="4" t="s">
        <v>2096</v>
      </c>
      <c r="I362" s="4" t="s">
        <v>2097</v>
      </c>
      <c r="J362" s="4" t="s">
        <v>44</v>
      </c>
      <c r="K362" s="4" t="s">
        <v>45</v>
      </c>
      <c r="L362" s="5">
        <v>0</v>
      </c>
      <c r="M362" s="7">
        <v>1</v>
      </c>
      <c r="N362" s="7">
        <v>0.09</v>
      </c>
      <c r="O362" s="7"/>
      <c r="P362" s="6">
        <v>0.06</v>
      </c>
      <c r="Q362" s="7">
        <v>0.09</v>
      </c>
      <c r="R362" s="7" t="s">
        <v>2098</v>
      </c>
      <c r="S362" s="7" t="s">
        <v>2099</v>
      </c>
      <c r="T362" s="7">
        <v>0</v>
      </c>
      <c r="U362" s="33">
        <v>19961575096</v>
      </c>
      <c r="V362" s="8">
        <v>0</v>
      </c>
      <c r="W362" s="8">
        <f t="shared" si="5"/>
        <v>19961575096</v>
      </c>
      <c r="X362" s="30">
        <v>19961575096</v>
      </c>
      <c r="Y362" s="10">
        <v>0.09</v>
      </c>
      <c r="Z362" s="10">
        <v>1</v>
      </c>
      <c r="AA362" s="12">
        <v>2.0199999999999999E-2</v>
      </c>
      <c r="AB362" s="12">
        <v>1.34E-2</v>
      </c>
    </row>
    <row r="363" spans="1:28" x14ac:dyDescent="0.2">
      <c r="A363" s="4" t="s">
        <v>301</v>
      </c>
      <c r="B363" s="4" t="s">
        <v>302</v>
      </c>
      <c r="C363" s="4" t="s">
        <v>1987</v>
      </c>
      <c r="D363" s="4" t="s">
        <v>2082</v>
      </c>
      <c r="E363" s="4" t="s">
        <v>2083</v>
      </c>
      <c r="F363" s="4" t="s">
        <v>2100</v>
      </c>
      <c r="G363" s="4" t="s">
        <v>2101</v>
      </c>
      <c r="H363" s="4" t="s">
        <v>2102</v>
      </c>
      <c r="I363" s="4" t="s">
        <v>2103</v>
      </c>
      <c r="J363" s="4" t="s">
        <v>44</v>
      </c>
      <c r="K363" s="4" t="s">
        <v>45</v>
      </c>
      <c r="L363" s="5">
        <v>0</v>
      </c>
      <c r="M363" s="7">
        <v>1</v>
      </c>
      <c r="N363" s="7">
        <v>0</v>
      </c>
      <c r="O363" s="7"/>
      <c r="P363" s="6">
        <v>0</v>
      </c>
      <c r="Q363" s="7">
        <v>0</v>
      </c>
      <c r="R363" s="7"/>
      <c r="S363" s="7"/>
      <c r="T363" s="7"/>
      <c r="U363" s="34"/>
      <c r="V363" s="8">
        <v>0</v>
      </c>
      <c r="W363" s="8">
        <f t="shared" si="5"/>
        <v>0</v>
      </c>
      <c r="X363" s="31"/>
      <c r="Y363" s="10">
        <v>0</v>
      </c>
      <c r="Z363" s="10" t="s">
        <v>56</v>
      </c>
      <c r="AA363" s="12">
        <v>0</v>
      </c>
      <c r="AB363" s="12" t="s">
        <v>56</v>
      </c>
    </row>
    <row r="364" spans="1:28" x14ac:dyDescent="0.2">
      <c r="A364" s="4" t="s">
        <v>301</v>
      </c>
      <c r="B364" s="4" t="s">
        <v>302</v>
      </c>
      <c r="C364" s="4" t="s">
        <v>1987</v>
      </c>
      <c r="D364" s="4" t="s">
        <v>2082</v>
      </c>
      <c r="E364" s="4" t="s">
        <v>2083</v>
      </c>
      <c r="F364" s="4" t="s">
        <v>2104</v>
      </c>
      <c r="G364" s="4" t="s">
        <v>2105</v>
      </c>
      <c r="H364" s="4" t="s">
        <v>2106</v>
      </c>
      <c r="I364" s="4" t="s">
        <v>2103</v>
      </c>
      <c r="J364" s="4" t="s">
        <v>44</v>
      </c>
      <c r="K364" s="4" t="s">
        <v>45</v>
      </c>
      <c r="L364" s="5">
        <v>0</v>
      </c>
      <c r="M364" s="7">
        <v>1</v>
      </c>
      <c r="N364" s="7">
        <v>0</v>
      </c>
      <c r="O364" s="7"/>
      <c r="P364" s="6">
        <v>0.08</v>
      </c>
      <c r="Q364" s="7">
        <v>0</v>
      </c>
      <c r="R364" s="7"/>
      <c r="S364" s="7"/>
      <c r="T364" s="7"/>
      <c r="U364" s="34"/>
      <c r="V364" s="8">
        <v>0</v>
      </c>
      <c r="W364" s="8">
        <f t="shared" si="5"/>
        <v>0</v>
      </c>
      <c r="X364" s="31"/>
      <c r="Y364" s="10">
        <v>0</v>
      </c>
      <c r="Z364" s="10">
        <v>0</v>
      </c>
      <c r="AA364" s="12">
        <v>0</v>
      </c>
      <c r="AB364" s="12">
        <v>0</v>
      </c>
    </row>
    <row r="365" spans="1:28" x14ac:dyDescent="0.2">
      <c r="A365" s="4" t="s">
        <v>301</v>
      </c>
      <c r="B365" s="4" t="s">
        <v>302</v>
      </c>
      <c r="C365" s="4" t="s">
        <v>1987</v>
      </c>
      <c r="D365" s="4" t="s">
        <v>2082</v>
      </c>
      <c r="E365" s="4" t="s">
        <v>2083</v>
      </c>
      <c r="F365" s="4" t="s">
        <v>2107</v>
      </c>
      <c r="G365" s="4" t="s">
        <v>2108</v>
      </c>
      <c r="H365" s="4" t="s">
        <v>2109</v>
      </c>
      <c r="I365" s="4" t="s">
        <v>2110</v>
      </c>
      <c r="J365" s="4" t="s">
        <v>44</v>
      </c>
      <c r="K365" s="4" t="s">
        <v>54</v>
      </c>
      <c r="L365" s="5">
        <v>1</v>
      </c>
      <c r="M365" s="7">
        <v>1</v>
      </c>
      <c r="N365" s="7">
        <v>0.5</v>
      </c>
      <c r="O365" s="7"/>
      <c r="P365" s="6">
        <v>1</v>
      </c>
      <c r="Q365" s="7">
        <v>1</v>
      </c>
      <c r="R365" s="7" t="s">
        <v>2111</v>
      </c>
      <c r="S365" s="7" t="s">
        <v>2112</v>
      </c>
      <c r="T365" s="7">
        <v>0</v>
      </c>
      <c r="U365" s="34"/>
      <c r="V365" s="8">
        <v>2000000</v>
      </c>
      <c r="W365" s="8">
        <f t="shared" si="5"/>
        <v>2000000</v>
      </c>
      <c r="X365" s="31"/>
      <c r="Y365" s="10">
        <v>0.25</v>
      </c>
      <c r="Z365" s="10">
        <v>1</v>
      </c>
      <c r="AA365" s="12">
        <v>5.6000000000000001E-2</v>
      </c>
      <c r="AB365" s="12">
        <v>5.6000000000000001E-2</v>
      </c>
    </row>
    <row r="366" spans="1:28" x14ac:dyDescent="0.2">
      <c r="A366" s="4" t="s">
        <v>301</v>
      </c>
      <c r="B366" s="4" t="s">
        <v>302</v>
      </c>
      <c r="C366" s="4" t="s">
        <v>1987</v>
      </c>
      <c r="D366" s="4" t="s">
        <v>2082</v>
      </c>
      <c r="E366" s="4" t="s">
        <v>2083</v>
      </c>
      <c r="F366" s="4" t="s">
        <v>2113</v>
      </c>
      <c r="G366" s="4" t="s">
        <v>2114</v>
      </c>
      <c r="H366" s="4" t="s">
        <v>2115</v>
      </c>
      <c r="I366" s="4" t="s">
        <v>2116</v>
      </c>
      <c r="J366" s="4" t="s">
        <v>44</v>
      </c>
      <c r="K366" s="4" t="s">
        <v>45</v>
      </c>
      <c r="L366" s="5">
        <v>0</v>
      </c>
      <c r="M366" s="7">
        <v>1</v>
      </c>
      <c r="N366" s="7">
        <v>0</v>
      </c>
      <c r="O366" s="7"/>
      <c r="P366" s="6">
        <v>0</v>
      </c>
      <c r="Q366" s="7">
        <v>0</v>
      </c>
      <c r="R366" s="7"/>
      <c r="S366" s="7"/>
      <c r="T366" s="7"/>
      <c r="U366" s="34"/>
      <c r="V366" s="8">
        <v>0</v>
      </c>
      <c r="W366" s="8">
        <f t="shared" si="5"/>
        <v>0</v>
      </c>
      <c r="X366" s="31"/>
      <c r="Y366" s="10">
        <v>0</v>
      </c>
      <c r="Z366" s="10" t="s">
        <v>56</v>
      </c>
      <c r="AA366" s="12">
        <v>0</v>
      </c>
      <c r="AB366" s="12" t="s">
        <v>56</v>
      </c>
    </row>
    <row r="367" spans="1:28" x14ac:dyDescent="0.2">
      <c r="A367" s="4" t="s">
        <v>301</v>
      </c>
      <c r="B367" s="4" t="s">
        <v>302</v>
      </c>
      <c r="C367" s="4" t="s">
        <v>1987</v>
      </c>
      <c r="D367" s="4" t="s">
        <v>2082</v>
      </c>
      <c r="E367" s="4" t="s">
        <v>2083</v>
      </c>
      <c r="F367" s="4" t="s">
        <v>2117</v>
      </c>
      <c r="G367" s="4" t="s">
        <v>2118</v>
      </c>
      <c r="H367" s="4" t="s">
        <v>2119</v>
      </c>
      <c r="I367" s="4" t="s">
        <v>1807</v>
      </c>
      <c r="J367" s="4" t="s">
        <v>44</v>
      </c>
      <c r="K367" s="4" t="s">
        <v>45</v>
      </c>
      <c r="L367" s="5">
        <v>1</v>
      </c>
      <c r="M367" s="7">
        <v>1</v>
      </c>
      <c r="N367" s="7">
        <v>0</v>
      </c>
      <c r="O367" s="7"/>
      <c r="P367" s="6">
        <v>0.08</v>
      </c>
      <c r="Q367" s="7">
        <v>0</v>
      </c>
      <c r="R367" s="7">
        <v>0</v>
      </c>
      <c r="S367" s="7"/>
      <c r="T367" s="7">
        <v>0</v>
      </c>
      <c r="U367" s="34"/>
      <c r="V367" s="8">
        <v>2000000</v>
      </c>
      <c r="W367" s="8">
        <f t="shared" si="5"/>
        <v>2000000</v>
      </c>
      <c r="X367" s="31"/>
      <c r="Y367" s="10">
        <v>0</v>
      </c>
      <c r="Z367" s="10">
        <v>0</v>
      </c>
      <c r="AA367" s="12">
        <v>0</v>
      </c>
      <c r="AB367" s="12">
        <v>0</v>
      </c>
    </row>
    <row r="368" spans="1:28" x14ac:dyDescent="0.2">
      <c r="A368" s="4" t="s">
        <v>915</v>
      </c>
      <c r="B368" s="4" t="s">
        <v>916</v>
      </c>
      <c r="C368" s="4" t="s">
        <v>1987</v>
      </c>
      <c r="D368" s="4" t="s">
        <v>2082</v>
      </c>
      <c r="E368" s="4" t="s">
        <v>2120</v>
      </c>
      <c r="F368" s="4" t="s">
        <v>2121</v>
      </c>
      <c r="G368" s="4" t="s">
        <v>2122</v>
      </c>
      <c r="H368" s="4" t="s">
        <v>2123</v>
      </c>
      <c r="I368" s="4" t="s">
        <v>2124</v>
      </c>
      <c r="J368" s="4" t="s">
        <v>44</v>
      </c>
      <c r="K368" s="4" t="s">
        <v>45</v>
      </c>
      <c r="L368" s="5">
        <v>1</v>
      </c>
      <c r="M368" s="7">
        <v>1</v>
      </c>
      <c r="N368" s="7">
        <v>0.1</v>
      </c>
      <c r="O368" s="7"/>
      <c r="P368" s="6">
        <v>0.1</v>
      </c>
      <c r="Q368" s="7">
        <v>0.1</v>
      </c>
      <c r="R368" s="7" t="s">
        <v>1029</v>
      </c>
      <c r="S368" s="7" t="s">
        <v>2125</v>
      </c>
      <c r="T368" s="7">
        <v>0</v>
      </c>
      <c r="U368" s="34"/>
      <c r="V368" s="8">
        <v>5000000</v>
      </c>
      <c r="W368" s="8">
        <f t="shared" si="5"/>
        <v>5000000</v>
      </c>
      <c r="X368" s="31"/>
      <c r="Y368" s="10">
        <v>0.1</v>
      </c>
      <c r="Z368" s="10">
        <v>1</v>
      </c>
      <c r="AA368" s="12">
        <v>2.24E-2</v>
      </c>
      <c r="AB368" s="12">
        <v>2.24E-2</v>
      </c>
    </row>
    <row r="369" spans="1:28" x14ac:dyDescent="0.2">
      <c r="A369" s="4" t="s">
        <v>915</v>
      </c>
      <c r="B369" s="4" t="s">
        <v>916</v>
      </c>
      <c r="C369" s="4" t="s">
        <v>1987</v>
      </c>
      <c r="D369" s="4" t="s">
        <v>2082</v>
      </c>
      <c r="E369" s="4" t="s">
        <v>2120</v>
      </c>
      <c r="F369" s="4" t="s">
        <v>2126</v>
      </c>
      <c r="G369" s="4" t="s">
        <v>2127</v>
      </c>
      <c r="H369" s="4" t="s">
        <v>2128</v>
      </c>
      <c r="I369" s="4" t="s">
        <v>2129</v>
      </c>
      <c r="J369" s="4" t="s">
        <v>44</v>
      </c>
      <c r="K369" s="4" t="s">
        <v>45</v>
      </c>
      <c r="L369" s="5">
        <v>0</v>
      </c>
      <c r="M369" s="7">
        <v>1</v>
      </c>
      <c r="N369" s="7">
        <v>0.15</v>
      </c>
      <c r="O369" s="7"/>
      <c r="P369" s="6">
        <v>0.2</v>
      </c>
      <c r="Q369" s="7">
        <v>0.15</v>
      </c>
      <c r="R369" s="7">
        <v>0</v>
      </c>
      <c r="S369" s="7" t="s">
        <v>2130</v>
      </c>
      <c r="T369" s="7">
        <v>0</v>
      </c>
      <c r="U369" s="33">
        <v>314840952</v>
      </c>
      <c r="V369" s="8">
        <v>0</v>
      </c>
      <c r="W369" s="8">
        <f t="shared" si="5"/>
        <v>314840952</v>
      </c>
      <c r="X369" s="30">
        <v>43236852</v>
      </c>
      <c r="Y369" s="10">
        <v>0.15</v>
      </c>
      <c r="Z369" s="10">
        <v>0.75</v>
      </c>
      <c r="AA369" s="12">
        <v>3.3599999999999998E-2</v>
      </c>
      <c r="AB369" s="12">
        <v>3.3599999999999998E-2</v>
      </c>
    </row>
    <row r="370" spans="1:28" x14ac:dyDescent="0.2">
      <c r="A370" s="4" t="s">
        <v>915</v>
      </c>
      <c r="B370" s="4" t="s">
        <v>916</v>
      </c>
      <c r="C370" s="4" t="s">
        <v>1987</v>
      </c>
      <c r="D370" s="4" t="s">
        <v>2082</v>
      </c>
      <c r="E370" s="4" t="s">
        <v>2120</v>
      </c>
      <c r="F370" s="4" t="s">
        <v>2131</v>
      </c>
      <c r="G370" s="4" t="s">
        <v>2132</v>
      </c>
      <c r="H370" s="4" t="s">
        <v>2133</v>
      </c>
      <c r="I370" s="4" t="s">
        <v>1807</v>
      </c>
      <c r="J370" s="4" t="s">
        <v>44</v>
      </c>
      <c r="K370" s="4" t="s">
        <v>45</v>
      </c>
      <c r="L370" s="5">
        <v>0</v>
      </c>
      <c r="M370" s="7">
        <v>1</v>
      </c>
      <c r="N370" s="7">
        <v>0.1</v>
      </c>
      <c r="O370" s="7"/>
      <c r="P370" s="6">
        <v>0.1</v>
      </c>
      <c r="Q370" s="7">
        <v>0.1</v>
      </c>
      <c r="R370" s="7">
        <v>0</v>
      </c>
      <c r="S370" s="7" t="s">
        <v>2134</v>
      </c>
      <c r="T370" s="7" t="s">
        <v>2135</v>
      </c>
      <c r="U370" s="33">
        <v>297000000</v>
      </c>
      <c r="V370" s="8">
        <v>0</v>
      </c>
      <c r="W370" s="8">
        <f t="shared" si="5"/>
        <v>297000000</v>
      </c>
      <c r="X370" s="30">
        <v>179131812</v>
      </c>
      <c r="Y370" s="10">
        <v>0.1</v>
      </c>
      <c r="Z370" s="10">
        <v>1</v>
      </c>
      <c r="AA370" s="12">
        <v>2.24E-2</v>
      </c>
      <c r="AB370" s="12">
        <v>2.24E-2</v>
      </c>
    </row>
    <row r="371" spans="1:28" x14ac:dyDescent="0.2">
      <c r="A371" s="4" t="s">
        <v>1298</v>
      </c>
      <c r="B371" s="4" t="s">
        <v>1299</v>
      </c>
      <c r="C371" s="4" t="s">
        <v>1987</v>
      </c>
      <c r="D371" s="4" t="s">
        <v>2082</v>
      </c>
      <c r="E371" s="4" t="s">
        <v>2136</v>
      </c>
      <c r="F371" s="4" t="s">
        <v>2137</v>
      </c>
      <c r="G371" s="4" t="s">
        <v>2138</v>
      </c>
      <c r="H371" s="4" t="s">
        <v>2139</v>
      </c>
      <c r="I371" s="4" t="s">
        <v>2140</v>
      </c>
      <c r="J371" s="4" t="s">
        <v>44</v>
      </c>
      <c r="K371" s="4" t="s">
        <v>45</v>
      </c>
      <c r="L371" s="5">
        <v>0</v>
      </c>
      <c r="M371" s="7">
        <v>1</v>
      </c>
      <c r="N371" s="7">
        <v>0</v>
      </c>
      <c r="O371" s="7"/>
      <c r="P371" s="6">
        <v>0</v>
      </c>
      <c r="Q371" s="7">
        <v>0</v>
      </c>
      <c r="R371" s="7"/>
      <c r="S371" s="7"/>
      <c r="T371" s="7"/>
      <c r="U371" s="34"/>
      <c r="V371" s="8">
        <v>0</v>
      </c>
      <c r="W371" s="8">
        <f t="shared" si="5"/>
        <v>0</v>
      </c>
      <c r="X371" s="31"/>
      <c r="Y371" s="10">
        <v>0</v>
      </c>
      <c r="Z371" s="10" t="s">
        <v>56</v>
      </c>
      <c r="AA371" s="12">
        <v>0</v>
      </c>
      <c r="AB371" s="12" t="s">
        <v>56</v>
      </c>
    </row>
    <row r="372" spans="1:28" x14ac:dyDescent="0.2">
      <c r="A372" s="4" t="s">
        <v>1298</v>
      </c>
      <c r="B372" s="4" t="s">
        <v>1299</v>
      </c>
      <c r="C372" s="4" t="s">
        <v>1987</v>
      </c>
      <c r="D372" s="4" t="s">
        <v>2082</v>
      </c>
      <c r="E372" s="4" t="s">
        <v>2136</v>
      </c>
      <c r="F372" s="4" t="s">
        <v>2141</v>
      </c>
      <c r="G372" s="4" t="s">
        <v>2142</v>
      </c>
      <c r="H372" s="4" t="s">
        <v>2143</v>
      </c>
      <c r="I372" s="4" t="s">
        <v>2144</v>
      </c>
      <c r="J372" s="4" t="s">
        <v>44</v>
      </c>
      <c r="K372" s="4" t="s">
        <v>45</v>
      </c>
      <c r="L372" s="5">
        <v>0</v>
      </c>
      <c r="M372" s="7">
        <v>11</v>
      </c>
      <c r="N372" s="7">
        <v>0</v>
      </c>
      <c r="O372" s="7"/>
      <c r="P372" s="6">
        <v>0</v>
      </c>
      <c r="Q372" s="7">
        <v>0</v>
      </c>
      <c r="R372" s="7"/>
      <c r="S372" s="7"/>
      <c r="T372" s="7"/>
      <c r="U372" s="34"/>
      <c r="V372" s="8">
        <v>0</v>
      </c>
      <c r="W372" s="8">
        <f t="shared" si="5"/>
        <v>0</v>
      </c>
      <c r="X372" s="31"/>
      <c r="Y372" s="10">
        <v>0</v>
      </c>
      <c r="Z372" s="10" t="s">
        <v>56</v>
      </c>
      <c r="AA372" s="12">
        <v>0</v>
      </c>
      <c r="AB372" s="12" t="s">
        <v>56</v>
      </c>
    </row>
    <row r="373" spans="1:28" x14ac:dyDescent="0.2">
      <c r="A373" s="4" t="s">
        <v>1298</v>
      </c>
      <c r="B373" s="4" t="s">
        <v>1299</v>
      </c>
      <c r="C373" s="4" t="s">
        <v>1987</v>
      </c>
      <c r="D373" s="4" t="s">
        <v>2082</v>
      </c>
      <c r="E373" s="4" t="s">
        <v>2136</v>
      </c>
      <c r="F373" s="4" t="s">
        <v>2145</v>
      </c>
      <c r="G373" s="4" t="s">
        <v>2146</v>
      </c>
      <c r="H373" s="4" t="s">
        <v>2147</v>
      </c>
      <c r="I373" s="4" t="s">
        <v>2148</v>
      </c>
      <c r="J373" s="4" t="s">
        <v>44</v>
      </c>
      <c r="K373" s="4" t="s">
        <v>45</v>
      </c>
      <c r="L373" s="5">
        <v>615986</v>
      </c>
      <c r="M373" s="7">
        <v>68000</v>
      </c>
      <c r="N373" s="7">
        <v>10460</v>
      </c>
      <c r="O373" s="7"/>
      <c r="P373" s="6">
        <v>10460</v>
      </c>
      <c r="Q373" s="7">
        <v>10460</v>
      </c>
      <c r="R373" s="7" t="s">
        <v>2149</v>
      </c>
      <c r="S373" s="7" t="s">
        <v>2150</v>
      </c>
      <c r="T373" s="7">
        <v>0</v>
      </c>
      <c r="U373" s="34"/>
      <c r="V373" s="8">
        <v>4002075581</v>
      </c>
      <c r="W373" s="8">
        <f t="shared" si="5"/>
        <v>4002075581</v>
      </c>
      <c r="X373" s="31"/>
      <c r="Y373" s="10">
        <v>0.15379999999999999</v>
      </c>
      <c r="Z373" s="10">
        <v>1</v>
      </c>
      <c r="AA373" s="12">
        <v>3.4500000000000003E-2</v>
      </c>
      <c r="AB373" s="12">
        <v>3.4500000000000003E-2</v>
      </c>
    </row>
    <row r="374" spans="1:28" x14ac:dyDescent="0.2">
      <c r="A374" s="4" t="s">
        <v>1298</v>
      </c>
      <c r="B374" s="4" t="s">
        <v>1299</v>
      </c>
      <c r="C374" s="4" t="s">
        <v>1987</v>
      </c>
      <c r="D374" s="4" t="s">
        <v>2082</v>
      </c>
      <c r="E374" s="4" t="s">
        <v>2136</v>
      </c>
      <c r="F374" s="4" t="s">
        <v>2151</v>
      </c>
      <c r="G374" s="4" t="s">
        <v>2152</v>
      </c>
      <c r="H374" s="4" t="s">
        <v>2153</v>
      </c>
      <c r="I374" s="4" t="s">
        <v>2154</v>
      </c>
      <c r="J374" s="4" t="s">
        <v>44</v>
      </c>
      <c r="K374" s="4" t="s">
        <v>45</v>
      </c>
      <c r="L374" s="5">
        <v>608518</v>
      </c>
      <c r="M374" s="7">
        <v>68000</v>
      </c>
      <c r="N374" s="7">
        <v>9628</v>
      </c>
      <c r="O374" s="7"/>
      <c r="P374" s="6">
        <v>9628</v>
      </c>
      <c r="Q374" s="7">
        <v>9628</v>
      </c>
      <c r="R374" s="7" t="s">
        <v>2155</v>
      </c>
      <c r="S374" s="7" t="s">
        <v>2156</v>
      </c>
      <c r="T374" s="7">
        <v>0</v>
      </c>
      <c r="U374" s="34"/>
      <c r="V374" s="8">
        <v>6620564692</v>
      </c>
      <c r="W374" s="8">
        <f t="shared" si="5"/>
        <v>6620564692</v>
      </c>
      <c r="X374" s="31"/>
      <c r="Y374" s="10">
        <v>0.1416</v>
      </c>
      <c r="Z374" s="10">
        <v>1</v>
      </c>
      <c r="AA374" s="12">
        <v>3.1699999999999999E-2</v>
      </c>
      <c r="AB374" s="12">
        <v>3.1699999999999999E-2</v>
      </c>
    </row>
    <row r="375" spans="1:28" x14ac:dyDescent="0.2">
      <c r="A375" s="4" t="s">
        <v>348</v>
      </c>
      <c r="B375" s="4" t="s">
        <v>349</v>
      </c>
      <c r="C375" s="4" t="s">
        <v>1987</v>
      </c>
      <c r="D375" s="4" t="s">
        <v>2157</v>
      </c>
      <c r="E375" s="4" t="s">
        <v>2158</v>
      </c>
      <c r="F375" s="4" t="s">
        <v>2159</v>
      </c>
      <c r="G375" s="4" t="s">
        <v>2160</v>
      </c>
      <c r="H375" s="4" t="s">
        <v>2161</v>
      </c>
      <c r="I375" s="4" t="s">
        <v>2162</v>
      </c>
      <c r="J375" s="4" t="s">
        <v>44</v>
      </c>
      <c r="K375" s="4" t="s">
        <v>45</v>
      </c>
      <c r="L375" s="5">
        <v>0</v>
      </c>
      <c r="M375" s="7">
        <v>4</v>
      </c>
      <c r="N375" s="7">
        <v>0</v>
      </c>
      <c r="O375" s="7"/>
      <c r="P375" s="6">
        <v>0</v>
      </c>
      <c r="Q375" s="7">
        <v>0</v>
      </c>
      <c r="R375" s="7"/>
      <c r="S375" s="7"/>
      <c r="T375" s="7"/>
      <c r="U375" s="34"/>
      <c r="V375" s="8">
        <v>0</v>
      </c>
      <c r="W375" s="8">
        <f t="shared" si="5"/>
        <v>0</v>
      </c>
      <c r="X375" s="31"/>
      <c r="Y375" s="10">
        <v>0</v>
      </c>
      <c r="Z375" s="10" t="s">
        <v>56</v>
      </c>
      <c r="AA375" s="12">
        <v>0</v>
      </c>
      <c r="AB375" s="12" t="s">
        <v>56</v>
      </c>
    </row>
    <row r="376" spans="1:28" x14ac:dyDescent="0.2">
      <c r="A376" s="4" t="s">
        <v>348</v>
      </c>
      <c r="B376" s="4" t="s">
        <v>349</v>
      </c>
      <c r="C376" s="4" t="s">
        <v>1987</v>
      </c>
      <c r="D376" s="4" t="s">
        <v>2157</v>
      </c>
      <c r="E376" s="4" t="s">
        <v>2158</v>
      </c>
      <c r="F376" s="4" t="s">
        <v>2163</v>
      </c>
      <c r="G376" s="4" t="s">
        <v>2164</v>
      </c>
      <c r="H376" s="4" t="s">
        <v>2165</v>
      </c>
      <c r="I376" s="4" t="s">
        <v>2166</v>
      </c>
      <c r="J376" s="4" t="s">
        <v>44</v>
      </c>
      <c r="K376" s="4" t="s">
        <v>45</v>
      </c>
      <c r="L376" s="5">
        <v>0</v>
      </c>
      <c r="M376" s="7">
        <v>4</v>
      </c>
      <c r="N376" s="7">
        <v>0</v>
      </c>
      <c r="O376" s="7"/>
      <c r="P376" s="6">
        <v>0</v>
      </c>
      <c r="Q376" s="7">
        <v>0</v>
      </c>
      <c r="R376" s="7"/>
      <c r="S376" s="7"/>
      <c r="T376" s="7"/>
      <c r="U376" s="34"/>
      <c r="V376" s="8">
        <v>0</v>
      </c>
      <c r="W376" s="8">
        <f t="shared" si="5"/>
        <v>0</v>
      </c>
      <c r="X376" s="31"/>
      <c r="Y376" s="10">
        <v>0</v>
      </c>
      <c r="Z376" s="10" t="s">
        <v>56</v>
      </c>
      <c r="AA376" s="12">
        <v>0</v>
      </c>
      <c r="AB376" s="12" t="s">
        <v>56</v>
      </c>
    </row>
    <row r="377" spans="1:28" x14ac:dyDescent="0.2">
      <c r="A377" s="4" t="s">
        <v>348</v>
      </c>
      <c r="B377" s="4" t="s">
        <v>349</v>
      </c>
      <c r="C377" s="4" t="s">
        <v>1987</v>
      </c>
      <c r="D377" s="4" t="s">
        <v>2157</v>
      </c>
      <c r="E377" s="4" t="s">
        <v>2158</v>
      </c>
      <c r="F377" s="4" t="s">
        <v>2167</v>
      </c>
      <c r="G377" s="4" t="s">
        <v>2168</v>
      </c>
      <c r="H377" s="4" t="s">
        <v>2169</v>
      </c>
      <c r="I377" s="4" t="s">
        <v>2170</v>
      </c>
      <c r="J377" s="4" t="s">
        <v>44</v>
      </c>
      <c r="K377" s="4" t="s">
        <v>45</v>
      </c>
      <c r="L377" s="5">
        <v>0</v>
      </c>
      <c r="M377" s="7">
        <v>150</v>
      </c>
      <c r="N377" s="7">
        <v>0</v>
      </c>
      <c r="O377" s="7"/>
      <c r="P377" s="6">
        <v>0</v>
      </c>
      <c r="Q377" s="7">
        <v>0</v>
      </c>
      <c r="R377" s="7"/>
      <c r="S377" s="7"/>
      <c r="T377" s="7"/>
      <c r="U377" s="34"/>
      <c r="V377" s="8">
        <v>0</v>
      </c>
      <c r="W377" s="8">
        <f t="shared" si="5"/>
        <v>0</v>
      </c>
      <c r="X377" s="31"/>
      <c r="Y377" s="10">
        <v>0</v>
      </c>
      <c r="Z377" s="10" t="s">
        <v>56</v>
      </c>
      <c r="AA377" s="12">
        <v>0</v>
      </c>
      <c r="AB377" s="12" t="s">
        <v>56</v>
      </c>
    </row>
    <row r="378" spans="1:28" x14ac:dyDescent="0.2">
      <c r="A378" s="4" t="s">
        <v>2004</v>
      </c>
      <c r="B378" s="4" t="s">
        <v>2005</v>
      </c>
      <c r="C378" s="4" t="s">
        <v>1987</v>
      </c>
      <c r="D378" s="4" t="s">
        <v>2157</v>
      </c>
      <c r="E378" s="4" t="s">
        <v>2171</v>
      </c>
      <c r="F378" s="4" t="s">
        <v>2172</v>
      </c>
      <c r="G378" s="4" t="s">
        <v>2173</v>
      </c>
      <c r="H378" s="4" t="s">
        <v>2174</v>
      </c>
      <c r="I378" s="4" t="s">
        <v>2175</v>
      </c>
      <c r="J378" s="4" t="s">
        <v>53</v>
      </c>
      <c r="K378" s="4" t="s">
        <v>54</v>
      </c>
      <c r="L378" s="5">
        <v>0</v>
      </c>
      <c r="M378" s="7">
        <v>100</v>
      </c>
      <c r="N378" s="7">
        <v>50</v>
      </c>
      <c r="O378" s="7"/>
      <c r="P378" s="6">
        <v>100</v>
      </c>
      <c r="Q378" s="7">
        <v>100</v>
      </c>
      <c r="R378" s="7">
        <v>0</v>
      </c>
      <c r="S378" s="7" t="s">
        <v>2176</v>
      </c>
      <c r="T378" s="7">
        <v>0</v>
      </c>
      <c r="U378" s="33">
        <v>28363806</v>
      </c>
      <c r="V378" s="8">
        <v>0</v>
      </c>
      <c r="W378" s="8">
        <f t="shared" si="5"/>
        <v>28363806</v>
      </c>
      <c r="X378" s="30">
        <v>25666666</v>
      </c>
      <c r="Y378" s="10">
        <v>0.25</v>
      </c>
      <c r="Z378" s="10">
        <v>1</v>
      </c>
      <c r="AA378" s="12">
        <v>5.6000000000000001E-2</v>
      </c>
      <c r="AB378" s="12">
        <v>5.6000000000000001E-2</v>
      </c>
    </row>
    <row r="379" spans="1:28" x14ac:dyDescent="0.2">
      <c r="A379" s="4" t="s">
        <v>2177</v>
      </c>
      <c r="B379" s="4" t="s">
        <v>2178</v>
      </c>
      <c r="C379" s="4" t="s">
        <v>1987</v>
      </c>
      <c r="D379" s="4" t="s">
        <v>2157</v>
      </c>
      <c r="E379" s="4" t="s">
        <v>2171</v>
      </c>
      <c r="F379" s="4" t="s">
        <v>2179</v>
      </c>
      <c r="G379" s="4" t="s">
        <v>2180</v>
      </c>
      <c r="H379" s="4" t="s">
        <v>2181</v>
      </c>
      <c r="I379" s="4" t="s">
        <v>2182</v>
      </c>
      <c r="J379" s="4" t="s">
        <v>53</v>
      </c>
      <c r="K379" s="4" t="s">
        <v>45</v>
      </c>
      <c r="L379" s="5">
        <v>0</v>
      </c>
      <c r="M379" s="7">
        <v>100</v>
      </c>
      <c r="N379" s="7">
        <v>0</v>
      </c>
      <c r="O379" s="7"/>
      <c r="P379" s="6">
        <v>0</v>
      </c>
      <c r="Q379" s="7">
        <v>0</v>
      </c>
      <c r="R379" s="7"/>
      <c r="S379" s="7"/>
      <c r="T379" s="7"/>
      <c r="U379" s="34"/>
      <c r="V379" s="8">
        <v>0</v>
      </c>
      <c r="W379" s="8">
        <f t="shared" si="5"/>
        <v>0</v>
      </c>
      <c r="X379" s="31"/>
      <c r="Y379" s="10">
        <v>0</v>
      </c>
      <c r="Z379" s="10" t="s">
        <v>56</v>
      </c>
      <c r="AA379" s="12">
        <v>0</v>
      </c>
      <c r="AB379" s="12" t="s">
        <v>56</v>
      </c>
    </row>
    <row r="380" spans="1:28" x14ac:dyDescent="0.2">
      <c r="A380" s="4" t="s">
        <v>2004</v>
      </c>
      <c r="B380" s="4" t="s">
        <v>2005</v>
      </c>
      <c r="C380" s="4" t="s">
        <v>1987</v>
      </c>
      <c r="D380" s="4" t="s">
        <v>2157</v>
      </c>
      <c r="E380" s="4" t="s">
        <v>2171</v>
      </c>
      <c r="F380" s="4" t="s">
        <v>2183</v>
      </c>
      <c r="G380" s="4" t="s">
        <v>2184</v>
      </c>
      <c r="H380" s="4" t="s">
        <v>2185</v>
      </c>
      <c r="I380" s="4" t="s">
        <v>62</v>
      </c>
      <c r="J380" s="4" t="s">
        <v>44</v>
      </c>
      <c r="K380" s="4" t="s">
        <v>45</v>
      </c>
      <c r="L380" s="5">
        <v>1</v>
      </c>
      <c r="M380" s="7">
        <v>1</v>
      </c>
      <c r="N380" s="7">
        <v>21</v>
      </c>
      <c r="O380" s="7"/>
      <c r="P380" s="6">
        <v>0.21</v>
      </c>
      <c r="Q380" s="7">
        <v>21</v>
      </c>
      <c r="R380" s="7">
        <v>0</v>
      </c>
      <c r="S380" s="7" t="s">
        <v>2186</v>
      </c>
      <c r="T380" s="7">
        <v>0</v>
      </c>
      <c r="U380" s="33">
        <v>100000000</v>
      </c>
      <c r="V380" s="8">
        <v>0</v>
      </c>
      <c r="W380" s="8">
        <f t="shared" si="5"/>
        <v>100000000</v>
      </c>
      <c r="X380" s="30">
        <v>100000000</v>
      </c>
      <c r="Y380" s="10">
        <v>1</v>
      </c>
      <c r="Z380" s="10">
        <v>1</v>
      </c>
      <c r="AA380" s="12">
        <v>0.224</v>
      </c>
      <c r="AB380" s="12">
        <v>4.7E-2</v>
      </c>
    </row>
    <row r="381" spans="1:28" x14ac:dyDescent="0.2">
      <c r="A381" s="4" t="s">
        <v>2004</v>
      </c>
      <c r="B381" s="4" t="s">
        <v>2005</v>
      </c>
      <c r="C381" s="4" t="s">
        <v>1987</v>
      </c>
      <c r="D381" s="4" t="s">
        <v>2157</v>
      </c>
      <c r="E381" s="4" t="s">
        <v>2171</v>
      </c>
      <c r="F381" s="4" t="s">
        <v>2187</v>
      </c>
      <c r="G381" s="4" t="s">
        <v>2188</v>
      </c>
      <c r="H381" s="4" t="s">
        <v>2189</v>
      </c>
      <c r="I381" s="4" t="s">
        <v>2190</v>
      </c>
      <c r="J381" s="4" t="s">
        <v>44</v>
      </c>
      <c r="K381" s="4" t="s">
        <v>45</v>
      </c>
      <c r="L381" s="5">
        <v>0</v>
      </c>
      <c r="M381" s="7">
        <v>4</v>
      </c>
      <c r="N381" s="7">
        <v>0</v>
      </c>
      <c r="O381" s="7"/>
      <c r="P381" s="6">
        <v>0</v>
      </c>
      <c r="Q381" s="7">
        <v>0</v>
      </c>
      <c r="R381" s="7">
        <v>0</v>
      </c>
      <c r="S381" s="7" t="s">
        <v>2191</v>
      </c>
      <c r="T381" s="7">
        <v>0</v>
      </c>
      <c r="U381" s="33">
        <v>9676333</v>
      </c>
      <c r="V381" s="8">
        <v>0</v>
      </c>
      <c r="W381" s="8">
        <f t="shared" si="5"/>
        <v>9676333</v>
      </c>
      <c r="X381" s="30">
        <v>9676333</v>
      </c>
      <c r="Y381" s="10">
        <v>0</v>
      </c>
      <c r="Z381" s="10" t="s">
        <v>56</v>
      </c>
      <c r="AA381" s="12">
        <v>0</v>
      </c>
      <c r="AB381" s="12" t="s">
        <v>56</v>
      </c>
    </row>
    <row r="382" spans="1:28" x14ac:dyDescent="0.2">
      <c r="A382" s="4" t="s">
        <v>2004</v>
      </c>
      <c r="B382" s="4" t="s">
        <v>2005</v>
      </c>
      <c r="C382" s="4" t="s">
        <v>1987</v>
      </c>
      <c r="D382" s="4" t="s">
        <v>2157</v>
      </c>
      <c r="E382" s="4" t="s">
        <v>2171</v>
      </c>
      <c r="F382" s="4" t="s">
        <v>2192</v>
      </c>
      <c r="G382" s="4" t="s">
        <v>2193</v>
      </c>
      <c r="H382" s="4" t="s">
        <v>2194</v>
      </c>
      <c r="I382" s="4" t="s">
        <v>62</v>
      </c>
      <c r="J382" s="4" t="s">
        <v>44</v>
      </c>
      <c r="K382" s="4" t="s">
        <v>45</v>
      </c>
      <c r="L382" s="5">
        <v>0</v>
      </c>
      <c r="M382" s="7">
        <v>1</v>
      </c>
      <c r="N382" s="7">
        <v>0.18</v>
      </c>
      <c r="O382" s="7"/>
      <c r="P382" s="6">
        <v>0.18</v>
      </c>
      <c r="Q382" s="7">
        <v>0.18</v>
      </c>
      <c r="R382" s="7">
        <v>0</v>
      </c>
      <c r="S382" s="7" t="s">
        <v>2195</v>
      </c>
      <c r="T382" s="7">
        <v>0</v>
      </c>
      <c r="U382" s="33">
        <v>160126666</v>
      </c>
      <c r="V382" s="8">
        <v>0</v>
      </c>
      <c r="W382" s="8">
        <f t="shared" si="5"/>
        <v>160126666</v>
      </c>
      <c r="X382" s="30">
        <v>128666666</v>
      </c>
      <c r="Y382" s="10">
        <v>0.18</v>
      </c>
      <c r="Z382" s="10">
        <v>1</v>
      </c>
      <c r="AA382" s="12">
        <v>4.0300000000000002E-2</v>
      </c>
      <c r="AB382" s="12">
        <v>4.0300000000000002E-2</v>
      </c>
    </row>
    <row r="383" spans="1:28" x14ac:dyDescent="0.2">
      <c r="A383" s="4" t="s">
        <v>2004</v>
      </c>
      <c r="B383" s="4" t="s">
        <v>2005</v>
      </c>
      <c r="C383" s="4" t="s">
        <v>1987</v>
      </c>
      <c r="D383" s="4" t="s">
        <v>2157</v>
      </c>
      <c r="E383" s="4" t="s">
        <v>2171</v>
      </c>
      <c r="F383" s="4" t="s">
        <v>2196</v>
      </c>
      <c r="G383" s="4" t="s">
        <v>2197</v>
      </c>
      <c r="H383" s="4" t="s">
        <v>2198</v>
      </c>
      <c r="I383" s="4" t="s">
        <v>62</v>
      </c>
      <c r="J383" s="4" t="s">
        <v>44</v>
      </c>
      <c r="K383" s="4" t="s">
        <v>45</v>
      </c>
      <c r="L383" s="5">
        <v>0</v>
      </c>
      <c r="M383" s="7">
        <v>1</v>
      </c>
      <c r="N383" s="7">
        <v>0.13</v>
      </c>
      <c r="O383" s="7"/>
      <c r="P383" s="6">
        <v>0.13</v>
      </c>
      <c r="Q383" s="7">
        <v>0.13</v>
      </c>
      <c r="R383" s="7">
        <v>0</v>
      </c>
      <c r="S383" s="7" t="s">
        <v>2199</v>
      </c>
      <c r="T383" s="7">
        <v>0</v>
      </c>
      <c r="U383" s="33">
        <v>280000000</v>
      </c>
      <c r="V383" s="8">
        <v>0</v>
      </c>
      <c r="W383" s="8">
        <f t="shared" si="5"/>
        <v>280000000</v>
      </c>
      <c r="X383" s="30">
        <v>280000000</v>
      </c>
      <c r="Y383" s="10">
        <v>0.13</v>
      </c>
      <c r="Z383" s="10">
        <v>1</v>
      </c>
      <c r="AA383" s="12">
        <v>2.9100000000000001E-2</v>
      </c>
      <c r="AB383" s="12">
        <v>2.9100000000000001E-2</v>
      </c>
    </row>
    <row r="384" spans="1:28" x14ac:dyDescent="0.2">
      <c r="A384" s="4" t="s">
        <v>2177</v>
      </c>
      <c r="B384" s="4" t="s">
        <v>2178</v>
      </c>
      <c r="C384" s="4" t="s">
        <v>1987</v>
      </c>
      <c r="D384" s="4" t="s">
        <v>2157</v>
      </c>
      <c r="E384" s="4" t="s">
        <v>2200</v>
      </c>
      <c r="F384" s="4" t="s">
        <v>2201</v>
      </c>
      <c r="G384" s="4" t="s">
        <v>2202</v>
      </c>
      <c r="H384" s="4" t="s">
        <v>2203</v>
      </c>
      <c r="I384" s="4" t="s">
        <v>62</v>
      </c>
      <c r="J384" s="4" t="s">
        <v>44</v>
      </c>
      <c r="K384" s="4" t="s">
        <v>45</v>
      </c>
      <c r="L384" s="5">
        <v>0</v>
      </c>
      <c r="M384" s="7">
        <v>1</v>
      </c>
      <c r="N384" s="7">
        <v>0</v>
      </c>
      <c r="O384" s="7"/>
      <c r="P384" s="6">
        <v>0</v>
      </c>
      <c r="Q384" s="7">
        <v>0</v>
      </c>
      <c r="R384" s="7"/>
      <c r="S384" s="7"/>
      <c r="T384" s="7"/>
      <c r="U384" s="34"/>
      <c r="V384" s="8">
        <v>0</v>
      </c>
      <c r="W384" s="8">
        <f t="shared" si="5"/>
        <v>0</v>
      </c>
      <c r="X384" s="31"/>
      <c r="Y384" s="10">
        <v>0</v>
      </c>
      <c r="Z384" s="10" t="s">
        <v>56</v>
      </c>
      <c r="AA384" s="12">
        <v>0</v>
      </c>
      <c r="AB384" s="12" t="s">
        <v>56</v>
      </c>
    </row>
    <row r="385" spans="1:28" x14ac:dyDescent="0.2">
      <c r="A385" s="4" t="s">
        <v>2177</v>
      </c>
      <c r="B385" s="4" t="s">
        <v>2178</v>
      </c>
      <c r="C385" s="4" t="s">
        <v>1987</v>
      </c>
      <c r="D385" s="4" t="s">
        <v>2157</v>
      </c>
      <c r="E385" s="4" t="s">
        <v>2200</v>
      </c>
      <c r="F385" s="4" t="s">
        <v>2204</v>
      </c>
      <c r="G385" s="4" t="s">
        <v>2205</v>
      </c>
      <c r="H385" s="4" t="s">
        <v>2206</v>
      </c>
      <c r="I385" s="4" t="s">
        <v>2207</v>
      </c>
      <c r="J385" s="4" t="s">
        <v>53</v>
      </c>
      <c r="K385" s="4" t="s">
        <v>45</v>
      </c>
      <c r="L385" s="5">
        <v>55</v>
      </c>
      <c r="M385" s="7">
        <v>100</v>
      </c>
      <c r="N385" s="7">
        <v>0</v>
      </c>
      <c r="O385" s="7"/>
      <c r="P385" s="6">
        <v>0</v>
      </c>
      <c r="Q385" s="7">
        <v>0</v>
      </c>
      <c r="R385" s="7"/>
      <c r="S385" s="7"/>
      <c r="T385" s="7"/>
      <c r="U385" s="34"/>
      <c r="V385" s="8">
        <v>0</v>
      </c>
      <c r="W385" s="8">
        <f t="shared" si="5"/>
        <v>0</v>
      </c>
      <c r="X385" s="31"/>
      <c r="Y385" s="10">
        <v>0</v>
      </c>
      <c r="Z385" s="10" t="s">
        <v>56</v>
      </c>
      <c r="AA385" s="12">
        <v>0</v>
      </c>
      <c r="AB385" s="12" t="s">
        <v>56</v>
      </c>
    </row>
    <row r="386" spans="1:28" x14ac:dyDescent="0.2">
      <c r="A386" s="4" t="s">
        <v>2177</v>
      </c>
      <c r="B386" s="4" t="s">
        <v>2178</v>
      </c>
      <c r="C386" s="4" t="s">
        <v>1987</v>
      </c>
      <c r="D386" s="4" t="s">
        <v>2157</v>
      </c>
      <c r="E386" s="4" t="s">
        <v>2200</v>
      </c>
      <c r="F386" s="4" t="s">
        <v>2208</v>
      </c>
      <c r="G386" s="4" t="s">
        <v>2209</v>
      </c>
      <c r="H386" s="4" t="s">
        <v>2210</v>
      </c>
      <c r="I386" s="4" t="s">
        <v>2211</v>
      </c>
      <c r="J386" s="4" t="s">
        <v>44</v>
      </c>
      <c r="K386" s="4" t="s">
        <v>45</v>
      </c>
      <c r="L386" s="5">
        <v>62</v>
      </c>
      <c r="M386" s="7">
        <v>25</v>
      </c>
      <c r="N386" s="7">
        <v>0</v>
      </c>
      <c r="O386" s="7"/>
      <c r="P386" s="6">
        <v>0</v>
      </c>
      <c r="Q386" s="7">
        <v>0</v>
      </c>
      <c r="R386" s="7"/>
      <c r="S386" s="7"/>
      <c r="T386" s="7"/>
      <c r="U386" s="33">
        <v>630000000</v>
      </c>
      <c r="V386" s="8">
        <v>0</v>
      </c>
      <c r="W386" s="8">
        <f t="shared" si="5"/>
        <v>630000000</v>
      </c>
      <c r="X386" s="30">
        <v>0</v>
      </c>
      <c r="Y386" s="10">
        <v>0</v>
      </c>
      <c r="Z386" s="10" t="s">
        <v>56</v>
      </c>
      <c r="AA386" s="12">
        <v>0</v>
      </c>
      <c r="AB386" s="12" t="s">
        <v>56</v>
      </c>
    </row>
    <row r="387" spans="1:28" x14ac:dyDescent="0.2">
      <c r="A387" s="4" t="s">
        <v>2212</v>
      </c>
      <c r="B387" s="4" t="s">
        <v>2213</v>
      </c>
      <c r="C387" s="4" t="s">
        <v>2214</v>
      </c>
      <c r="D387" s="4" t="s">
        <v>2215</v>
      </c>
      <c r="E387" s="4" t="s">
        <v>2216</v>
      </c>
      <c r="F387" s="4" t="s">
        <v>2217</v>
      </c>
      <c r="G387" s="4" t="s">
        <v>2218</v>
      </c>
      <c r="H387" s="4" t="s">
        <v>2219</v>
      </c>
      <c r="I387" s="4" t="s">
        <v>2220</v>
      </c>
      <c r="J387" s="4" t="s">
        <v>44</v>
      </c>
      <c r="K387" s="4" t="s">
        <v>45</v>
      </c>
      <c r="L387" s="5">
        <v>0</v>
      </c>
      <c r="M387" s="7">
        <v>1</v>
      </c>
      <c r="N387" s="7">
        <v>0.1</v>
      </c>
      <c r="O387" s="7"/>
      <c r="P387" s="6">
        <v>0.1</v>
      </c>
      <c r="Q387" s="7">
        <v>0.1</v>
      </c>
      <c r="R387" s="7" t="s">
        <v>2221</v>
      </c>
      <c r="S387" s="7" t="s">
        <v>2222</v>
      </c>
      <c r="T387" s="7" t="s">
        <v>2223</v>
      </c>
      <c r="U387" s="34"/>
      <c r="V387" s="8">
        <v>20000000</v>
      </c>
      <c r="W387" s="8">
        <f t="shared" si="5"/>
        <v>20000000</v>
      </c>
      <c r="X387" s="31"/>
      <c r="Y387" s="10">
        <v>0.1</v>
      </c>
      <c r="Z387" s="10">
        <v>1</v>
      </c>
      <c r="AA387" s="12">
        <v>2.24E-2</v>
      </c>
      <c r="AB387" s="12">
        <v>2.24E-2</v>
      </c>
    </row>
    <row r="388" spans="1:28" x14ac:dyDescent="0.2">
      <c r="A388" s="4" t="s">
        <v>210</v>
      </c>
      <c r="B388" s="4" t="s">
        <v>211</v>
      </c>
      <c r="C388" s="4" t="s">
        <v>2214</v>
      </c>
      <c r="D388" s="4" t="s">
        <v>2215</v>
      </c>
      <c r="E388" s="4" t="s">
        <v>2216</v>
      </c>
      <c r="F388" s="4" t="s">
        <v>2224</v>
      </c>
      <c r="G388" s="4" t="s">
        <v>2225</v>
      </c>
      <c r="H388" s="4" t="s">
        <v>2226</v>
      </c>
      <c r="I388" s="4" t="s">
        <v>2227</v>
      </c>
      <c r="J388" s="4" t="s">
        <v>44</v>
      </c>
      <c r="K388" s="4" t="s">
        <v>54</v>
      </c>
      <c r="L388" s="5">
        <v>4</v>
      </c>
      <c r="M388" s="7">
        <v>4</v>
      </c>
      <c r="N388" s="7">
        <v>2</v>
      </c>
      <c r="O388" s="7"/>
      <c r="P388" s="6">
        <v>4</v>
      </c>
      <c r="Q388" s="7">
        <v>4</v>
      </c>
      <c r="R388" s="7">
        <v>0</v>
      </c>
      <c r="S388" s="7" t="s">
        <v>2228</v>
      </c>
      <c r="T388" s="7">
        <v>0</v>
      </c>
      <c r="U388" s="34"/>
      <c r="V388" s="8">
        <v>43000000</v>
      </c>
      <c r="W388" s="8">
        <f t="shared" si="5"/>
        <v>43000000</v>
      </c>
      <c r="X388" s="31"/>
      <c r="Y388" s="10">
        <v>0.25</v>
      </c>
      <c r="Z388" s="10">
        <v>1</v>
      </c>
      <c r="AA388" s="12">
        <v>5.6000000000000001E-2</v>
      </c>
      <c r="AB388" s="12">
        <v>5.6000000000000001E-2</v>
      </c>
    </row>
    <row r="389" spans="1:28" x14ac:dyDescent="0.2">
      <c r="A389" s="4" t="s">
        <v>1951</v>
      </c>
      <c r="B389" s="4" t="s">
        <v>1952</v>
      </c>
      <c r="C389" s="4" t="s">
        <v>2214</v>
      </c>
      <c r="D389" s="4" t="s">
        <v>2215</v>
      </c>
      <c r="E389" s="4" t="s">
        <v>2216</v>
      </c>
      <c r="F389" s="4" t="s">
        <v>2229</v>
      </c>
      <c r="G389" s="4" t="s">
        <v>2230</v>
      </c>
      <c r="H389" s="4" t="s">
        <v>2231</v>
      </c>
      <c r="I389" s="4" t="s">
        <v>2232</v>
      </c>
      <c r="J389" s="4" t="s">
        <v>44</v>
      </c>
      <c r="K389" s="4" t="s">
        <v>45</v>
      </c>
      <c r="L389" s="5">
        <v>0</v>
      </c>
      <c r="M389" s="7">
        <v>1</v>
      </c>
      <c r="N389" s="7">
        <v>0.1</v>
      </c>
      <c r="O389" s="7"/>
      <c r="P389" s="6">
        <v>0.1</v>
      </c>
      <c r="Q389" s="7">
        <v>0.1</v>
      </c>
      <c r="R389" s="7">
        <v>0</v>
      </c>
      <c r="S389" s="7" t="s">
        <v>2233</v>
      </c>
      <c r="T389" s="7">
        <v>0</v>
      </c>
      <c r="U389" s="34"/>
      <c r="V389" s="8">
        <v>23700000</v>
      </c>
      <c r="W389" s="8">
        <f t="shared" si="5"/>
        <v>23700000</v>
      </c>
      <c r="X389" s="31"/>
      <c r="Y389" s="10">
        <v>0.1</v>
      </c>
      <c r="Z389" s="10">
        <v>1</v>
      </c>
      <c r="AA389" s="12">
        <v>2.24E-2</v>
      </c>
      <c r="AB389" s="12">
        <v>2.24E-2</v>
      </c>
    </row>
    <row r="390" spans="1:28" x14ac:dyDescent="0.2">
      <c r="A390" s="4" t="s">
        <v>1951</v>
      </c>
      <c r="B390" s="4" t="s">
        <v>1952</v>
      </c>
      <c r="C390" s="4" t="s">
        <v>2214</v>
      </c>
      <c r="D390" s="4" t="s">
        <v>2215</v>
      </c>
      <c r="E390" s="4" t="s">
        <v>2216</v>
      </c>
      <c r="F390" s="4" t="s">
        <v>2234</v>
      </c>
      <c r="G390" s="4" t="s">
        <v>2235</v>
      </c>
      <c r="H390" s="4" t="s">
        <v>2236</v>
      </c>
      <c r="I390" s="4" t="s">
        <v>2237</v>
      </c>
      <c r="J390" s="4" t="s">
        <v>44</v>
      </c>
      <c r="K390" s="4" t="s">
        <v>54</v>
      </c>
      <c r="L390" s="5">
        <v>2</v>
      </c>
      <c r="M390" s="7">
        <v>2</v>
      </c>
      <c r="N390" s="7">
        <v>1</v>
      </c>
      <c r="O390" s="7"/>
      <c r="P390" s="6">
        <v>2</v>
      </c>
      <c r="Q390" s="7">
        <v>2</v>
      </c>
      <c r="R390" s="7" t="s">
        <v>2238</v>
      </c>
      <c r="S390" s="7" t="s">
        <v>2239</v>
      </c>
      <c r="T390" s="7">
        <v>0</v>
      </c>
      <c r="U390" s="33">
        <v>95056743</v>
      </c>
      <c r="V390" s="8">
        <v>0</v>
      </c>
      <c r="W390" s="8">
        <f t="shared" si="5"/>
        <v>95056743</v>
      </c>
      <c r="X390" s="30">
        <v>36224800</v>
      </c>
      <c r="Y390" s="10">
        <v>0.25</v>
      </c>
      <c r="Z390" s="10">
        <v>1</v>
      </c>
      <c r="AA390" s="12">
        <v>5.6000000000000001E-2</v>
      </c>
      <c r="AB390" s="12">
        <v>5.6000000000000001E-2</v>
      </c>
    </row>
    <row r="391" spans="1:28" x14ac:dyDescent="0.2">
      <c r="A391" s="4" t="s">
        <v>1951</v>
      </c>
      <c r="B391" s="4" t="s">
        <v>1952</v>
      </c>
      <c r="C391" s="4" t="s">
        <v>2214</v>
      </c>
      <c r="D391" s="4" t="s">
        <v>2215</v>
      </c>
      <c r="E391" s="4" t="s">
        <v>2216</v>
      </c>
      <c r="F391" s="4" t="s">
        <v>2240</v>
      </c>
      <c r="G391" s="4" t="s">
        <v>2241</v>
      </c>
      <c r="H391" s="4" t="s">
        <v>2242</v>
      </c>
      <c r="I391" s="4" t="s">
        <v>2243</v>
      </c>
      <c r="J391" s="4" t="s">
        <v>44</v>
      </c>
      <c r="K391" s="4" t="s">
        <v>45</v>
      </c>
      <c r="L391" s="5">
        <v>90</v>
      </c>
      <c r="M391" s="7">
        <v>58</v>
      </c>
      <c r="N391" s="7">
        <v>0</v>
      </c>
      <c r="O391" s="7"/>
      <c r="P391" s="6">
        <v>0</v>
      </c>
      <c r="Q391" s="7">
        <v>0</v>
      </c>
      <c r="R391" s="7"/>
      <c r="S391" s="7"/>
      <c r="T391" s="7"/>
      <c r="U391" s="34"/>
      <c r="V391" s="8">
        <v>0</v>
      </c>
      <c r="W391" s="8">
        <f t="shared" si="5"/>
        <v>0</v>
      </c>
      <c r="X391" s="31"/>
      <c r="Y391" s="10">
        <v>0</v>
      </c>
      <c r="Z391" s="10" t="s">
        <v>56</v>
      </c>
      <c r="AA391" s="12">
        <v>0</v>
      </c>
      <c r="AB391" s="12" t="s">
        <v>56</v>
      </c>
    </row>
    <row r="392" spans="1:28" x14ac:dyDescent="0.2">
      <c r="A392" s="4" t="s">
        <v>2177</v>
      </c>
      <c r="B392" s="4" t="s">
        <v>2178</v>
      </c>
      <c r="C392" s="4" t="s">
        <v>2214</v>
      </c>
      <c r="D392" s="4" t="s">
        <v>2215</v>
      </c>
      <c r="E392" s="4" t="s">
        <v>2216</v>
      </c>
      <c r="F392" s="4" t="s">
        <v>2244</v>
      </c>
      <c r="G392" s="4" t="s">
        <v>2245</v>
      </c>
      <c r="H392" s="4" t="s">
        <v>2246</v>
      </c>
      <c r="I392" s="4" t="s">
        <v>2247</v>
      </c>
      <c r="J392" s="4" t="s">
        <v>44</v>
      </c>
      <c r="K392" s="4" t="s">
        <v>45</v>
      </c>
      <c r="L392" s="5">
        <v>0</v>
      </c>
      <c r="M392" s="7">
        <v>1</v>
      </c>
      <c r="N392" s="7">
        <v>0.05</v>
      </c>
      <c r="O392" s="7"/>
      <c r="P392" s="6">
        <v>0.05</v>
      </c>
      <c r="Q392" s="7">
        <v>0.05</v>
      </c>
      <c r="R392" s="7" t="s">
        <v>2248</v>
      </c>
      <c r="S392" s="7" t="s">
        <v>2249</v>
      </c>
      <c r="T392" s="7" t="s">
        <v>2250</v>
      </c>
      <c r="U392" s="33">
        <v>333756638</v>
      </c>
      <c r="V392" s="8">
        <v>0</v>
      </c>
      <c r="W392" s="8">
        <f t="shared" si="5"/>
        <v>333756638</v>
      </c>
      <c r="X392" s="30">
        <v>333756638</v>
      </c>
      <c r="Y392" s="10">
        <v>0.05</v>
      </c>
      <c r="Z392" s="10">
        <v>1</v>
      </c>
      <c r="AA392" s="12">
        <v>1.12E-2</v>
      </c>
      <c r="AB392" s="12">
        <v>1.12E-2</v>
      </c>
    </row>
    <row r="393" spans="1:28" x14ac:dyDescent="0.2">
      <c r="A393" s="4" t="s">
        <v>35</v>
      </c>
      <c r="B393" s="4" t="s">
        <v>36</v>
      </c>
      <c r="C393" s="4" t="s">
        <v>2214</v>
      </c>
      <c r="D393" s="4" t="s">
        <v>2215</v>
      </c>
      <c r="E393" s="4" t="s">
        <v>2216</v>
      </c>
      <c r="F393" s="4" t="s">
        <v>2251</v>
      </c>
      <c r="G393" s="4" t="s">
        <v>2252</v>
      </c>
      <c r="H393" s="4" t="s">
        <v>2253</v>
      </c>
      <c r="I393" s="4" t="s">
        <v>2254</v>
      </c>
      <c r="J393" s="4" t="s">
        <v>53</v>
      </c>
      <c r="K393" s="4" t="s">
        <v>45</v>
      </c>
      <c r="L393" s="5">
        <v>95.7</v>
      </c>
      <c r="M393" s="7">
        <v>3.3</v>
      </c>
      <c r="N393" s="7">
        <v>0.5</v>
      </c>
      <c r="O393" s="7" t="s">
        <v>2255</v>
      </c>
      <c r="P393" s="6">
        <v>0.5</v>
      </c>
      <c r="Q393" s="7">
        <v>0.5</v>
      </c>
      <c r="R393" s="7" t="s">
        <v>2256</v>
      </c>
      <c r="S393" s="7" t="s">
        <v>2255</v>
      </c>
      <c r="T393" s="7" t="s">
        <v>2257</v>
      </c>
      <c r="U393" s="33">
        <v>2404941781</v>
      </c>
      <c r="V393" s="8">
        <v>0</v>
      </c>
      <c r="W393" s="8">
        <f t="shared" si="5"/>
        <v>2404941781</v>
      </c>
      <c r="X393" s="30">
        <v>1463331319</v>
      </c>
      <c r="Y393" s="10">
        <v>0.1515</v>
      </c>
      <c r="Z393" s="10">
        <v>1</v>
      </c>
      <c r="AA393" s="12">
        <v>3.39E-2</v>
      </c>
      <c r="AB393" s="12">
        <v>3.39E-2</v>
      </c>
    </row>
    <row r="394" spans="1:28" x14ac:dyDescent="0.2">
      <c r="A394" s="4" t="s">
        <v>35</v>
      </c>
      <c r="B394" s="4" t="s">
        <v>36</v>
      </c>
      <c r="C394" s="4" t="s">
        <v>2214</v>
      </c>
      <c r="D394" s="4" t="s">
        <v>2215</v>
      </c>
      <c r="E394" s="4" t="s">
        <v>2216</v>
      </c>
      <c r="F394" s="4" t="s">
        <v>2258</v>
      </c>
      <c r="G394" s="4" t="s">
        <v>2259</v>
      </c>
      <c r="H394" s="4" t="s">
        <v>2260</v>
      </c>
      <c r="I394" s="4" t="s">
        <v>2261</v>
      </c>
      <c r="J394" s="4" t="s">
        <v>53</v>
      </c>
      <c r="K394" s="4" t="s">
        <v>45</v>
      </c>
      <c r="L394" s="5">
        <v>9.4</v>
      </c>
      <c r="M394" s="7">
        <v>100</v>
      </c>
      <c r="N394" s="7">
        <v>25</v>
      </c>
      <c r="O394" s="7" t="s">
        <v>2262</v>
      </c>
      <c r="P394" s="6">
        <v>25</v>
      </c>
      <c r="Q394" s="7">
        <v>25</v>
      </c>
      <c r="R394" s="7" t="s">
        <v>2261</v>
      </c>
      <c r="S394" s="7" t="s">
        <v>2263</v>
      </c>
      <c r="T394" s="7" t="s">
        <v>2264</v>
      </c>
      <c r="U394" s="33">
        <v>390936976</v>
      </c>
      <c r="V394" s="8">
        <v>0</v>
      </c>
      <c r="W394" s="8">
        <f t="shared" si="5"/>
        <v>390936976</v>
      </c>
      <c r="X394" s="30">
        <v>203435747</v>
      </c>
      <c r="Y394" s="10">
        <v>0.25</v>
      </c>
      <c r="Z394" s="10">
        <v>1</v>
      </c>
      <c r="AA394" s="12">
        <v>5.6000000000000001E-2</v>
      </c>
      <c r="AB394" s="12">
        <v>5.6000000000000001E-2</v>
      </c>
    </row>
    <row r="395" spans="1:28" x14ac:dyDescent="0.2">
      <c r="A395" s="4" t="s">
        <v>915</v>
      </c>
      <c r="B395" s="4" t="s">
        <v>916</v>
      </c>
      <c r="C395" s="4" t="s">
        <v>2214</v>
      </c>
      <c r="D395" s="4" t="s">
        <v>2215</v>
      </c>
      <c r="E395" s="4" t="s">
        <v>2265</v>
      </c>
      <c r="F395" s="4" t="s">
        <v>2266</v>
      </c>
      <c r="G395" s="4" t="s">
        <v>2267</v>
      </c>
      <c r="H395" s="4" t="s">
        <v>2268</v>
      </c>
      <c r="I395" s="4" t="s">
        <v>52</v>
      </c>
      <c r="J395" s="4" t="s">
        <v>44</v>
      </c>
      <c r="K395" s="4" t="s">
        <v>45</v>
      </c>
      <c r="L395" s="5">
        <v>5000</v>
      </c>
      <c r="M395" s="7">
        <v>5000</v>
      </c>
      <c r="N395" s="7">
        <v>332</v>
      </c>
      <c r="O395" s="7"/>
      <c r="P395" s="6">
        <v>300</v>
      </c>
      <c r="Q395" s="7">
        <v>332</v>
      </c>
      <c r="R395" s="7" t="s">
        <v>1029</v>
      </c>
      <c r="S395" s="7" t="s">
        <v>2269</v>
      </c>
      <c r="T395" s="7" t="s">
        <v>2270</v>
      </c>
      <c r="U395" s="33">
        <v>6599085</v>
      </c>
      <c r="V395" s="8">
        <v>0</v>
      </c>
      <c r="W395" s="8">
        <f t="shared" si="5"/>
        <v>6599085</v>
      </c>
      <c r="X395" s="30">
        <v>6599085</v>
      </c>
      <c r="Y395" s="10">
        <v>6.6400000000000001E-2</v>
      </c>
      <c r="Z395" s="10">
        <v>1</v>
      </c>
      <c r="AA395" s="12">
        <v>1.49E-2</v>
      </c>
      <c r="AB395" s="12">
        <v>1.34E-2</v>
      </c>
    </row>
    <row r="396" spans="1:28" x14ac:dyDescent="0.2">
      <c r="A396" s="4" t="s">
        <v>35</v>
      </c>
      <c r="B396" s="4" t="s">
        <v>36</v>
      </c>
      <c r="C396" s="4" t="s">
        <v>2214</v>
      </c>
      <c r="D396" s="4" t="s">
        <v>2215</v>
      </c>
      <c r="E396" s="4" t="s">
        <v>2265</v>
      </c>
      <c r="F396" s="4" t="s">
        <v>2271</v>
      </c>
      <c r="G396" s="4" t="s">
        <v>2272</v>
      </c>
      <c r="H396" s="4" t="s">
        <v>2273</v>
      </c>
      <c r="I396" s="4" t="s">
        <v>2274</v>
      </c>
      <c r="J396" s="4" t="s">
        <v>44</v>
      </c>
      <c r="K396" s="4" t="s">
        <v>54</v>
      </c>
      <c r="L396" s="5">
        <v>53</v>
      </c>
      <c r="M396" s="7">
        <v>53</v>
      </c>
      <c r="N396" s="7">
        <v>26.5</v>
      </c>
      <c r="O396" s="7" t="s">
        <v>2275</v>
      </c>
      <c r="P396" s="6">
        <v>53</v>
      </c>
      <c r="Q396" s="7">
        <v>53</v>
      </c>
      <c r="R396" s="7" t="s">
        <v>2276</v>
      </c>
      <c r="S396" s="7" t="s">
        <v>2277</v>
      </c>
      <c r="T396" s="7" t="s">
        <v>2278</v>
      </c>
      <c r="U396" s="33">
        <v>34520653</v>
      </c>
      <c r="V396" s="8">
        <v>0</v>
      </c>
      <c r="W396" s="8">
        <f t="shared" si="5"/>
        <v>34520653</v>
      </c>
      <c r="X396" s="30">
        <v>27361507</v>
      </c>
      <c r="Y396" s="10">
        <v>0.25</v>
      </c>
      <c r="Z396" s="10">
        <v>1</v>
      </c>
      <c r="AA396" s="12">
        <v>5.6000000000000001E-2</v>
      </c>
      <c r="AB396" s="12">
        <v>5.6000000000000001E-2</v>
      </c>
    </row>
    <row r="397" spans="1:28" x14ac:dyDescent="0.2">
      <c r="A397" s="4" t="s">
        <v>301</v>
      </c>
      <c r="B397" s="4" t="s">
        <v>302</v>
      </c>
      <c r="C397" s="4" t="s">
        <v>2214</v>
      </c>
      <c r="D397" s="4" t="s">
        <v>2215</v>
      </c>
      <c r="E397" s="4" t="s">
        <v>2265</v>
      </c>
      <c r="F397" s="4" t="s">
        <v>2279</v>
      </c>
      <c r="G397" s="4" t="s">
        <v>2280</v>
      </c>
      <c r="H397" s="4" t="s">
        <v>2281</v>
      </c>
      <c r="I397" s="4" t="s">
        <v>62</v>
      </c>
      <c r="J397" s="4" t="s">
        <v>44</v>
      </c>
      <c r="K397" s="4" t="s">
        <v>45</v>
      </c>
      <c r="L397" s="5">
        <v>0</v>
      </c>
      <c r="M397" s="7">
        <v>1</v>
      </c>
      <c r="N397" s="7">
        <v>0.09</v>
      </c>
      <c r="O397" s="7"/>
      <c r="P397" s="6">
        <v>0.09</v>
      </c>
      <c r="Q397" s="7">
        <v>0.09</v>
      </c>
      <c r="R397" s="7" t="s">
        <v>2282</v>
      </c>
      <c r="S397" s="7" t="s">
        <v>2283</v>
      </c>
      <c r="T397" s="7" t="s">
        <v>2284</v>
      </c>
      <c r="U397" s="33">
        <v>384793223</v>
      </c>
      <c r="V397" s="8">
        <v>0</v>
      </c>
      <c r="W397" s="8">
        <f t="shared" si="5"/>
        <v>384793223</v>
      </c>
      <c r="X397" s="30">
        <v>290000000</v>
      </c>
      <c r="Y397" s="10">
        <v>0.09</v>
      </c>
      <c r="Z397" s="10">
        <v>1</v>
      </c>
      <c r="AA397" s="12">
        <v>2.0199999999999999E-2</v>
      </c>
      <c r="AB397" s="12">
        <v>2.0199999999999999E-2</v>
      </c>
    </row>
    <row r="398" spans="1:28" x14ac:dyDescent="0.2">
      <c r="A398" s="4" t="s">
        <v>2285</v>
      </c>
      <c r="B398" s="4" t="s">
        <v>2286</v>
      </c>
      <c r="C398" s="4" t="s">
        <v>2214</v>
      </c>
      <c r="D398" s="4" t="s">
        <v>2215</v>
      </c>
      <c r="E398" s="4" t="s">
        <v>2265</v>
      </c>
      <c r="F398" s="4" t="s">
        <v>2287</v>
      </c>
      <c r="G398" s="4" t="s">
        <v>2288</v>
      </c>
      <c r="H398" s="4" t="s">
        <v>2289</v>
      </c>
      <c r="I398" s="4" t="s">
        <v>2290</v>
      </c>
      <c r="J398" s="4" t="s">
        <v>44</v>
      </c>
      <c r="K398" s="4" t="s">
        <v>45</v>
      </c>
      <c r="L398" s="5">
        <v>0</v>
      </c>
      <c r="M398" s="7">
        <v>1</v>
      </c>
      <c r="N398" s="7">
        <v>0</v>
      </c>
      <c r="O398" s="7"/>
      <c r="P398" s="6">
        <v>0.1</v>
      </c>
      <c r="Q398" s="7">
        <v>0</v>
      </c>
      <c r="R398" s="7"/>
      <c r="S398" s="7"/>
      <c r="T398" s="7"/>
      <c r="U398" s="34"/>
      <c r="V398" s="8">
        <v>0</v>
      </c>
      <c r="W398" s="8">
        <f t="shared" ref="W398:W457" si="6">U398+V398</f>
        <v>0</v>
      </c>
      <c r="X398" s="31"/>
      <c r="Y398" s="10">
        <v>0</v>
      </c>
      <c r="Z398" s="10">
        <v>0</v>
      </c>
      <c r="AA398" s="12">
        <v>0</v>
      </c>
      <c r="AB398" s="12">
        <v>0</v>
      </c>
    </row>
    <row r="399" spans="1:28" x14ac:dyDescent="0.2">
      <c r="A399" s="4" t="s">
        <v>2285</v>
      </c>
      <c r="B399" s="4" t="s">
        <v>2286</v>
      </c>
      <c r="C399" s="4" t="s">
        <v>2214</v>
      </c>
      <c r="D399" s="4" t="s">
        <v>2215</v>
      </c>
      <c r="E399" s="4" t="s">
        <v>2265</v>
      </c>
      <c r="F399" s="4" t="s">
        <v>2291</v>
      </c>
      <c r="G399" s="4" t="s">
        <v>2292</v>
      </c>
      <c r="H399" s="4" t="s">
        <v>2293</v>
      </c>
      <c r="I399" s="4" t="s">
        <v>2294</v>
      </c>
      <c r="J399" s="4" t="s">
        <v>44</v>
      </c>
      <c r="K399" s="4" t="s">
        <v>54</v>
      </c>
      <c r="L399" s="5">
        <v>0</v>
      </c>
      <c r="M399" s="7">
        <v>3</v>
      </c>
      <c r="N399" s="7">
        <v>1.5</v>
      </c>
      <c r="O399" s="7"/>
      <c r="P399" s="6">
        <v>3</v>
      </c>
      <c r="Q399" s="7">
        <v>3</v>
      </c>
      <c r="R399" s="7" t="s">
        <v>2295</v>
      </c>
      <c r="S399" s="7" t="s">
        <v>2296</v>
      </c>
      <c r="T399" s="7" t="s">
        <v>2297</v>
      </c>
      <c r="U399" s="33">
        <v>240000000</v>
      </c>
      <c r="V399" s="8">
        <v>0</v>
      </c>
      <c r="W399" s="8">
        <f t="shared" si="6"/>
        <v>240000000</v>
      </c>
      <c r="X399" s="30">
        <v>68029211</v>
      </c>
      <c r="Y399" s="10">
        <v>0.25</v>
      </c>
      <c r="Z399" s="10">
        <v>1</v>
      </c>
      <c r="AA399" s="12">
        <v>5.6000000000000001E-2</v>
      </c>
      <c r="AB399" s="12">
        <v>5.6000000000000001E-2</v>
      </c>
    </row>
    <row r="400" spans="1:28" x14ac:dyDescent="0.2">
      <c r="A400" s="4" t="s">
        <v>2285</v>
      </c>
      <c r="B400" s="4" t="s">
        <v>2286</v>
      </c>
      <c r="C400" s="4" t="s">
        <v>2214</v>
      </c>
      <c r="D400" s="4" t="s">
        <v>2215</v>
      </c>
      <c r="E400" s="4" t="s">
        <v>2265</v>
      </c>
      <c r="F400" s="4" t="s">
        <v>2298</v>
      </c>
      <c r="G400" s="4" t="s">
        <v>2299</v>
      </c>
      <c r="H400" s="4" t="s">
        <v>2300</v>
      </c>
      <c r="I400" s="4" t="s">
        <v>2301</v>
      </c>
      <c r="J400" s="4" t="s">
        <v>44</v>
      </c>
      <c r="K400" s="4" t="s">
        <v>45</v>
      </c>
      <c r="L400" s="5">
        <v>5</v>
      </c>
      <c r="M400" s="7">
        <v>15</v>
      </c>
      <c r="N400" s="7">
        <v>0</v>
      </c>
      <c r="O400" s="7"/>
      <c r="P400" s="6">
        <v>0</v>
      </c>
      <c r="Q400" s="7">
        <v>0</v>
      </c>
      <c r="R400" s="7"/>
      <c r="S400" s="7"/>
      <c r="T400" s="7"/>
      <c r="U400" s="34"/>
      <c r="V400" s="8">
        <v>0</v>
      </c>
      <c r="W400" s="8">
        <f t="shared" si="6"/>
        <v>0</v>
      </c>
      <c r="X400" s="31"/>
      <c r="Y400" s="10">
        <v>0</v>
      </c>
      <c r="Z400" s="10" t="s">
        <v>56</v>
      </c>
      <c r="AA400" s="12">
        <v>0</v>
      </c>
      <c r="AB400" s="12" t="s">
        <v>56</v>
      </c>
    </row>
    <row r="401" spans="1:28" x14ac:dyDescent="0.2">
      <c r="A401" s="4" t="s">
        <v>2285</v>
      </c>
      <c r="B401" s="4" t="s">
        <v>2286</v>
      </c>
      <c r="C401" s="4" t="s">
        <v>2214</v>
      </c>
      <c r="D401" s="4" t="s">
        <v>2215</v>
      </c>
      <c r="E401" s="4" t="s">
        <v>2265</v>
      </c>
      <c r="F401" s="4" t="s">
        <v>2302</v>
      </c>
      <c r="G401" s="4" t="s">
        <v>2303</v>
      </c>
      <c r="H401" s="4" t="s">
        <v>2304</v>
      </c>
      <c r="I401" s="4" t="s">
        <v>2305</v>
      </c>
      <c r="J401" s="4" t="s">
        <v>44</v>
      </c>
      <c r="K401" s="4" t="s">
        <v>45</v>
      </c>
      <c r="L401" s="5">
        <v>0</v>
      </c>
      <c r="M401" s="7">
        <v>4</v>
      </c>
      <c r="N401" s="7">
        <v>0</v>
      </c>
      <c r="O401" s="7"/>
      <c r="P401" s="6">
        <v>0</v>
      </c>
      <c r="Q401" s="7">
        <v>0</v>
      </c>
      <c r="R401" s="7"/>
      <c r="S401" s="7"/>
      <c r="T401" s="7"/>
      <c r="U401" s="34"/>
      <c r="V401" s="8">
        <v>0</v>
      </c>
      <c r="W401" s="8">
        <f t="shared" si="6"/>
        <v>0</v>
      </c>
      <c r="X401" s="31"/>
      <c r="Y401" s="10">
        <v>0</v>
      </c>
      <c r="Z401" s="10" t="s">
        <v>56</v>
      </c>
      <c r="AA401" s="12">
        <v>0</v>
      </c>
      <c r="AB401" s="12" t="s">
        <v>56</v>
      </c>
    </row>
    <row r="402" spans="1:28" x14ac:dyDescent="0.2">
      <c r="A402" s="4" t="s">
        <v>915</v>
      </c>
      <c r="B402" s="4" t="s">
        <v>916</v>
      </c>
      <c r="C402" s="4" t="s">
        <v>2214</v>
      </c>
      <c r="D402" s="4" t="s">
        <v>2215</v>
      </c>
      <c r="E402" s="4" t="s">
        <v>2306</v>
      </c>
      <c r="F402" s="4" t="s">
        <v>2307</v>
      </c>
      <c r="G402" s="4" t="s">
        <v>2308</v>
      </c>
      <c r="H402" s="4" t="s">
        <v>2309</v>
      </c>
      <c r="I402" s="4" t="s">
        <v>2310</v>
      </c>
      <c r="J402" s="4" t="s">
        <v>53</v>
      </c>
      <c r="K402" s="4" t="s">
        <v>45</v>
      </c>
      <c r="L402" s="5">
        <v>100</v>
      </c>
      <c r="M402" s="7">
        <v>100</v>
      </c>
      <c r="N402" s="7">
        <v>0</v>
      </c>
      <c r="O402" s="7"/>
      <c r="P402" s="6">
        <v>0</v>
      </c>
      <c r="Q402" s="7">
        <v>0</v>
      </c>
      <c r="R402" s="7"/>
      <c r="S402" s="7"/>
      <c r="T402" s="7"/>
      <c r="U402" s="34"/>
      <c r="V402" s="8">
        <v>0</v>
      </c>
      <c r="W402" s="8">
        <f t="shared" si="6"/>
        <v>0</v>
      </c>
      <c r="X402" s="31"/>
      <c r="Y402" s="10">
        <v>0</v>
      </c>
      <c r="Z402" s="10" t="s">
        <v>56</v>
      </c>
      <c r="AA402" s="12">
        <v>0</v>
      </c>
      <c r="AB402" s="12" t="s">
        <v>56</v>
      </c>
    </row>
    <row r="403" spans="1:28" x14ac:dyDescent="0.2">
      <c r="A403" s="4" t="s">
        <v>915</v>
      </c>
      <c r="B403" s="4" t="s">
        <v>916</v>
      </c>
      <c r="C403" s="4" t="s">
        <v>2214</v>
      </c>
      <c r="D403" s="4" t="s">
        <v>2215</v>
      </c>
      <c r="E403" s="4" t="s">
        <v>2306</v>
      </c>
      <c r="F403" s="4" t="s">
        <v>2311</v>
      </c>
      <c r="G403" s="4" t="s">
        <v>2312</v>
      </c>
      <c r="H403" s="4" t="s">
        <v>2313</v>
      </c>
      <c r="I403" s="4" t="s">
        <v>2314</v>
      </c>
      <c r="J403" s="4" t="s">
        <v>44</v>
      </c>
      <c r="K403" s="4" t="s">
        <v>45</v>
      </c>
      <c r="L403" s="5">
        <v>30</v>
      </c>
      <c r="M403" s="7">
        <v>50</v>
      </c>
      <c r="N403" s="7">
        <v>0</v>
      </c>
      <c r="O403" s="7"/>
      <c r="P403" s="6">
        <v>0</v>
      </c>
      <c r="Q403" s="7">
        <v>1</v>
      </c>
      <c r="R403" s="7" t="s">
        <v>2315</v>
      </c>
      <c r="S403" s="7" t="s">
        <v>2316</v>
      </c>
      <c r="T403" s="7">
        <v>0</v>
      </c>
      <c r="U403" s="33">
        <v>900000000</v>
      </c>
      <c r="V403" s="8">
        <v>0</v>
      </c>
      <c r="W403" s="8">
        <f t="shared" si="6"/>
        <v>900000000</v>
      </c>
      <c r="X403" s="30">
        <v>900000000</v>
      </c>
      <c r="Y403" s="10">
        <v>0</v>
      </c>
      <c r="Z403" s="10" t="s">
        <v>56</v>
      </c>
      <c r="AA403" s="12">
        <v>0</v>
      </c>
      <c r="AB403" s="12" t="s">
        <v>56</v>
      </c>
    </row>
    <row r="404" spans="1:28" x14ac:dyDescent="0.2">
      <c r="A404" s="4" t="s">
        <v>2177</v>
      </c>
      <c r="B404" s="4" t="s">
        <v>2178</v>
      </c>
      <c r="C404" s="4" t="s">
        <v>2214</v>
      </c>
      <c r="D404" s="4" t="s">
        <v>2215</v>
      </c>
      <c r="E404" s="4" t="s">
        <v>2306</v>
      </c>
      <c r="F404" s="4" t="s">
        <v>2317</v>
      </c>
      <c r="G404" s="4" t="s">
        <v>2318</v>
      </c>
      <c r="H404" s="4" t="s">
        <v>2319</v>
      </c>
      <c r="I404" s="4" t="s">
        <v>2320</v>
      </c>
      <c r="J404" s="4" t="s">
        <v>44</v>
      </c>
      <c r="K404" s="4" t="s">
        <v>54</v>
      </c>
      <c r="L404" s="5">
        <v>1</v>
      </c>
      <c r="M404" s="7">
        <v>1</v>
      </c>
      <c r="N404" s="7">
        <v>0.5</v>
      </c>
      <c r="O404" s="7"/>
      <c r="P404" s="6">
        <v>1</v>
      </c>
      <c r="Q404" s="7">
        <v>1</v>
      </c>
      <c r="R404" s="7">
        <v>0</v>
      </c>
      <c r="S404" s="7" t="s">
        <v>2321</v>
      </c>
      <c r="T404" s="7">
        <v>0</v>
      </c>
      <c r="U404" s="33">
        <v>366000000</v>
      </c>
      <c r="V404" s="8">
        <v>0</v>
      </c>
      <c r="W404" s="8">
        <f t="shared" si="6"/>
        <v>366000000</v>
      </c>
      <c r="X404" s="30">
        <v>340050321</v>
      </c>
      <c r="Y404" s="10">
        <v>0.25</v>
      </c>
      <c r="Z404" s="10">
        <v>1</v>
      </c>
      <c r="AA404" s="12">
        <v>5.6000000000000001E-2</v>
      </c>
      <c r="AB404" s="12">
        <v>5.6000000000000001E-2</v>
      </c>
    </row>
    <row r="405" spans="1:28" x14ac:dyDescent="0.2">
      <c r="A405" s="4" t="s">
        <v>35</v>
      </c>
      <c r="B405" s="4" t="s">
        <v>36</v>
      </c>
      <c r="C405" s="4" t="s">
        <v>2214</v>
      </c>
      <c r="D405" s="4" t="s">
        <v>2215</v>
      </c>
      <c r="E405" s="4" t="s">
        <v>2306</v>
      </c>
      <c r="F405" s="4" t="s">
        <v>2322</v>
      </c>
      <c r="G405" s="4" t="s">
        <v>2323</v>
      </c>
      <c r="H405" s="4" t="s">
        <v>2324</v>
      </c>
      <c r="I405" s="4" t="s">
        <v>2325</v>
      </c>
      <c r="J405" s="4" t="s">
        <v>53</v>
      </c>
      <c r="K405" s="4" t="s">
        <v>54</v>
      </c>
      <c r="L405" s="5">
        <v>90</v>
      </c>
      <c r="M405" s="7">
        <v>90</v>
      </c>
      <c r="N405" s="7">
        <v>45</v>
      </c>
      <c r="O405" s="7" t="s">
        <v>2326</v>
      </c>
      <c r="P405" s="6">
        <v>90</v>
      </c>
      <c r="Q405" s="7">
        <v>90</v>
      </c>
      <c r="R405" s="7" t="s">
        <v>2325</v>
      </c>
      <c r="S405" s="7" t="s">
        <v>2327</v>
      </c>
      <c r="T405" s="7" t="s">
        <v>2328</v>
      </c>
      <c r="U405" s="33">
        <v>1298000000</v>
      </c>
      <c r="V405" s="8">
        <v>0</v>
      </c>
      <c r="W405" s="8">
        <f t="shared" si="6"/>
        <v>1298000000</v>
      </c>
      <c r="X405" s="30">
        <v>1154964746</v>
      </c>
      <c r="Y405" s="10">
        <v>0.25</v>
      </c>
      <c r="Z405" s="10">
        <v>1</v>
      </c>
      <c r="AA405" s="12">
        <v>5.6000000000000001E-2</v>
      </c>
      <c r="AB405" s="12">
        <v>5.6000000000000001E-2</v>
      </c>
    </row>
    <row r="406" spans="1:28" x14ac:dyDescent="0.2">
      <c r="A406" s="4" t="s">
        <v>35</v>
      </c>
      <c r="B406" s="4" t="s">
        <v>36</v>
      </c>
      <c r="C406" s="4" t="s">
        <v>2214</v>
      </c>
      <c r="D406" s="4" t="s">
        <v>2215</v>
      </c>
      <c r="E406" s="4" t="s">
        <v>2306</v>
      </c>
      <c r="F406" s="4" t="s">
        <v>2329</v>
      </c>
      <c r="G406" s="4" t="s">
        <v>2330</v>
      </c>
      <c r="H406" s="4" t="s">
        <v>2331</v>
      </c>
      <c r="I406" s="4" t="s">
        <v>2332</v>
      </c>
      <c r="J406" s="4" t="s">
        <v>53</v>
      </c>
      <c r="K406" s="4" t="s">
        <v>54</v>
      </c>
      <c r="L406" s="5">
        <v>100</v>
      </c>
      <c r="M406" s="7">
        <v>100</v>
      </c>
      <c r="N406" s="7">
        <v>50</v>
      </c>
      <c r="O406" s="7" t="s">
        <v>2333</v>
      </c>
      <c r="P406" s="6">
        <v>100</v>
      </c>
      <c r="Q406" s="7">
        <v>100</v>
      </c>
      <c r="R406" s="7" t="s">
        <v>2332</v>
      </c>
      <c r="S406" s="7" t="s">
        <v>2334</v>
      </c>
      <c r="T406" s="7" t="s">
        <v>2335</v>
      </c>
      <c r="U406" s="33">
        <v>91451935307</v>
      </c>
      <c r="V406" s="8">
        <v>0</v>
      </c>
      <c r="W406" s="8">
        <f t="shared" si="6"/>
        <v>91451935307</v>
      </c>
      <c r="X406" s="30">
        <v>75616497714</v>
      </c>
      <c r="Y406" s="10">
        <v>0.25</v>
      </c>
      <c r="Z406" s="10">
        <v>1</v>
      </c>
      <c r="AA406" s="12">
        <v>5.6000000000000001E-2</v>
      </c>
      <c r="AB406" s="12">
        <v>5.6000000000000001E-2</v>
      </c>
    </row>
    <row r="407" spans="1:28" x14ac:dyDescent="0.2">
      <c r="A407" s="4" t="s">
        <v>35</v>
      </c>
      <c r="B407" s="4" t="s">
        <v>36</v>
      </c>
      <c r="C407" s="4" t="s">
        <v>2214</v>
      </c>
      <c r="D407" s="4" t="s">
        <v>2215</v>
      </c>
      <c r="E407" s="4" t="s">
        <v>2306</v>
      </c>
      <c r="F407" s="4" t="s">
        <v>2336</v>
      </c>
      <c r="G407" s="4" t="s">
        <v>2337</v>
      </c>
      <c r="H407" s="4" t="s">
        <v>2338</v>
      </c>
      <c r="I407" s="4" t="s">
        <v>2339</v>
      </c>
      <c r="J407" s="4" t="s">
        <v>53</v>
      </c>
      <c r="K407" s="4" t="s">
        <v>54</v>
      </c>
      <c r="L407" s="5">
        <v>100</v>
      </c>
      <c r="M407" s="7">
        <v>100</v>
      </c>
      <c r="N407" s="7">
        <v>50</v>
      </c>
      <c r="O407" s="7" t="s">
        <v>2340</v>
      </c>
      <c r="P407" s="6">
        <v>100</v>
      </c>
      <c r="Q407" s="7">
        <v>100</v>
      </c>
      <c r="R407" s="7" t="s">
        <v>2339</v>
      </c>
      <c r="S407" s="7" t="s">
        <v>2340</v>
      </c>
      <c r="T407" s="7" t="s">
        <v>2341</v>
      </c>
      <c r="U407" s="33">
        <v>5424918697</v>
      </c>
      <c r="V407" s="8">
        <v>0</v>
      </c>
      <c r="W407" s="8">
        <f t="shared" si="6"/>
        <v>5424918697</v>
      </c>
      <c r="X407" s="30">
        <v>3609717801</v>
      </c>
      <c r="Y407" s="10">
        <v>0.25</v>
      </c>
      <c r="Z407" s="10">
        <v>1</v>
      </c>
      <c r="AA407" s="12">
        <v>5.6000000000000001E-2</v>
      </c>
      <c r="AB407" s="12">
        <v>5.6000000000000001E-2</v>
      </c>
    </row>
    <row r="408" spans="1:28" x14ac:dyDescent="0.2">
      <c r="A408" s="4" t="s">
        <v>35</v>
      </c>
      <c r="B408" s="4" t="s">
        <v>36</v>
      </c>
      <c r="C408" s="4" t="s">
        <v>2214</v>
      </c>
      <c r="D408" s="4" t="s">
        <v>2215</v>
      </c>
      <c r="E408" s="4" t="s">
        <v>2306</v>
      </c>
      <c r="F408" s="4" t="s">
        <v>2342</v>
      </c>
      <c r="G408" s="4" t="s">
        <v>2343</v>
      </c>
      <c r="H408" s="4" t="s">
        <v>2344</v>
      </c>
      <c r="I408" s="4" t="s">
        <v>2345</v>
      </c>
      <c r="J408" s="4" t="s">
        <v>53</v>
      </c>
      <c r="K408" s="4" t="s">
        <v>54</v>
      </c>
      <c r="L408" s="5">
        <v>100</v>
      </c>
      <c r="M408" s="7">
        <v>100</v>
      </c>
      <c r="N408" s="7">
        <v>50</v>
      </c>
      <c r="O408" s="7" t="s">
        <v>2346</v>
      </c>
      <c r="P408" s="6">
        <v>100</v>
      </c>
      <c r="Q408" s="7">
        <v>100</v>
      </c>
      <c r="R408" s="7" t="s">
        <v>2345</v>
      </c>
      <c r="S408" s="7" t="s">
        <v>2347</v>
      </c>
      <c r="T408" s="7" t="s">
        <v>2348</v>
      </c>
      <c r="U408" s="33">
        <v>119195398</v>
      </c>
      <c r="V408" s="8">
        <v>0</v>
      </c>
      <c r="W408" s="8">
        <f t="shared" si="6"/>
        <v>119195398</v>
      </c>
      <c r="X408" s="30">
        <v>49354905</v>
      </c>
      <c r="Y408" s="10">
        <v>0.25</v>
      </c>
      <c r="Z408" s="10">
        <v>1</v>
      </c>
      <c r="AA408" s="12">
        <v>5.6000000000000001E-2</v>
      </c>
      <c r="AB408" s="12">
        <v>5.6000000000000001E-2</v>
      </c>
    </row>
    <row r="409" spans="1:28" x14ac:dyDescent="0.2">
      <c r="A409" s="4" t="s">
        <v>35</v>
      </c>
      <c r="B409" s="4" t="s">
        <v>36</v>
      </c>
      <c r="C409" s="4" t="s">
        <v>2214</v>
      </c>
      <c r="D409" s="4" t="s">
        <v>2215</v>
      </c>
      <c r="E409" s="4" t="s">
        <v>2306</v>
      </c>
      <c r="F409" s="4" t="s">
        <v>2349</v>
      </c>
      <c r="G409" s="4" t="s">
        <v>2350</v>
      </c>
      <c r="H409" s="4" t="s">
        <v>2351</v>
      </c>
      <c r="I409" s="4" t="s">
        <v>2352</v>
      </c>
      <c r="J409" s="4" t="s">
        <v>44</v>
      </c>
      <c r="K409" s="4" t="s">
        <v>54</v>
      </c>
      <c r="L409" s="5">
        <v>116</v>
      </c>
      <c r="M409" s="7">
        <v>116</v>
      </c>
      <c r="N409" s="7">
        <v>58</v>
      </c>
      <c r="O409" s="7" t="s">
        <v>2353</v>
      </c>
      <c r="P409" s="6">
        <v>116</v>
      </c>
      <c r="Q409" s="7">
        <v>116</v>
      </c>
      <c r="R409" s="7" t="s">
        <v>2354</v>
      </c>
      <c r="S409" s="7" t="s">
        <v>2353</v>
      </c>
      <c r="T409" s="7">
        <v>0</v>
      </c>
      <c r="U409" s="33">
        <v>129388909334</v>
      </c>
      <c r="V409" s="8">
        <v>0</v>
      </c>
      <c r="W409" s="8">
        <f t="shared" si="6"/>
        <v>129388909334</v>
      </c>
      <c r="X409" s="30">
        <v>92462636594</v>
      </c>
      <c r="Y409" s="10">
        <v>0.25</v>
      </c>
      <c r="Z409" s="10">
        <v>1</v>
      </c>
      <c r="AA409" s="12">
        <v>5.6000000000000001E-2</v>
      </c>
      <c r="AB409" s="12">
        <v>5.6000000000000001E-2</v>
      </c>
    </row>
    <row r="410" spans="1:28" x14ac:dyDescent="0.2">
      <c r="A410" s="4" t="s">
        <v>2285</v>
      </c>
      <c r="B410" s="4" t="s">
        <v>2286</v>
      </c>
      <c r="C410" s="4" t="s">
        <v>2214</v>
      </c>
      <c r="D410" s="4" t="s">
        <v>2215</v>
      </c>
      <c r="E410" s="4" t="s">
        <v>2306</v>
      </c>
      <c r="F410" s="4" t="s">
        <v>2355</v>
      </c>
      <c r="G410" s="4" t="s">
        <v>2356</v>
      </c>
      <c r="H410" s="4" t="s">
        <v>2357</v>
      </c>
      <c r="I410" s="4" t="s">
        <v>2358</v>
      </c>
      <c r="J410" s="4" t="s">
        <v>44</v>
      </c>
      <c r="K410" s="4" t="s">
        <v>45</v>
      </c>
      <c r="L410" s="5">
        <v>10</v>
      </c>
      <c r="M410" s="7">
        <v>6</v>
      </c>
      <c r="N410" s="7">
        <v>0</v>
      </c>
      <c r="O410" s="7"/>
      <c r="P410" s="6">
        <v>0</v>
      </c>
      <c r="Q410" s="7">
        <v>0</v>
      </c>
      <c r="R410" s="7"/>
      <c r="S410" s="7"/>
      <c r="T410" s="7"/>
      <c r="U410" s="33">
        <v>400000000</v>
      </c>
      <c r="V410" s="8">
        <v>-400000000</v>
      </c>
      <c r="W410" s="8">
        <f t="shared" si="6"/>
        <v>0</v>
      </c>
      <c r="X410" s="30">
        <v>400000000</v>
      </c>
      <c r="Y410" s="10">
        <v>0</v>
      </c>
      <c r="Z410" s="10" t="s">
        <v>56</v>
      </c>
      <c r="AA410" s="12">
        <v>0</v>
      </c>
      <c r="AB410" s="12" t="s">
        <v>56</v>
      </c>
    </row>
    <row r="411" spans="1:28" x14ac:dyDescent="0.2">
      <c r="A411" s="4" t="s">
        <v>2285</v>
      </c>
      <c r="B411" s="4" t="s">
        <v>2286</v>
      </c>
      <c r="C411" s="4" t="s">
        <v>2214</v>
      </c>
      <c r="D411" s="4" t="s">
        <v>2215</v>
      </c>
      <c r="E411" s="4" t="s">
        <v>2306</v>
      </c>
      <c r="F411" s="4" t="s">
        <v>2359</v>
      </c>
      <c r="G411" s="4" t="s">
        <v>2360</v>
      </c>
      <c r="H411" s="4" t="s">
        <v>2361</v>
      </c>
      <c r="I411" s="4" t="s">
        <v>2362</v>
      </c>
      <c r="J411" s="4" t="s">
        <v>44</v>
      </c>
      <c r="K411" s="4" t="s">
        <v>45</v>
      </c>
      <c r="L411" s="5">
        <v>1017</v>
      </c>
      <c r="M411" s="7">
        <v>5</v>
      </c>
      <c r="N411" s="7">
        <v>0</v>
      </c>
      <c r="O411" s="7"/>
      <c r="P411" s="6">
        <v>0</v>
      </c>
      <c r="Q411" s="7">
        <v>0</v>
      </c>
      <c r="R411" s="7"/>
      <c r="S411" s="7"/>
      <c r="T411" s="7"/>
      <c r="U411" s="34"/>
      <c r="V411" s="8">
        <v>0</v>
      </c>
      <c r="W411" s="8">
        <f t="shared" si="6"/>
        <v>0</v>
      </c>
      <c r="X411" s="31"/>
      <c r="Y411" s="10">
        <v>0</v>
      </c>
      <c r="Z411" s="10" t="s">
        <v>56</v>
      </c>
      <c r="AA411" s="12">
        <v>0</v>
      </c>
      <c r="AB411" s="12" t="s">
        <v>56</v>
      </c>
    </row>
    <row r="412" spans="1:28" x14ac:dyDescent="0.2">
      <c r="A412" s="4" t="s">
        <v>2285</v>
      </c>
      <c r="B412" s="4" t="s">
        <v>2286</v>
      </c>
      <c r="C412" s="4" t="s">
        <v>2214</v>
      </c>
      <c r="D412" s="4" t="s">
        <v>2215</v>
      </c>
      <c r="E412" s="4" t="s">
        <v>2363</v>
      </c>
      <c r="F412" s="4" t="s">
        <v>2364</v>
      </c>
      <c r="G412" s="4" t="s">
        <v>2365</v>
      </c>
      <c r="H412" s="4" t="s">
        <v>2366</v>
      </c>
      <c r="I412" s="4" t="s">
        <v>2367</v>
      </c>
      <c r="J412" s="4" t="s">
        <v>53</v>
      </c>
      <c r="K412" s="4" t="s">
        <v>54</v>
      </c>
      <c r="L412" s="5">
        <v>80</v>
      </c>
      <c r="M412" s="7">
        <v>100</v>
      </c>
      <c r="N412" s="7">
        <v>50</v>
      </c>
      <c r="O412" s="7"/>
      <c r="P412" s="6">
        <v>100</v>
      </c>
      <c r="Q412" s="7">
        <v>100</v>
      </c>
      <c r="R412" s="7" t="s">
        <v>2368</v>
      </c>
      <c r="S412" s="7" t="s">
        <v>2369</v>
      </c>
      <c r="T412" s="7">
        <v>0</v>
      </c>
      <c r="U412" s="33">
        <v>900000000</v>
      </c>
      <c r="V412" s="8">
        <v>0</v>
      </c>
      <c r="W412" s="8">
        <f t="shared" si="6"/>
        <v>900000000</v>
      </c>
      <c r="X412" s="30">
        <v>900000000</v>
      </c>
      <c r="Y412" s="10">
        <v>0.25</v>
      </c>
      <c r="Z412" s="10">
        <v>1</v>
      </c>
      <c r="AA412" s="12">
        <v>5.6000000000000001E-2</v>
      </c>
      <c r="AB412" s="12">
        <v>5.6000000000000001E-2</v>
      </c>
    </row>
    <row r="413" spans="1:28" x14ac:dyDescent="0.2">
      <c r="A413" s="4" t="s">
        <v>2285</v>
      </c>
      <c r="B413" s="4" t="s">
        <v>2286</v>
      </c>
      <c r="C413" s="4" t="s">
        <v>2214</v>
      </c>
      <c r="D413" s="4" t="s">
        <v>2215</v>
      </c>
      <c r="E413" s="4" t="s">
        <v>2363</v>
      </c>
      <c r="F413" s="4" t="s">
        <v>2370</v>
      </c>
      <c r="G413" s="4" t="s">
        <v>2371</v>
      </c>
      <c r="H413" s="4" t="s">
        <v>2372</v>
      </c>
      <c r="I413" s="4" t="s">
        <v>2373</v>
      </c>
      <c r="J413" s="4" t="s">
        <v>44</v>
      </c>
      <c r="K413" s="4" t="s">
        <v>45</v>
      </c>
      <c r="L413" s="5">
        <v>1200000</v>
      </c>
      <c r="M413" s="7">
        <v>1600000</v>
      </c>
      <c r="N413" s="7">
        <v>0</v>
      </c>
      <c r="O413" s="7"/>
      <c r="P413" s="6">
        <v>0</v>
      </c>
      <c r="Q413" s="7">
        <v>0</v>
      </c>
      <c r="R413" s="7"/>
      <c r="S413" s="7"/>
      <c r="T413" s="7"/>
      <c r="U413" s="34"/>
      <c r="V413" s="8">
        <v>0</v>
      </c>
      <c r="W413" s="8">
        <f t="shared" si="6"/>
        <v>0</v>
      </c>
      <c r="X413" s="31"/>
      <c r="Y413" s="10">
        <v>0</v>
      </c>
      <c r="Z413" s="10" t="s">
        <v>56</v>
      </c>
      <c r="AA413" s="12">
        <v>0</v>
      </c>
      <c r="AB413" s="12" t="s">
        <v>56</v>
      </c>
    </row>
    <row r="414" spans="1:28" x14ac:dyDescent="0.2">
      <c r="A414" s="4" t="s">
        <v>2285</v>
      </c>
      <c r="B414" s="4" t="s">
        <v>2286</v>
      </c>
      <c r="C414" s="4" t="s">
        <v>2214</v>
      </c>
      <c r="D414" s="4" t="s">
        <v>2215</v>
      </c>
      <c r="E414" s="4" t="s">
        <v>2363</v>
      </c>
      <c r="F414" s="4" t="s">
        <v>2374</v>
      </c>
      <c r="G414" s="4" t="s">
        <v>2375</v>
      </c>
      <c r="H414" s="4" t="s">
        <v>2376</v>
      </c>
      <c r="I414" s="4" t="s">
        <v>2377</v>
      </c>
      <c r="J414" s="4" t="s">
        <v>53</v>
      </c>
      <c r="K414" s="4" t="s">
        <v>45</v>
      </c>
      <c r="L414" s="5">
        <v>80</v>
      </c>
      <c r="M414" s="7">
        <v>100</v>
      </c>
      <c r="N414" s="7">
        <v>20</v>
      </c>
      <c r="O414" s="7"/>
      <c r="P414" s="6">
        <v>20</v>
      </c>
      <c r="Q414" s="7">
        <v>20</v>
      </c>
      <c r="R414" s="7" t="s">
        <v>2378</v>
      </c>
      <c r="S414" s="7" t="s">
        <v>2379</v>
      </c>
      <c r="T414" s="7" t="s">
        <v>2380</v>
      </c>
      <c r="U414" s="33">
        <v>120228373</v>
      </c>
      <c r="V414" s="8">
        <v>0</v>
      </c>
      <c r="W414" s="8">
        <f t="shared" si="6"/>
        <v>120228373</v>
      </c>
      <c r="X414" s="30">
        <v>120228000</v>
      </c>
      <c r="Y414" s="10">
        <v>0.2</v>
      </c>
      <c r="Z414" s="10">
        <v>1</v>
      </c>
      <c r="AA414" s="12">
        <v>4.48E-2</v>
      </c>
      <c r="AB414" s="12">
        <v>4.48E-2</v>
      </c>
    </row>
    <row r="415" spans="1:28" x14ac:dyDescent="0.2">
      <c r="A415" s="4" t="s">
        <v>2212</v>
      </c>
      <c r="B415" s="4" t="s">
        <v>2213</v>
      </c>
      <c r="C415" s="4" t="s">
        <v>2214</v>
      </c>
      <c r="D415" s="4" t="s">
        <v>2215</v>
      </c>
      <c r="E415" s="4" t="s">
        <v>2381</v>
      </c>
      <c r="F415" s="4" t="s">
        <v>2382</v>
      </c>
      <c r="G415" s="4" t="s">
        <v>2383</v>
      </c>
      <c r="H415" s="4" t="s">
        <v>2384</v>
      </c>
      <c r="I415" s="4" t="s">
        <v>2385</v>
      </c>
      <c r="J415" s="4" t="s">
        <v>44</v>
      </c>
      <c r="K415" s="4" t="s">
        <v>45</v>
      </c>
      <c r="L415" s="5">
        <v>0</v>
      </c>
      <c r="M415" s="7">
        <v>1</v>
      </c>
      <c r="N415" s="7">
        <v>0.1</v>
      </c>
      <c r="O415" s="7"/>
      <c r="P415" s="6">
        <v>0.1</v>
      </c>
      <c r="Q415" s="7">
        <v>0.1</v>
      </c>
      <c r="R415" s="7" t="s">
        <v>2386</v>
      </c>
      <c r="S415" s="7" t="s">
        <v>2387</v>
      </c>
      <c r="T415" s="7" t="s">
        <v>2388</v>
      </c>
      <c r="U415" s="33">
        <v>60596501</v>
      </c>
      <c r="V415" s="8">
        <v>20000000</v>
      </c>
      <c r="W415" s="8">
        <f t="shared" si="6"/>
        <v>80596501</v>
      </c>
      <c r="X415" s="30">
        <v>0</v>
      </c>
      <c r="Y415" s="10">
        <v>0.1</v>
      </c>
      <c r="Z415" s="10">
        <v>1</v>
      </c>
      <c r="AA415" s="12">
        <v>2.24E-2</v>
      </c>
      <c r="AB415" s="12">
        <v>2.24E-2</v>
      </c>
    </row>
    <row r="416" spans="1:28" x14ac:dyDescent="0.2">
      <c r="A416" s="4" t="s">
        <v>74</v>
      </c>
      <c r="B416" s="4" t="s">
        <v>75</v>
      </c>
      <c r="C416" s="4" t="s">
        <v>2214</v>
      </c>
      <c r="D416" s="4" t="s">
        <v>2215</v>
      </c>
      <c r="E416" s="4" t="s">
        <v>2381</v>
      </c>
      <c r="F416" s="4" t="s">
        <v>2389</v>
      </c>
      <c r="G416" s="4" t="s">
        <v>2390</v>
      </c>
      <c r="H416" s="4" t="s">
        <v>2391</v>
      </c>
      <c r="I416" s="4" t="s">
        <v>2392</v>
      </c>
      <c r="J416" s="4" t="s">
        <v>44</v>
      </c>
      <c r="K416" s="4" t="s">
        <v>45</v>
      </c>
      <c r="L416" s="5">
        <v>4</v>
      </c>
      <c r="M416" s="7">
        <v>4</v>
      </c>
      <c r="N416" s="7">
        <v>1</v>
      </c>
      <c r="O416" s="7" t="s">
        <v>2393</v>
      </c>
      <c r="P416" s="6">
        <v>1</v>
      </c>
      <c r="Q416" s="7">
        <v>1</v>
      </c>
      <c r="R416" s="7" t="s">
        <v>2394</v>
      </c>
      <c r="S416" s="7" t="s">
        <v>2395</v>
      </c>
      <c r="T416" s="7" t="s">
        <v>2396</v>
      </c>
      <c r="U416" s="33">
        <v>51314500</v>
      </c>
      <c r="V416" s="8">
        <v>0</v>
      </c>
      <c r="W416" s="8">
        <f t="shared" si="6"/>
        <v>51314500</v>
      </c>
      <c r="X416" s="30">
        <v>45233346</v>
      </c>
      <c r="Y416" s="10">
        <v>0.25</v>
      </c>
      <c r="Z416" s="10">
        <v>1</v>
      </c>
      <c r="AA416" s="12">
        <v>5.6000000000000001E-2</v>
      </c>
      <c r="AB416" s="12">
        <v>5.6000000000000001E-2</v>
      </c>
    </row>
    <row r="417" spans="1:28" x14ac:dyDescent="0.2">
      <c r="A417" s="4" t="s">
        <v>2177</v>
      </c>
      <c r="B417" s="4" t="s">
        <v>2178</v>
      </c>
      <c r="C417" s="4" t="s">
        <v>2214</v>
      </c>
      <c r="D417" s="4" t="s">
        <v>2215</v>
      </c>
      <c r="E417" s="4" t="s">
        <v>2381</v>
      </c>
      <c r="F417" s="4" t="s">
        <v>2397</v>
      </c>
      <c r="G417" s="4" t="s">
        <v>2398</v>
      </c>
      <c r="H417" s="4" t="s">
        <v>2399</v>
      </c>
      <c r="I417" s="4" t="s">
        <v>2400</v>
      </c>
      <c r="J417" s="4" t="s">
        <v>53</v>
      </c>
      <c r="K417" s="4" t="s">
        <v>54</v>
      </c>
      <c r="L417" s="5">
        <v>100</v>
      </c>
      <c r="M417" s="7">
        <v>100</v>
      </c>
      <c r="N417" s="7">
        <v>50</v>
      </c>
      <c r="O417" s="7"/>
      <c r="P417" s="6">
        <v>100</v>
      </c>
      <c r="Q417" s="7">
        <v>100</v>
      </c>
      <c r="R417" s="7">
        <v>0</v>
      </c>
      <c r="S417" s="7" t="s">
        <v>2401</v>
      </c>
      <c r="T417" s="7">
        <v>0</v>
      </c>
      <c r="U417" s="33">
        <v>49238020</v>
      </c>
      <c r="V417" s="8">
        <v>0</v>
      </c>
      <c r="W417" s="8">
        <f t="shared" si="6"/>
        <v>49238020</v>
      </c>
      <c r="X417" s="30">
        <v>49042173</v>
      </c>
      <c r="Y417" s="10">
        <v>0.25</v>
      </c>
      <c r="Z417" s="10">
        <v>1</v>
      </c>
      <c r="AA417" s="12">
        <v>5.6000000000000001E-2</v>
      </c>
      <c r="AB417" s="12">
        <v>5.6000000000000001E-2</v>
      </c>
    </row>
    <row r="418" spans="1:28" x14ac:dyDescent="0.2">
      <c r="A418" s="4" t="s">
        <v>2402</v>
      </c>
      <c r="B418" s="4" t="s">
        <v>2403</v>
      </c>
      <c r="C418" s="4" t="s">
        <v>2214</v>
      </c>
      <c r="D418" s="4" t="s">
        <v>2215</v>
      </c>
      <c r="E418" s="4" t="s">
        <v>2381</v>
      </c>
      <c r="F418" s="4" t="s">
        <v>2404</v>
      </c>
      <c r="G418" s="4" t="s">
        <v>2405</v>
      </c>
      <c r="H418" s="4" t="s">
        <v>2406</v>
      </c>
      <c r="I418" s="4" t="s">
        <v>2407</v>
      </c>
      <c r="J418" s="4" t="s">
        <v>44</v>
      </c>
      <c r="K418" s="4" t="s">
        <v>45</v>
      </c>
      <c r="L418" s="5">
        <v>1</v>
      </c>
      <c r="M418" s="7">
        <v>1</v>
      </c>
      <c r="N418" s="7">
        <v>0.34</v>
      </c>
      <c r="O418" s="7"/>
      <c r="P418" s="6">
        <v>0.34</v>
      </c>
      <c r="Q418" s="7">
        <v>0.34</v>
      </c>
      <c r="R418" s="7" t="s">
        <v>2408</v>
      </c>
      <c r="S418" s="7" t="s">
        <v>2409</v>
      </c>
      <c r="T418" s="7">
        <v>0</v>
      </c>
      <c r="U418" s="34"/>
      <c r="V418" s="8">
        <v>15000000</v>
      </c>
      <c r="W418" s="8">
        <f t="shared" si="6"/>
        <v>15000000</v>
      </c>
      <c r="X418" s="31"/>
      <c r="Y418" s="10">
        <v>0.34</v>
      </c>
      <c r="Z418" s="10">
        <v>1</v>
      </c>
      <c r="AA418" s="12">
        <v>7.6200000000000004E-2</v>
      </c>
      <c r="AB418" s="12">
        <v>7.6200000000000004E-2</v>
      </c>
    </row>
    <row r="419" spans="1:28" x14ac:dyDescent="0.2">
      <c r="A419" s="4" t="s">
        <v>2410</v>
      </c>
      <c r="B419" s="4" t="s">
        <v>2411</v>
      </c>
      <c r="C419" s="4" t="s">
        <v>2214</v>
      </c>
      <c r="D419" s="4" t="s">
        <v>2215</v>
      </c>
      <c r="E419" s="4" t="s">
        <v>2412</v>
      </c>
      <c r="F419" s="4" t="s">
        <v>2413</v>
      </c>
      <c r="G419" s="4" t="s">
        <v>2414</v>
      </c>
      <c r="H419" s="4" t="s">
        <v>2415</v>
      </c>
      <c r="I419" s="4" t="s">
        <v>2416</v>
      </c>
      <c r="J419" s="4" t="s">
        <v>44</v>
      </c>
      <c r="K419" s="4" t="s">
        <v>45</v>
      </c>
      <c r="L419" s="5">
        <v>4</v>
      </c>
      <c r="M419" s="7">
        <v>4</v>
      </c>
      <c r="N419" s="7">
        <v>1</v>
      </c>
      <c r="O419" s="7"/>
      <c r="P419" s="6">
        <v>1</v>
      </c>
      <c r="Q419" s="7">
        <v>1</v>
      </c>
      <c r="R419" s="7" t="s">
        <v>2417</v>
      </c>
      <c r="S419" s="7" t="s">
        <v>2418</v>
      </c>
      <c r="T419" s="7" t="s">
        <v>2419</v>
      </c>
      <c r="U419" s="33">
        <v>3303045591</v>
      </c>
      <c r="V419" s="8">
        <v>271854490</v>
      </c>
      <c r="W419" s="8">
        <f t="shared" si="6"/>
        <v>3574900081</v>
      </c>
      <c r="X419" s="30">
        <v>382435852</v>
      </c>
      <c r="Y419" s="10">
        <v>0.25</v>
      </c>
      <c r="Z419" s="10">
        <v>1</v>
      </c>
      <c r="AA419" s="12">
        <v>5.6000000000000001E-2</v>
      </c>
      <c r="AB419" s="12">
        <v>5.6000000000000001E-2</v>
      </c>
    </row>
    <row r="420" spans="1:28" x14ac:dyDescent="0.2">
      <c r="A420" s="4" t="s">
        <v>2410</v>
      </c>
      <c r="B420" s="4" t="s">
        <v>2411</v>
      </c>
      <c r="C420" s="4" t="s">
        <v>2214</v>
      </c>
      <c r="D420" s="4" t="s">
        <v>2215</v>
      </c>
      <c r="E420" s="4" t="s">
        <v>2412</v>
      </c>
      <c r="F420" s="4" t="s">
        <v>2420</v>
      </c>
      <c r="G420" s="4" t="s">
        <v>2421</v>
      </c>
      <c r="H420" s="4" t="s">
        <v>2422</v>
      </c>
      <c r="I420" s="4" t="s">
        <v>2423</v>
      </c>
      <c r="J420" s="4" t="s">
        <v>44</v>
      </c>
      <c r="K420" s="4" t="s">
        <v>217</v>
      </c>
      <c r="L420" s="5">
        <v>5</v>
      </c>
      <c r="M420" s="7">
        <v>5</v>
      </c>
      <c r="N420" s="7">
        <v>4</v>
      </c>
      <c r="O420" s="7"/>
      <c r="P420" s="6">
        <v>5</v>
      </c>
      <c r="Q420" s="7">
        <v>5</v>
      </c>
      <c r="R420" s="7" t="s">
        <v>2424</v>
      </c>
      <c r="S420" s="7" t="s">
        <v>2425</v>
      </c>
      <c r="T420" s="7" t="s">
        <v>2426</v>
      </c>
      <c r="U420" s="33">
        <v>1800657484</v>
      </c>
      <c r="V420" s="8">
        <v>0</v>
      </c>
      <c r="W420" s="8">
        <f t="shared" si="6"/>
        <v>1800657484</v>
      </c>
      <c r="X420" s="30">
        <v>1094187090</v>
      </c>
      <c r="Y420" s="10">
        <v>0.25</v>
      </c>
      <c r="Z420" s="10">
        <v>1</v>
      </c>
      <c r="AA420" s="12">
        <v>5.6000000000000001E-2</v>
      </c>
      <c r="AB420" s="12">
        <v>5.6000000000000001E-2</v>
      </c>
    </row>
    <row r="421" spans="1:28" x14ac:dyDescent="0.2">
      <c r="A421" s="4" t="s">
        <v>2410</v>
      </c>
      <c r="B421" s="4" t="s">
        <v>2411</v>
      </c>
      <c r="C421" s="4" t="s">
        <v>2214</v>
      </c>
      <c r="D421" s="4" t="s">
        <v>2215</v>
      </c>
      <c r="E421" s="4" t="s">
        <v>2412</v>
      </c>
      <c r="F421" s="4" t="s">
        <v>2427</v>
      </c>
      <c r="G421" s="4" t="s">
        <v>2428</v>
      </c>
      <c r="H421" s="4" t="s">
        <v>2429</v>
      </c>
      <c r="I421" s="4" t="s">
        <v>2430</v>
      </c>
      <c r="J421" s="4" t="s">
        <v>44</v>
      </c>
      <c r="K421" s="4" t="s">
        <v>54</v>
      </c>
      <c r="L421" s="5">
        <v>5</v>
      </c>
      <c r="M421" s="7">
        <v>5</v>
      </c>
      <c r="N421" s="7">
        <v>5</v>
      </c>
      <c r="O421" s="7"/>
      <c r="P421" s="6">
        <v>5</v>
      </c>
      <c r="Q421" s="7">
        <v>10</v>
      </c>
      <c r="R421" s="7" t="s">
        <v>2431</v>
      </c>
      <c r="S421" s="7" t="s">
        <v>2432</v>
      </c>
      <c r="T421" s="7" t="s">
        <v>2433</v>
      </c>
      <c r="U421" s="33">
        <v>1439919525</v>
      </c>
      <c r="V421" s="8">
        <v>0</v>
      </c>
      <c r="W421" s="8">
        <f t="shared" si="6"/>
        <v>1439919525</v>
      </c>
      <c r="X421" s="30">
        <v>242929122</v>
      </c>
      <c r="Y421" s="10">
        <v>0.25</v>
      </c>
      <c r="Z421" s="10">
        <v>1</v>
      </c>
      <c r="AA421" s="12">
        <v>5.6000000000000001E-2</v>
      </c>
      <c r="AB421" s="12">
        <v>5.6000000000000001E-2</v>
      </c>
    </row>
    <row r="422" spans="1:28" x14ac:dyDescent="0.2">
      <c r="A422" s="4" t="s">
        <v>2177</v>
      </c>
      <c r="B422" s="4" t="s">
        <v>2178</v>
      </c>
      <c r="C422" s="4" t="s">
        <v>2214</v>
      </c>
      <c r="D422" s="4" t="s">
        <v>2215</v>
      </c>
      <c r="E422" s="4" t="s">
        <v>2412</v>
      </c>
      <c r="F422" s="4" t="s">
        <v>2434</v>
      </c>
      <c r="G422" s="4" t="s">
        <v>2435</v>
      </c>
      <c r="H422" s="4" t="s">
        <v>2436</v>
      </c>
      <c r="I422" s="4" t="s">
        <v>2437</v>
      </c>
      <c r="J422" s="4" t="s">
        <v>44</v>
      </c>
      <c r="K422" s="4" t="s">
        <v>45</v>
      </c>
      <c r="L422" s="5">
        <v>1</v>
      </c>
      <c r="M422" s="7">
        <v>1</v>
      </c>
      <c r="N422" s="7">
        <v>0</v>
      </c>
      <c r="O422" s="7"/>
      <c r="P422" s="6">
        <v>0</v>
      </c>
      <c r="Q422" s="7">
        <v>0</v>
      </c>
      <c r="R422" s="7"/>
      <c r="S422" s="7"/>
      <c r="T422" s="7"/>
      <c r="U422" s="34"/>
      <c r="V422" s="8">
        <v>0</v>
      </c>
      <c r="W422" s="8">
        <f t="shared" si="6"/>
        <v>0</v>
      </c>
      <c r="X422" s="31"/>
      <c r="Y422" s="10">
        <v>0</v>
      </c>
      <c r="Z422" s="10" t="s">
        <v>56</v>
      </c>
      <c r="AA422" s="12">
        <v>0</v>
      </c>
      <c r="AB422" s="12" t="s">
        <v>56</v>
      </c>
    </row>
    <row r="423" spans="1:28" x14ac:dyDescent="0.2">
      <c r="A423" s="4" t="s">
        <v>2177</v>
      </c>
      <c r="B423" s="4" t="s">
        <v>2178</v>
      </c>
      <c r="C423" s="4" t="s">
        <v>2214</v>
      </c>
      <c r="D423" s="4" t="s">
        <v>2215</v>
      </c>
      <c r="E423" s="4" t="s">
        <v>2412</v>
      </c>
      <c r="F423" s="4" t="s">
        <v>2438</v>
      </c>
      <c r="G423" s="4" t="s">
        <v>2439</v>
      </c>
      <c r="H423" s="4" t="s">
        <v>2440</v>
      </c>
      <c r="I423" s="4" t="s">
        <v>62</v>
      </c>
      <c r="J423" s="4" t="s">
        <v>44</v>
      </c>
      <c r="K423" s="4" t="s">
        <v>45</v>
      </c>
      <c r="L423" s="5">
        <v>0</v>
      </c>
      <c r="M423" s="7">
        <v>1</v>
      </c>
      <c r="N423" s="7">
        <v>1</v>
      </c>
      <c r="O423" s="7"/>
      <c r="P423" s="6">
        <v>1</v>
      </c>
      <c r="Q423" s="7">
        <v>1</v>
      </c>
      <c r="R423" s="7" t="s">
        <v>2441</v>
      </c>
      <c r="S423" s="7" t="s">
        <v>2442</v>
      </c>
      <c r="T423" s="7">
        <v>0</v>
      </c>
      <c r="U423" s="34"/>
      <c r="V423" s="8">
        <v>234000000</v>
      </c>
      <c r="W423" s="8">
        <f t="shared" si="6"/>
        <v>234000000</v>
      </c>
      <c r="X423" s="31"/>
      <c r="Y423" s="10">
        <v>1</v>
      </c>
      <c r="Z423" s="10">
        <v>1</v>
      </c>
      <c r="AA423" s="12">
        <v>0.224</v>
      </c>
      <c r="AB423" s="12">
        <v>0.224</v>
      </c>
    </row>
    <row r="424" spans="1:28" x14ac:dyDescent="0.2">
      <c r="A424" s="4" t="s">
        <v>2443</v>
      </c>
      <c r="B424" s="4" t="s">
        <v>2444</v>
      </c>
      <c r="C424" s="4" t="s">
        <v>2214</v>
      </c>
      <c r="D424" s="4" t="s">
        <v>2445</v>
      </c>
      <c r="E424" s="4" t="s">
        <v>2446</v>
      </c>
      <c r="F424" s="4" t="s">
        <v>2447</v>
      </c>
      <c r="G424" s="4" t="s">
        <v>2448</v>
      </c>
      <c r="H424" s="4" t="s">
        <v>2449</v>
      </c>
      <c r="I424" s="4" t="s">
        <v>2450</v>
      </c>
      <c r="J424" s="4" t="s">
        <v>44</v>
      </c>
      <c r="K424" s="4" t="s">
        <v>45</v>
      </c>
      <c r="L424" s="5">
        <v>0</v>
      </c>
      <c r="M424" s="7">
        <v>1</v>
      </c>
      <c r="N424" s="7">
        <v>0.1</v>
      </c>
      <c r="O424" s="7"/>
      <c r="P424" s="6">
        <v>0.1</v>
      </c>
      <c r="Q424" s="7">
        <v>0.1</v>
      </c>
      <c r="R424" s="7">
        <v>0</v>
      </c>
      <c r="S424" s="7" t="s">
        <v>2451</v>
      </c>
      <c r="T424" s="7" t="s">
        <v>2452</v>
      </c>
      <c r="U424" s="33">
        <v>536723000</v>
      </c>
      <c r="V424" s="8">
        <v>0</v>
      </c>
      <c r="W424" s="8">
        <f t="shared" si="6"/>
        <v>536723000</v>
      </c>
      <c r="X424" s="30">
        <v>512640756</v>
      </c>
      <c r="Y424" s="10">
        <v>0.1</v>
      </c>
      <c r="Z424" s="10">
        <v>1</v>
      </c>
      <c r="AA424" s="12">
        <v>2.24E-2</v>
      </c>
      <c r="AB424" s="12">
        <v>2.24E-2</v>
      </c>
    </row>
    <row r="425" spans="1:28" x14ac:dyDescent="0.2">
      <c r="A425" s="4" t="s">
        <v>2443</v>
      </c>
      <c r="B425" s="4" t="s">
        <v>2444</v>
      </c>
      <c r="C425" s="4" t="s">
        <v>2214</v>
      </c>
      <c r="D425" s="4" t="s">
        <v>2445</v>
      </c>
      <c r="E425" s="4" t="s">
        <v>2446</v>
      </c>
      <c r="F425" s="4" t="s">
        <v>2453</v>
      </c>
      <c r="G425" s="4" t="s">
        <v>2454</v>
      </c>
      <c r="H425" s="4" t="s">
        <v>2455</v>
      </c>
      <c r="I425" s="4" t="s">
        <v>2456</v>
      </c>
      <c r="J425" s="4" t="s">
        <v>53</v>
      </c>
      <c r="K425" s="4" t="s">
        <v>45</v>
      </c>
      <c r="L425" s="5">
        <v>0</v>
      </c>
      <c r="M425" s="7">
        <v>50</v>
      </c>
      <c r="N425" s="7">
        <v>5</v>
      </c>
      <c r="O425" s="7"/>
      <c r="P425" s="6">
        <v>5</v>
      </c>
      <c r="Q425" s="7">
        <v>5</v>
      </c>
      <c r="R425" s="7">
        <v>0</v>
      </c>
      <c r="S425" s="7"/>
      <c r="T425" s="7">
        <v>0</v>
      </c>
      <c r="U425" s="33">
        <v>168751000</v>
      </c>
      <c r="V425" s="8">
        <v>0</v>
      </c>
      <c r="W425" s="8">
        <f t="shared" si="6"/>
        <v>168751000</v>
      </c>
      <c r="X425" s="30">
        <v>168751000</v>
      </c>
      <c r="Y425" s="10">
        <v>0.1</v>
      </c>
      <c r="Z425" s="10">
        <v>1</v>
      </c>
      <c r="AA425" s="12">
        <v>2.24E-2</v>
      </c>
      <c r="AB425" s="12">
        <v>2.24E-2</v>
      </c>
    </row>
    <row r="426" spans="1:28" x14ac:dyDescent="0.2">
      <c r="A426" s="4" t="s">
        <v>2443</v>
      </c>
      <c r="B426" s="4" t="s">
        <v>2444</v>
      </c>
      <c r="C426" s="4" t="s">
        <v>2214</v>
      </c>
      <c r="D426" s="4" t="s">
        <v>2445</v>
      </c>
      <c r="E426" s="4" t="s">
        <v>2446</v>
      </c>
      <c r="F426" s="4" t="s">
        <v>2457</v>
      </c>
      <c r="G426" s="4" t="s">
        <v>2458</v>
      </c>
      <c r="H426" s="4" t="s">
        <v>2459</v>
      </c>
      <c r="I426" s="4" t="s">
        <v>62</v>
      </c>
      <c r="J426" s="4" t="s">
        <v>44</v>
      </c>
      <c r="K426" s="4" t="s">
        <v>54</v>
      </c>
      <c r="L426" s="5">
        <v>1</v>
      </c>
      <c r="M426" s="7">
        <v>1</v>
      </c>
      <c r="N426" s="7">
        <v>0.5</v>
      </c>
      <c r="O426" s="7"/>
      <c r="P426" s="6">
        <v>1</v>
      </c>
      <c r="Q426" s="7">
        <v>1</v>
      </c>
      <c r="R426" s="7">
        <v>0</v>
      </c>
      <c r="S426" s="7" t="s">
        <v>2460</v>
      </c>
      <c r="T426" s="7">
        <v>0</v>
      </c>
      <c r="U426" s="33">
        <v>1190106000</v>
      </c>
      <c r="V426" s="8">
        <v>0</v>
      </c>
      <c r="W426" s="8">
        <f t="shared" si="6"/>
        <v>1190106000</v>
      </c>
      <c r="X426" s="30">
        <v>1035942332</v>
      </c>
      <c r="Y426" s="10">
        <v>0.25</v>
      </c>
      <c r="Z426" s="10">
        <v>1</v>
      </c>
      <c r="AA426" s="12">
        <v>5.6000000000000001E-2</v>
      </c>
      <c r="AB426" s="12">
        <v>5.6000000000000001E-2</v>
      </c>
    </row>
    <row r="427" spans="1:28" x14ac:dyDescent="0.2">
      <c r="A427" s="4" t="s">
        <v>74</v>
      </c>
      <c r="B427" s="4" t="s">
        <v>75</v>
      </c>
      <c r="C427" s="4" t="s">
        <v>2214</v>
      </c>
      <c r="D427" s="4" t="s">
        <v>2445</v>
      </c>
      <c r="E427" s="4" t="s">
        <v>2461</v>
      </c>
      <c r="F427" s="4" t="s">
        <v>2462</v>
      </c>
      <c r="G427" s="4" t="s">
        <v>2463</v>
      </c>
      <c r="H427" s="4" t="s">
        <v>2464</v>
      </c>
      <c r="I427" s="4" t="s">
        <v>2465</v>
      </c>
      <c r="J427" s="4" t="s">
        <v>44</v>
      </c>
      <c r="K427" s="4" t="s">
        <v>45</v>
      </c>
      <c r="L427" s="5">
        <v>100</v>
      </c>
      <c r="M427" s="7">
        <v>116</v>
      </c>
      <c r="N427" s="7">
        <v>12</v>
      </c>
      <c r="O427" s="7" t="s">
        <v>2466</v>
      </c>
      <c r="P427" s="6">
        <v>12</v>
      </c>
      <c r="Q427" s="7">
        <v>12</v>
      </c>
      <c r="R427" s="7" t="s">
        <v>2467</v>
      </c>
      <c r="S427" s="7" t="s">
        <v>2468</v>
      </c>
      <c r="T427" s="7" t="s">
        <v>2469</v>
      </c>
      <c r="U427" s="33">
        <v>7800000</v>
      </c>
      <c r="V427" s="8">
        <v>0</v>
      </c>
      <c r="W427" s="8">
        <f t="shared" si="6"/>
        <v>7800000</v>
      </c>
      <c r="X427" s="30">
        <v>7800000</v>
      </c>
      <c r="Y427" s="10">
        <v>0.10340000000000001</v>
      </c>
      <c r="Z427" s="10">
        <v>1</v>
      </c>
      <c r="AA427" s="12">
        <v>2.3199999999999998E-2</v>
      </c>
      <c r="AB427" s="12">
        <v>2.3199999999999998E-2</v>
      </c>
    </row>
    <row r="428" spans="1:28" x14ac:dyDescent="0.2">
      <c r="A428" s="4" t="s">
        <v>74</v>
      </c>
      <c r="B428" s="4" t="s">
        <v>75</v>
      </c>
      <c r="C428" s="4" t="s">
        <v>2214</v>
      </c>
      <c r="D428" s="4" t="s">
        <v>2445</v>
      </c>
      <c r="E428" s="4" t="s">
        <v>2461</v>
      </c>
      <c r="F428" s="4" t="s">
        <v>2470</v>
      </c>
      <c r="G428" s="4" t="s">
        <v>2471</v>
      </c>
      <c r="H428" s="4" t="s">
        <v>2472</v>
      </c>
      <c r="I428" s="4" t="s">
        <v>2473</v>
      </c>
      <c r="J428" s="4" t="s">
        <v>44</v>
      </c>
      <c r="K428" s="4" t="s">
        <v>45</v>
      </c>
      <c r="L428" s="5">
        <v>14</v>
      </c>
      <c r="M428" s="7">
        <v>15</v>
      </c>
      <c r="N428" s="7">
        <v>14</v>
      </c>
      <c r="O428" s="7" t="s">
        <v>2474</v>
      </c>
      <c r="P428" s="6">
        <v>2</v>
      </c>
      <c r="Q428" s="7">
        <v>14</v>
      </c>
      <c r="R428" s="7" t="s">
        <v>2475</v>
      </c>
      <c r="S428" s="7" t="s">
        <v>2476</v>
      </c>
      <c r="T428" s="7" t="s">
        <v>2477</v>
      </c>
      <c r="U428" s="33">
        <v>15197667</v>
      </c>
      <c r="V428" s="8">
        <v>0</v>
      </c>
      <c r="W428" s="8">
        <f t="shared" si="6"/>
        <v>15197667</v>
      </c>
      <c r="X428" s="30">
        <v>15197667</v>
      </c>
      <c r="Y428" s="10">
        <v>0.93330000000000002</v>
      </c>
      <c r="Z428" s="10">
        <v>1</v>
      </c>
      <c r="AA428" s="12">
        <v>0.20910000000000001</v>
      </c>
      <c r="AB428" s="12">
        <v>2.9899999999999999E-2</v>
      </c>
    </row>
    <row r="429" spans="1:28" x14ac:dyDescent="0.2">
      <c r="A429" s="4" t="s">
        <v>74</v>
      </c>
      <c r="B429" s="4" t="s">
        <v>75</v>
      </c>
      <c r="C429" s="4" t="s">
        <v>2214</v>
      </c>
      <c r="D429" s="4" t="s">
        <v>2445</v>
      </c>
      <c r="E429" s="4" t="s">
        <v>2461</v>
      </c>
      <c r="F429" s="4" t="s">
        <v>2478</v>
      </c>
      <c r="G429" s="4" t="s">
        <v>2479</v>
      </c>
      <c r="H429" s="4" t="s">
        <v>2480</v>
      </c>
      <c r="I429" s="4" t="s">
        <v>2481</v>
      </c>
      <c r="J429" s="4" t="s">
        <v>44</v>
      </c>
      <c r="K429" s="4" t="s">
        <v>45</v>
      </c>
      <c r="L429" s="5">
        <v>0</v>
      </c>
      <c r="M429" s="7">
        <v>116</v>
      </c>
      <c r="N429" s="7">
        <v>30</v>
      </c>
      <c r="O429" s="7" t="s">
        <v>2482</v>
      </c>
      <c r="P429" s="6">
        <v>30</v>
      </c>
      <c r="Q429" s="7">
        <v>30</v>
      </c>
      <c r="R429" s="7" t="s">
        <v>2483</v>
      </c>
      <c r="S429" s="7" t="s">
        <v>2484</v>
      </c>
      <c r="T429" s="7" t="s">
        <v>2485</v>
      </c>
      <c r="U429" s="34"/>
      <c r="V429" s="8">
        <v>0</v>
      </c>
      <c r="W429" s="8">
        <f t="shared" si="6"/>
        <v>0</v>
      </c>
      <c r="X429" s="31"/>
      <c r="Y429" s="10">
        <v>0.2586</v>
      </c>
      <c r="Z429" s="10">
        <v>1</v>
      </c>
      <c r="AA429" s="12">
        <v>5.79E-2</v>
      </c>
      <c r="AB429" s="12">
        <v>5.79E-2</v>
      </c>
    </row>
    <row r="430" spans="1:28" x14ac:dyDescent="0.2">
      <c r="A430" s="4" t="s">
        <v>74</v>
      </c>
      <c r="B430" s="4" t="s">
        <v>75</v>
      </c>
      <c r="C430" s="4" t="s">
        <v>2214</v>
      </c>
      <c r="D430" s="4" t="s">
        <v>2445</v>
      </c>
      <c r="E430" s="4" t="s">
        <v>2461</v>
      </c>
      <c r="F430" s="4" t="s">
        <v>2486</v>
      </c>
      <c r="G430" s="4" t="s">
        <v>2487</v>
      </c>
      <c r="H430" s="4" t="s">
        <v>2488</v>
      </c>
      <c r="I430" s="4" t="s">
        <v>2489</v>
      </c>
      <c r="J430" s="4" t="s">
        <v>44</v>
      </c>
      <c r="K430" s="4" t="s">
        <v>54</v>
      </c>
      <c r="L430" s="5">
        <v>117</v>
      </c>
      <c r="M430" s="7">
        <v>117</v>
      </c>
      <c r="N430" s="7">
        <v>48</v>
      </c>
      <c r="O430" s="7" t="s">
        <v>2490</v>
      </c>
      <c r="P430" s="6">
        <v>117</v>
      </c>
      <c r="Q430" s="7">
        <v>96</v>
      </c>
      <c r="R430" s="7" t="s">
        <v>2491</v>
      </c>
      <c r="S430" s="7" t="s">
        <v>2492</v>
      </c>
      <c r="T430" s="7">
        <v>0</v>
      </c>
      <c r="U430" s="33">
        <v>8804333</v>
      </c>
      <c r="V430" s="8">
        <v>0</v>
      </c>
      <c r="W430" s="8">
        <f t="shared" si="6"/>
        <v>8804333</v>
      </c>
      <c r="X430" s="30">
        <v>3350000</v>
      </c>
      <c r="Y430" s="10">
        <v>0.2051</v>
      </c>
      <c r="Z430" s="10">
        <v>0.82050000000000001</v>
      </c>
      <c r="AA430" s="12">
        <v>4.5900000000000003E-2</v>
      </c>
      <c r="AB430" s="12">
        <v>4.5900000000000003E-2</v>
      </c>
    </row>
    <row r="431" spans="1:28" x14ac:dyDescent="0.2">
      <c r="A431" s="4" t="s">
        <v>74</v>
      </c>
      <c r="B431" s="4" t="s">
        <v>75</v>
      </c>
      <c r="C431" s="4" t="s">
        <v>2214</v>
      </c>
      <c r="D431" s="4" t="s">
        <v>2445</v>
      </c>
      <c r="E431" s="4" t="s">
        <v>2461</v>
      </c>
      <c r="F431" s="4" t="s">
        <v>2493</v>
      </c>
      <c r="G431" s="4" t="s">
        <v>2494</v>
      </c>
      <c r="H431" s="4" t="s">
        <v>2495</v>
      </c>
      <c r="I431" s="4" t="s">
        <v>2496</v>
      </c>
      <c r="J431" s="4" t="s">
        <v>44</v>
      </c>
      <c r="K431" s="4" t="s">
        <v>54</v>
      </c>
      <c r="L431" s="5">
        <v>116</v>
      </c>
      <c r="M431" s="7">
        <v>116</v>
      </c>
      <c r="N431" s="7">
        <v>40</v>
      </c>
      <c r="O431" s="7" t="s">
        <v>2497</v>
      </c>
      <c r="P431" s="6">
        <v>116</v>
      </c>
      <c r="Q431" s="7">
        <v>80</v>
      </c>
      <c r="R431" s="7" t="s">
        <v>2498</v>
      </c>
      <c r="S431" s="7" t="s">
        <v>2499</v>
      </c>
      <c r="T431" s="7" t="s">
        <v>2500</v>
      </c>
      <c r="U431" s="33">
        <v>6500000</v>
      </c>
      <c r="V431" s="8">
        <v>0</v>
      </c>
      <c r="W431" s="8">
        <f t="shared" si="6"/>
        <v>6500000</v>
      </c>
      <c r="X431" s="30">
        <v>6500000</v>
      </c>
      <c r="Y431" s="10">
        <v>0.1724</v>
      </c>
      <c r="Z431" s="10">
        <v>0.68969999999999998</v>
      </c>
      <c r="AA431" s="12">
        <v>3.8600000000000002E-2</v>
      </c>
      <c r="AB431" s="12">
        <v>3.8600000000000002E-2</v>
      </c>
    </row>
    <row r="432" spans="1:28" x14ac:dyDescent="0.2">
      <c r="A432" s="4" t="s">
        <v>915</v>
      </c>
      <c r="B432" s="4" t="s">
        <v>916</v>
      </c>
      <c r="C432" s="4" t="s">
        <v>2214</v>
      </c>
      <c r="D432" s="4" t="s">
        <v>2445</v>
      </c>
      <c r="E432" s="4" t="s">
        <v>2461</v>
      </c>
      <c r="F432" s="4" t="s">
        <v>2501</v>
      </c>
      <c r="G432" s="4" t="s">
        <v>2502</v>
      </c>
      <c r="H432" s="4" t="s">
        <v>2503</v>
      </c>
      <c r="I432" s="4" t="s">
        <v>2504</v>
      </c>
      <c r="J432" s="4" t="s">
        <v>53</v>
      </c>
      <c r="K432" s="4" t="s">
        <v>45</v>
      </c>
      <c r="L432" s="5">
        <v>0</v>
      </c>
      <c r="M432" s="7">
        <v>40</v>
      </c>
      <c r="N432" s="7">
        <v>5</v>
      </c>
      <c r="O432" s="7"/>
      <c r="P432" s="6">
        <v>5</v>
      </c>
      <c r="Q432" s="7">
        <v>5</v>
      </c>
      <c r="R432" s="7" t="s">
        <v>1029</v>
      </c>
      <c r="S432" s="7" t="s">
        <v>2505</v>
      </c>
      <c r="T432" s="7" t="s">
        <v>2506</v>
      </c>
      <c r="U432" s="33">
        <v>105475528</v>
      </c>
      <c r="V432" s="8">
        <v>0</v>
      </c>
      <c r="W432" s="8">
        <f t="shared" si="6"/>
        <v>105475528</v>
      </c>
      <c r="X432" s="30">
        <v>105475528</v>
      </c>
      <c r="Y432" s="10">
        <v>0.125</v>
      </c>
      <c r="Z432" s="10">
        <v>1</v>
      </c>
      <c r="AA432" s="12">
        <v>2.8000000000000001E-2</v>
      </c>
      <c r="AB432" s="12">
        <v>2.8000000000000001E-2</v>
      </c>
    </row>
    <row r="433" spans="1:28" x14ac:dyDescent="0.2">
      <c r="A433" s="4" t="s">
        <v>915</v>
      </c>
      <c r="B433" s="4" t="s">
        <v>916</v>
      </c>
      <c r="C433" s="4" t="s">
        <v>2214</v>
      </c>
      <c r="D433" s="4" t="s">
        <v>2445</v>
      </c>
      <c r="E433" s="4" t="s">
        <v>2461</v>
      </c>
      <c r="F433" s="4" t="s">
        <v>2507</v>
      </c>
      <c r="G433" s="4" t="s">
        <v>2508</v>
      </c>
      <c r="H433" s="4" t="s">
        <v>2509</v>
      </c>
      <c r="I433" s="4" t="s">
        <v>1807</v>
      </c>
      <c r="J433" s="4" t="s">
        <v>44</v>
      </c>
      <c r="K433" s="4" t="s">
        <v>45</v>
      </c>
      <c r="L433" s="5">
        <v>0</v>
      </c>
      <c r="M433" s="7">
        <v>1</v>
      </c>
      <c r="N433" s="7">
        <v>0</v>
      </c>
      <c r="O433" s="7"/>
      <c r="P433" s="6">
        <v>0</v>
      </c>
      <c r="Q433" s="7">
        <v>0</v>
      </c>
      <c r="R433" s="7"/>
      <c r="S433" s="7"/>
      <c r="T433" s="7"/>
      <c r="U433" s="34"/>
      <c r="V433" s="8">
        <v>0</v>
      </c>
      <c r="W433" s="8">
        <f t="shared" si="6"/>
        <v>0</v>
      </c>
      <c r="X433" s="31"/>
      <c r="Y433" s="10">
        <v>0</v>
      </c>
      <c r="Z433" s="10" t="s">
        <v>56</v>
      </c>
      <c r="AA433" s="12">
        <v>0</v>
      </c>
      <c r="AB433" s="12" t="s">
        <v>56</v>
      </c>
    </row>
    <row r="434" spans="1:28" x14ac:dyDescent="0.2">
      <c r="A434" s="4" t="s">
        <v>2177</v>
      </c>
      <c r="B434" s="4" t="s">
        <v>2178</v>
      </c>
      <c r="C434" s="4" t="s">
        <v>2214</v>
      </c>
      <c r="D434" s="4" t="s">
        <v>2445</v>
      </c>
      <c r="E434" s="4" t="s">
        <v>2461</v>
      </c>
      <c r="F434" s="4" t="s">
        <v>2510</v>
      </c>
      <c r="G434" s="4" t="s">
        <v>2511</v>
      </c>
      <c r="H434" s="4" t="s">
        <v>2512</v>
      </c>
      <c r="I434" s="4" t="s">
        <v>2513</v>
      </c>
      <c r="J434" s="4" t="s">
        <v>44</v>
      </c>
      <c r="K434" s="4" t="s">
        <v>54</v>
      </c>
      <c r="L434" s="5">
        <v>1</v>
      </c>
      <c r="M434" s="7">
        <v>1</v>
      </c>
      <c r="N434" s="7">
        <v>0.5</v>
      </c>
      <c r="O434" s="7"/>
      <c r="P434" s="6">
        <v>1</v>
      </c>
      <c r="Q434" s="7">
        <v>1</v>
      </c>
      <c r="R434" s="7" t="s">
        <v>2514</v>
      </c>
      <c r="S434" s="7" t="s">
        <v>2515</v>
      </c>
      <c r="T434" s="7" t="s">
        <v>2516</v>
      </c>
      <c r="U434" s="34"/>
      <c r="V434" s="8">
        <v>0</v>
      </c>
      <c r="W434" s="8">
        <f t="shared" si="6"/>
        <v>0</v>
      </c>
      <c r="X434" s="31"/>
      <c r="Y434" s="10">
        <v>0.25</v>
      </c>
      <c r="Z434" s="10">
        <v>1</v>
      </c>
      <c r="AA434" s="12">
        <v>5.6000000000000001E-2</v>
      </c>
      <c r="AB434" s="12">
        <v>5.6000000000000001E-2</v>
      </c>
    </row>
    <row r="435" spans="1:28" x14ac:dyDescent="0.2">
      <c r="A435" s="4" t="s">
        <v>35</v>
      </c>
      <c r="B435" s="4" t="s">
        <v>36</v>
      </c>
      <c r="C435" s="4" t="s">
        <v>2214</v>
      </c>
      <c r="D435" s="4" t="s">
        <v>2445</v>
      </c>
      <c r="E435" s="4" t="s">
        <v>2461</v>
      </c>
      <c r="F435" s="4" t="s">
        <v>2517</v>
      </c>
      <c r="G435" s="4" t="s">
        <v>2518</v>
      </c>
      <c r="H435" s="4" t="s">
        <v>2519</v>
      </c>
      <c r="I435" s="4" t="s">
        <v>2520</v>
      </c>
      <c r="J435" s="4" t="s">
        <v>44</v>
      </c>
      <c r="K435" s="4" t="s">
        <v>45</v>
      </c>
      <c r="L435" s="5">
        <v>0</v>
      </c>
      <c r="M435" s="7">
        <v>53</v>
      </c>
      <c r="N435" s="7">
        <v>0</v>
      </c>
      <c r="O435" s="7" t="s">
        <v>2521</v>
      </c>
      <c r="P435" s="6">
        <v>8</v>
      </c>
      <c r="Q435" s="7">
        <v>0</v>
      </c>
      <c r="R435" s="7" t="s">
        <v>2520</v>
      </c>
      <c r="S435" s="7" t="s">
        <v>2521</v>
      </c>
      <c r="T435" s="7" t="s">
        <v>2522</v>
      </c>
      <c r="U435" s="33">
        <v>18463840</v>
      </c>
      <c r="V435" s="8">
        <v>0</v>
      </c>
      <c r="W435" s="8">
        <f t="shared" si="6"/>
        <v>18463840</v>
      </c>
      <c r="X435" s="30">
        <v>13739868</v>
      </c>
      <c r="Y435" s="10">
        <v>0</v>
      </c>
      <c r="Z435" s="10">
        <v>0</v>
      </c>
      <c r="AA435" s="12">
        <v>0</v>
      </c>
      <c r="AB435" s="12">
        <v>0</v>
      </c>
    </row>
    <row r="436" spans="1:28" x14ac:dyDescent="0.2">
      <c r="A436" s="4" t="s">
        <v>2523</v>
      </c>
      <c r="B436" s="4" t="s">
        <v>2524</v>
      </c>
      <c r="C436" s="4" t="s">
        <v>2214</v>
      </c>
      <c r="D436" s="4" t="s">
        <v>2445</v>
      </c>
      <c r="E436" s="4" t="s">
        <v>2525</v>
      </c>
      <c r="F436" s="4" t="s">
        <v>2526</v>
      </c>
      <c r="G436" s="4" t="s">
        <v>2527</v>
      </c>
      <c r="H436" s="4" t="s">
        <v>2528</v>
      </c>
      <c r="I436" s="4" t="s">
        <v>2529</v>
      </c>
      <c r="J436" s="4" t="s">
        <v>44</v>
      </c>
      <c r="K436" s="4" t="s">
        <v>45</v>
      </c>
      <c r="L436" s="5">
        <v>2000</v>
      </c>
      <c r="M436" s="7">
        <v>3000</v>
      </c>
      <c r="N436" s="7">
        <v>217</v>
      </c>
      <c r="O436" s="7" t="s">
        <v>2530</v>
      </c>
      <c r="P436" s="6">
        <v>200</v>
      </c>
      <c r="Q436" s="7">
        <v>217</v>
      </c>
      <c r="R436" s="7" t="s">
        <v>2531</v>
      </c>
      <c r="S436" s="7" t="s">
        <v>2532</v>
      </c>
      <c r="T436" s="7" t="s">
        <v>2533</v>
      </c>
      <c r="U436" s="34"/>
      <c r="V436" s="8">
        <v>2000000</v>
      </c>
      <c r="W436" s="8">
        <f t="shared" si="6"/>
        <v>2000000</v>
      </c>
      <c r="X436" s="31"/>
      <c r="Y436" s="10">
        <v>7.2300000000000003E-2</v>
      </c>
      <c r="Z436" s="10">
        <v>1</v>
      </c>
      <c r="AA436" s="12">
        <v>1.6199999999999999E-2</v>
      </c>
      <c r="AB436" s="12">
        <v>1.49E-2</v>
      </c>
    </row>
    <row r="437" spans="1:28" x14ac:dyDescent="0.2">
      <c r="A437" s="4" t="s">
        <v>2523</v>
      </c>
      <c r="B437" s="4" t="s">
        <v>2524</v>
      </c>
      <c r="C437" s="4" t="s">
        <v>2214</v>
      </c>
      <c r="D437" s="4" t="s">
        <v>2445</v>
      </c>
      <c r="E437" s="4" t="s">
        <v>2525</v>
      </c>
      <c r="F437" s="4" t="s">
        <v>2534</v>
      </c>
      <c r="G437" s="4" t="s">
        <v>2535</v>
      </c>
      <c r="H437" s="4" t="s">
        <v>2536</v>
      </c>
      <c r="I437" s="4" t="s">
        <v>2537</v>
      </c>
      <c r="J437" s="4" t="s">
        <v>44</v>
      </c>
      <c r="K437" s="4" t="s">
        <v>45</v>
      </c>
      <c r="L437" s="5">
        <v>1</v>
      </c>
      <c r="M437" s="7">
        <v>3</v>
      </c>
      <c r="N437" s="7">
        <v>0</v>
      </c>
      <c r="O437" s="7"/>
      <c r="P437" s="6">
        <v>0</v>
      </c>
      <c r="Q437" s="7">
        <v>0</v>
      </c>
      <c r="R437" s="7"/>
      <c r="S437" s="7"/>
      <c r="T437" s="7"/>
      <c r="U437" s="34"/>
      <c r="V437" s="8">
        <v>0</v>
      </c>
      <c r="W437" s="8">
        <f t="shared" si="6"/>
        <v>0</v>
      </c>
      <c r="X437" s="31"/>
      <c r="Y437" s="10">
        <v>0</v>
      </c>
      <c r="Z437" s="10" t="s">
        <v>56</v>
      </c>
      <c r="AA437" s="12">
        <v>0</v>
      </c>
      <c r="AB437" s="12" t="s">
        <v>56</v>
      </c>
    </row>
    <row r="438" spans="1:28" x14ac:dyDescent="0.2">
      <c r="A438" s="4" t="s">
        <v>2523</v>
      </c>
      <c r="B438" s="4" t="s">
        <v>2524</v>
      </c>
      <c r="C438" s="4" t="s">
        <v>2214</v>
      </c>
      <c r="D438" s="4" t="s">
        <v>2445</v>
      </c>
      <c r="E438" s="4" t="s">
        <v>2525</v>
      </c>
      <c r="F438" s="4" t="s">
        <v>2538</v>
      </c>
      <c r="G438" s="4" t="s">
        <v>2539</v>
      </c>
      <c r="H438" s="4" t="s">
        <v>2540</v>
      </c>
      <c r="I438" s="4" t="s">
        <v>2541</v>
      </c>
      <c r="J438" s="4" t="s">
        <v>53</v>
      </c>
      <c r="K438" s="4" t="s">
        <v>45</v>
      </c>
      <c r="L438" s="5">
        <v>0</v>
      </c>
      <c r="M438" s="7">
        <v>1</v>
      </c>
      <c r="N438" s="7">
        <v>0.1</v>
      </c>
      <c r="O438" s="7"/>
      <c r="P438" s="6">
        <v>0.1</v>
      </c>
      <c r="Q438" s="7">
        <v>0.1</v>
      </c>
      <c r="R438" s="7">
        <v>0</v>
      </c>
      <c r="S438" s="7" t="s">
        <v>2542</v>
      </c>
      <c r="T438" s="7" t="s">
        <v>2533</v>
      </c>
      <c r="U438" s="34"/>
      <c r="V438" s="8">
        <v>2000000</v>
      </c>
      <c r="W438" s="8">
        <f t="shared" si="6"/>
        <v>2000000</v>
      </c>
      <c r="X438" s="31"/>
      <c r="Y438" s="10">
        <v>0.1</v>
      </c>
      <c r="Z438" s="10">
        <v>1</v>
      </c>
      <c r="AA438" s="12">
        <v>2.24E-2</v>
      </c>
      <c r="AB438" s="12">
        <v>2.24E-2</v>
      </c>
    </row>
    <row r="439" spans="1:28" x14ac:dyDescent="0.2">
      <c r="A439" s="4" t="s">
        <v>2523</v>
      </c>
      <c r="B439" s="4" t="s">
        <v>2524</v>
      </c>
      <c r="C439" s="4" t="s">
        <v>2214</v>
      </c>
      <c r="D439" s="4" t="s">
        <v>2445</v>
      </c>
      <c r="E439" s="4" t="s">
        <v>2525</v>
      </c>
      <c r="F439" s="4" t="s">
        <v>2543</v>
      </c>
      <c r="G439" s="4" t="s">
        <v>2544</v>
      </c>
      <c r="H439" s="4" t="s">
        <v>2545</v>
      </c>
      <c r="I439" s="4" t="s">
        <v>2546</v>
      </c>
      <c r="J439" s="4" t="s">
        <v>44</v>
      </c>
      <c r="K439" s="4" t="s">
        <v>45</v>
      </c>
      <c r="L439" s="5">
        <v>620</v>
      </c>
      <c r="M439" s="7">
        <v>650</v>
      </c>
      <c r="N439" s="7">
        <v>126</v>
      </c>
      <c r="O439" s="7" t="s">
        <v>2547</v>
      </c>
      <c r="P439" s="6">
        <v>150</v>
      </c>
      <c r="Q439" s="7">
        <v>126</v>
      </c>
      <c r="R439" s="7" t="s">
        <v>2548</v>
      </c>
      <c r="S439" s="7" t="s">
        <v>2549</v>
      </c>
      <c r="T439" s="7" t="s">
        <v>2533</v>
      </c>
      <c r="U439" s="33">
        <v>8000000000</v>
      </c>
      <c r="V439" s="8">
        <v>0</v>
      </c>
      <c r="W439" s="8">
        <f t="shared" si="6"/>
        <v>8000000000</v>
      </c>
      <c r="X439" s="30">
        <v>8000000000</v>
      </c>
      <c r="Y439" s="10">
        <v>0.1938</v>
      </c>
      <c r="Z439" s="10">
        <v>0.84</v>
      </c>
      <c r="AA439" s="12">
        <v>4.3400000000000001E-2</v>
      </c>
      <c r="AB439" s="12">
        <v>4.3400000000000001E-2</v>
      </c>
    </row>
    <row r="440" spans="1:28" x14ac:dyDescent="0.2">
      <c r="A440" s="4" t="s">
        <v>2523</v>
      </c>
      <c r="B440" s="4" t="s">
        <v>2524</v>
      </c>
      <c r="C440" s="4" t="s">
        <v>2214</v>
      </c>
      <c r="D440" s="4" t="s">
        <v>2445</v>
      </c>
      <c r="E440" s="4" t="s">
        <v>2525</v>
      </c>
      <c r="F440" s="4" t="s">
        <v>2550</v>
      </c>
      <c r="G440" s="4" t="s">
        <v>2551</v>
      </c>
      <c r="H440" s="4" t="s">
        <v>2552</v>
      </c>
      <c r="I440" s="4" t="s">
        <v>2553</v>
      </c>
      <c r="J440" s="4" t="s">
        <v>44</v>
      </c>
      <c r="K440" s="4" t="s">
        <v>45</v>
      </c>
      <c r="L440" s="5">
        <v>2000</v>
      </c>
      <c r="M440" s="7">
        <v>2200</v>
      </c>
      <c r="N440" s="7">
        <v>0</v>
      </c>
      <c r="O440" s="7"/>
      <c r="P440" s="6">
        <v>40</v>
      </c>
      <c r="Q440" s="7">
        <v>0</v>
      </c>
      <c r="R440" s="7">
        <v>0</v>
      </c>
      <c r="S440" s="7" t="s">
        <v>2554</v>
      </c>
      <c r="T440" s="7" t="s">
        <v>2533</v>
      </c>
      <c r="U440" s="33">
        <v>200000000</v>
      </c>
      <c r="V440" s="8">
        <v>0</v>
      </c>
      <c r="W440" s="8">
        <f t="shared" si="6"/>
        <v>200000000</v>
      </c>
      <c r="X440" s="30">
        <v>200000000</v>
      </c>
      <c r="Y440" s="10">
        <v>0</v>
      </c>
      <c r="Z440" s="10">
        <v>0</v>
      </c>
      <c r="AA440" s="12">
        <v>0</v>
      </c>
      <c r="AB440" s="12">
        <v>0</v>
      </c>
    </row>
    <row r="441" spans="1:28" x14ac:dyDescent="0.2">
      <c r="A441" s="4" t="s">
        <v>2523</v>
      </c>
      <c r="B441" s="4" t="s">
        <v>2524</v>
      </c>
      <c r="C441" s="4" t="s">
        <v>2214</v>
      </c>
      <c r="D441" s="4" t="s">
        <v>2445</v>
      </c>
      <c r="E441" s="4" t="s">
        <v>2525</v>
      </c>
      <c r="F441" s="4" t="s">
        <v>2555</v>
      </c>
      <c r="G441" s="4" t="s">
        <v>2556</v>
      </c>
      <c r="H441" s="4" t="s">
        <v>2557</v>
      </c>
      <c r="I441" s="4" t="s">
        <v>2558</v>
      </c>
      <c r="J441" s="4" t="s">
        <v>44</v>
      </c>
      <c r="K441" s="4" t="s">
        <v>45</v>
      </c>
      <c r="L441" s="5">
        <v>165</v>
      </c>
      <c r="M441" s="7">
        <v>170</v>
      </c>
      <c r="N441" s="7">
        <v>0</v>
      </c>
      <c r="O441" s="7" t="s">
        <v>2559</v>
      </c>
      <c r="P441" s="6">
        <v>1</v>
      </c>
      <c r="Q441" s="7">
        <v>0</v>
      </c>
      <c r="R441" s="7">
        <v>0</v>
      </c>
      <c r="S441" s="7" t="s">
        <v>2560</v>
      </c>
      <c r="T441" s="7" t="s">
        <v>2533</v>
      </c>
      <c r="U441" s="33">
        <v>300000000</v>
      </c>
      <c r="V441" s="8">
        <v>0</v>
      </c>
      <c r="W441" s="8">
        <f t="shared" si="6"/>
        <v>300000000</v>
      </c>
      <c r="X441" s="30">
        <v>300000000</v>
      </c>
      <c r="Y441" s="10">
        <v>0</v>
      </c>
      <c r="Z441" s="10">
        <v>0</v>
      </c>
      <c r="AA441" s="12">
        <v>0</v>
      </c>
      <c r="AB441" s="12">
        <v>0</v>
      </c>
    </row>
    <row r="442" spans="1:28" x14ac:dyDescent="0.2">
      <c r="A442" s="4" t="s">
        <v>35</v>
      </c>
      <c r="B442" s="4" t="s">
        <v>36</v>
      </c>
      <c r="C442" s="4" t="s">
        <v>2214</v>
      </c>
      <c r="D442" s="4" t="s">
        <v>2561</v>
      </c>
      <c r="E442" s="4" t="s">
        <v>2562</v>
      </c>
      <c r="F442" s="4" t="s">
        <v>2563</v>
      </c>
      <c r="G442" s="4" t="s">
        <v>2564</v>
      </c>
      <c r="H442" s="4" t="s">
        <v>2565</v>
      </c>
      <c r="I442" s="4" t="s">
        <v>2566</v>
      </c>
      <c r="J442" s="4" t="s">
        <v>53</v>
      </c>
      <c r="K442" s="4" t="s">
        <v>45</v>
      </c>
      <c r="L442" s="5">
        <v>50</v>
      </c>
      <c r="M442" s="7">
        <v>30</v>
      </c>
      <c r="N442" s="7">
        <v>10</v>
      </c>
      <c r="O442" s="7" t="s">
        <v>2567</v>
      </c>
      <c r="P442" s="6">
        <v>10</v>
      </c>
      <c r="Q442" s="7">
        <v>10</v>
      </c>
      <c r="R442" s="7" t="s">
        <v>2568</v>
      </c>
      <c r="S442" s="7" t="s">
        <v>2567</v>
      </c>
      <c r="T442" s="7" t="s">
        <v>2569</v>
      </c>
      <c r="U442" s="33">
        <v>9906862374</v>
      </c>
      <c r="V442" s="8">
        <v>0</v>
      </c>
      <c r="W442" s="8">
        <f t="shared" si="6"/>
        <v>9906862374</v>
      </c>
      <c r="X442" s="30">
        <v>9889317758</v>
      </c>
      <c r="Y442" s="10">
        <v>0.33329999999999999</v>
      </c>
      <c r="Z442" s="10">
        <v>1</v>
      </c>
      <c r="AA442" s="12">
        <v>7.4700000000000003E-2</v>
      </c>
      <c r="AB442" s="12">
        <v>7.4700000000000003E-2</v>
      </c>
    </row>
    <row r="443" spans="1:28" x14ac:dyDescent="0.2">
      <c r="A443" s="4" t="s">
        <v>1346</v>
      </c>
      <c r="B443" s="4" t="s">
        <v>1347</v>
      </c>
      <c r="C443" s="4" t="s">
        <v>2214</v>
      </c>
      <c r="D443" s="4" t="s">
        <v>2561</v>
      </c>
      <c r="E443" s="4" t="s">
        <v>2562</v>
      </c>
      <c r="F443" s="4" t="s">
        <v>2570</v>
      </c>
      <c r="G443" s="4" t="s">
        <v>2571</v>
      </c>
      <c r="H443" s="4" t="s">
        <v>2572</v>
      </c>
      <c r="I443" s="4" t="s">
        <v>2573</v>
      </c>
      <c r="J443" s="4" t="s">
        <v>53</v>
      </c>
      <c r="K443" s="4" t="s">
        <v>54</v>
      </c>
      <c r="L443" s="5">
        <v>100</v>
      </c>
      <c r="M443" s="7">
        <v>100</v>
      </c>
      <c r="N443" s="7">
        <v>50</v>
      </c>
      <c r="O443" s="7" t="s">
        <v>2574</v>
      </c>
      <c r="P443" s="6">
        <v>100</v>
      </c>
      <c r="Q443" s="7">
        <v>100</v>
      </c>
      <c r="R443" s="7" t="s">
        <v>2575</v>
      </c>
      <c r="S443" s="7" t="s">
        <v>2574</v>
      </c>
      <c r="T443" s="7">
        <v>0</v>
      </c>
      <c r="U443" s="33">
        <v>262500000</v>
      </c>
      <c r="V443" s="8">
        <v>0</v>
      </c>
      <c r="W443" s="8">
        <f t="shared" si="6"/>
        <v>262500000</v>
      </c>
      <c r="X443" s="30">
        <v>262466667</v>
      </c>
      <c r="Y443" s="10">
        <v>0.25</v>
      </c>
      <c r="Z443" s="10">
        <v>1</v>
      </c>
      <c r="AA443" s="12">
        <v>5.6000000000000001E-2</v>
      </c>
      <c r="AB443" s="12">
        <v>5.6000000000000001E-2</v>
      </c>
    </row>
    <row r="444" spans="1:28" x14ac:dyDescent="0.2">
      <c r="A444" s="4" t="s">
        <v>1346</v>
      </c>
      <c r="B444" s="4" t="s">
        <v>1347</v>
      </c>
      <c r="C444" s="4" t="s">
        <v>2214</v>
      </c>
      <c r="D444" s="4" t="s">
        <v>2561</v>
      </c>
      <c r="E444" s="4" t="s">
        <v>2562</v>
      </c>
      <c r="F444" s="4" t="s">
        <v>2576</v>
      </c>
      <c r="G444" s="4" t="s">
        <v>2577</v>
      </c>
      <c r="H444" s="4" t="s">
        <v>2578</v>
      </c>
      <c r="I444" s="4" t="s">
        <v>2579</v>
      </c>
      <c r="J444" s="4" t="s">
        <v>44</v>
      </c>
      <c r="K444" s="4" t="s">
        <v>54</v>
      </c>
      <c r="L444" s="5">
        <v>116</v>
      </c>
      <c r="M444" s="7">
        <v>116</v>
      </c>
      <c r="N444" s="7">
        <v>58</v>
      </c>
      <c r="O444" s="7" t="s">
        <v>2580</v>
      </c>
      <c r="P444" s="6">
        <v>116</v>
      </c>
      <c r="Q444" s="7">
        <v>116</v>
      </c>
      <c r="R444" s="7" t="s">
        <v>2581</v>
      </c>
      <c r="S444" s="7" t="s">
        <v>2582</v>
      </c>
      <c r="T444" s="7">
        <v>0</v>
      </c>
      <c r="U444" s="33">
        <v>26385545</v>
      </c>
      <c r="V444" s="8">
        <v>0</v>
      </c>
      <c r="W444" s="8">
        <f t="shared" si="6"/>
        <v>26385545</v>
      </c>
      <c r="X444" s="30">
        <v>26385545</v>
      </c>
      <c r="Y444" s="10">
        <v>0.25</v>
      </c>
      <c r="Z444" s="10">
        <v>1</v>
      </c>
      <c r="AA444" s="12">
        <v>5.6000000000000001E-2</v>
      </c>
      <c r="AB444" s="12">
        <v>5.6000000000000001E-2</v>
      </c>
    </row>
    <row r="445" spans="1:28" x14ac:dyDescent="0.2">
      <c r="A445" s="4" t="s">
        <v>1346</v>
      </c>
      <c r="B445" s="4" t="s">
        <v>1347</v>
      </c>
      <c r="C445" s="4" t="s">
        <v>2214</v>
      </c>
      <c r="D445" s="4" t="s">
        <v>2561</v>
      </c>
      <c r="E445" s="4" t="s">
        <v>2562</v>
      </c>
      <c r="F445" s="4" t="s">
        <v>2583</v>
      </c>
      <c r="G445" s="4" t="s">
        <v>2584</v>
      </c>
      <c r="H445" s="4" t="s">
        <v>2585</v>
      </c>
      <c r="I445" s="4" t="s">
        <v>2586</v>
      </c>
      <c r="J445" s="4" t="s">
        <v>44</v>
      </c>
      <c r="K445" s="4" t="s">
        <v>54</v>
      </c>
      <c r="L445" s="5">
        <v>9</v>
      </c>
      <c r="M445" s="7">
        <v>9</v>
      </c>
      <c r="N445" s="7">
        <v>4.5</v>
      </c>
      <c r="O445" s="7" t="s">
        <v>2587</v>
      </c>
      <c r="P445" s="6">
        <v>9</v>
      </c>
      <c r="Q445" s="7">
        <v>9</v>
      </c>
      <c r="R445" s="7" t="s">
        <v>2588</v>
      </c>
      <c r="S445" s="7" t="s">
        <v>2589</v>
      </c>
      <c r="T445" s="7">
        <v>0</v>
      </c>
      <c r="U445" s="33">
        <v>546000000</v>
      </c>
      <c r="V445" s="8">
        <v>0</v>
      </c>
      <c r="W445" s="8">
        <f t="shared" si="6"/>
        <v>546000000</v>
      </c>
      <c r="X445" s="30">
        <v>422692950</v>
      </c>
      <c r="Y445" s="10">
        <v>0.25</v>
      </c>
      <c r="Z445" s="10">
        <v>1</v>
      </c>
      <c r="AA445" s="12">
        <v>5.6000000000000001E-2</v>
      </c>
      <c r="AB445" s="12">
        <v>5.6000000000000001E-2</v>
      </c>
    </row>
    <row r="446" spans="1:28" x14ac:dyDescent="0.2">
      <c r="A446" s="4" t="s">
        <v>1346</v>
      </c>
      <c r="B446" s="4" t="s">
        <v>1347</v>
      </c>
      <c r="C446" s="4" t="s">
        <v>2214</v>
      </c>
      <c r="D446" s="4" t="s">
        <v>2561</v>
      </c>
      <c r="E446" s="4" t="s">
        <v>2562</v>
      </c>
      <c r="F446" s="4" t="s">
        <v>2590</v>
      </c>
      <c r="G446" s="4" t="s">
        <v>2591</v>
      </c>
      <c r="H446" s="4" t="s">
        <v>2592</v>
      </c>
      <c r="I446" s="4" t="s">
        <v>2593</v>
      </c>
      <c r="J446" s="4" t="s">
        <v>44</v>
      </c>
      <c r="K446" s="4" t="s">
        <v>45</v>
      </c>
      <c r="L446" s="5">
        <v>1</v>
      </c>
      <c r="M446" s="7">
        <v>1</v>
      </c>
      <c r="N446" s="7">
        <v>0</v>
      </c>
      <c r="O446" s="7"/>
      <c r="P446" s="6">
        <v>0.05</v>
      </c>
      <c r="Q446" s="7">
        <v>0</v>
      </c>
      <c r="R446" s="7"/>
      <c r="S446" s="7"/>
      <c r="T446" s="7"/>
      <c r="U446" s="34"/>
      <c r="V446" s="8">
        <v>0</v>
      </c>
      <c r="W446" s="8">
        <f t="shared" si="6"/>
        <v>0</v>
      </c>
      <c r="X446" s="31"/>
      <c r="Y446" s="10">
        <v>0</v>
      </c>
      <c r="Z446" s="10">
        <v>0</v>
      </c>
      <c r="AA446" s="12">
        <v>0</v>
      </c>
      <c r="AB446" s="12">
        <v>0</v>
      </c>
    </row>
    <row r="447" spans="1:28" x14ac:dyDescent="0.2">
      <c r="A447" s="4" t="s">
        <v>1346</v>
      </c>
      <c r="B447" s="4" t="s">
        <v>1347</v>
      </c>
      <c r="C447" s="4" t="s">
        <v>2214</v>
      </c>
      <c r="D447" s="4" t="s">
        <v>2561</v>
      </c>
      <c r="E447" s="4" t="s">
        <v>2594</v>
      </c>
      <c r="F447" s="4" t="s">
        <v>2595</v>
      </c>
      <c r="G447" s="4" t="s">
        <v>2596</v>
      </c>
      <c r="H447" s="4" t="s">
        <v>2597</v>
      </c>
      <c r="I447" s="4" t="s">
        <v>2598</v>
      </c>
      <c r="J447" s="4" t="s">
        <v>53</v>
      </c>
      <c r="K447" s="4" t="s">
        <v>45</v>
      </c>
      <c r="L447" s="5">
        <v>0</v>
      </c>
      <c r="M447" s="7">
        <v>10</v>
      </c>
      <c r="N447" s="7">
        <v>2</v>
      </c>
      <c r="O447" s="7" t="s">
        <v>2599</v>
      </c>
      <c r="P447" s="6">
        <v>2</v>
      </c>
      <c r="Q447" s="7">
        <v>2</v>
      </c>
      <c r="R447" s="7" t="s">
        <v>2600</v>
      </c>
      <c r="S447" s="7" t="s">
        <v>2601</v>
      </c>
      <c r="T447" s="7">
        <v>0</v>
      </c>
      <c r="U447" s="33">
        <v>893901000</v>
      </c>
      <c r="V447" s="8">
        <v>0</v>
      </c>
      <c r="W447" s="8">
        <f t="shared" si="6"/>
        <v>893901000</v>
      </c>
      <c r="X447" s="30">
        <v>832231140</v>
      </c>
      <c r="Y447" s="10">
        <v>0.2</v>
      </c>
      <c r="Z447" s="10">
        <v>1</v>
      </c>
      <c r="AA447" s="12">
        <v>4.48E-2</v>
      </c>
      <c r="AB447" s="12">
        <v>4.48E-2</v>
      </c>
    </row>
    <row r="448" spans="1:28" x14ac:dyDescent="0.2">
      <c r="A448" s="4" t="s">
        <v>1346</v>
      </c>
      <c r="B448" s="4" t="s">
        <v>1347</v>
      </c>
      <c r="C448" s="4" t="s">
        <v>2214</v>
      </c>
      <c r="D448" s="4" t="s">
        <v>2561</v>
      </c>
      <c r="E448" s="4" t="s">
        <v>2594</v>
      </c>
      <c r="F448" s="4" t="s">
        <v>2602</v>
      </c>
      <c r="G448" s="4" t="s">
        <v>2603</v>
      </c>
      <c r="H448" s="4" t="s">
        <v>2604</v>
      </c>
      <c r="I448" s="4" t="s">
        <v>2605</v>
      </c>
      <c r="J448" s="4" t="s">
        <v>53</v>
      </c>
      <c r="K448" s="4" t="s">
        <v>45</v>
      </c>
      <c r="L448" s="5">
        <v>20</v>
      </c>
      <c r="M448" s="7">
        <v>20</v>
      </c>
      <c r="N448" s="7">
        <v>1.74</v>
      </c>
      <c r="O448" s="7" t="s">
        <v>2606</v>
      </c>
      <c r="P448" s="6">
        <v>2.48</v>
      </c>
      <c r="Q448" s="7">
        <v>1.74</v>
      </c>
      <c r="R448" s="7" t="s">
        <v>2607</v>
      </c>
      <c r="S448" s="7" t="s">
        <v>2608</v>
      </c>
      <c r="T448" s="7">
        <v>0</v>
      </c>
      <c r="U448" s="33">
        <v>197118951</v>
      </c>
      <c r="V448" s="8">
        <v>0</v>
      </c>
      <c r="W448" s="8">
        <f t="shared" si="6"/>
        <v>197118951</v>
      </c>
      <c r="X448" s="30">
        <v>158955315</v>
      </c>
      <c r="Y448" s="10">
        <v>8.6999999999999994E-2</v>
      </c>
      <c r="Z448" s="10">
        <v>0.7016</v>
      </c>
      <c r="AA448" s="12">
        <v>1.95E-2</v>
      </c>
      <c r="AB448" s="12">
        <v>1.95E-2</v>
      </c>
    </row>
    <row r="449" spans="1:28" x14ac:dyDescent="0.2">
      <c r="A449" s="4" t="s">
        <v>1346</v>
      </c>
      <c r="B449" s="4" t="s">
        <v>1347</v>
      </c>
      <c r="C449" s="4" t="s">
        <v>2214</v>
      </c>
      <c r="D449" s="4" t="s">
        <v>2561</v>
      </c>
      <c r="E449" s="4" t="s">
        <v>2594</v>
      </c>
      <c r="F449" s="4" t="s">
        <v>2609</v>
      </c>
      <c r="G449" s="4" t="s">
        <v>2610</v>
      </c>
      <c r="H449" s="4" t="s">
        <v>2611</v>
      </c>
      <c r="I449" s="4" t="s">
        <v>2612</v>
      </c>
      <c r="J449" s="4" t="s">
        <v>44</v>
      </c>
      <c r="K449" s="4" t="s">
        <v>54</v>
      </c>
      <c r="L449" s="5">
        <v>4</v>
      </c>
      <c r="M449" s="7">
        <v>6</v>
      </c>
      <c r="N449" s="7">
        <v>3</v>
      </c>
      <c r="O449" s="7" t="s">
        <v>2613</v>
      </c>
      <c r="P449" s="6">
        <v>6</v>
      </c>
      <c r="Q449" s="7">
        <v>6</v>
      </c>
      <c r="R449" s="7" t="s">
        <v>2614</v>
      </c>
      <c r="S449" s="7" t="s">
        <v>2615</v>
      </c>
      <c r="T449" s="7">
        <v>0</v>
      </c>
      <c r="U449" s="33">
        <v>869000000</v>
      </c>
      <c r="V449" s="8">
        <v>0</v>
      </c>
      <c r="W449" s="8">
        <f t="shared" si="6"/>
        <v>869000000</v>
      </c>
      <c r="X449" s="30">
        <v>749738410</v>
      </c>
      <c r="Y449" s="10">
        <v>0.25</v>
      </c>
      <c r="Z449" s="10">
        <v>1</v>
      </c>
      <c r="AA449" s="12">
        <v>5.6000000000000001E-2</v>
      </c>
      <c r="AB449" s="12">
        <v>5.6000000000000001E-2</v>
      </c>
    </row>
    <row r="450" spans="1:28" x14ac:dyDescent="0.2">
      <c r="A450" s="4" t="s">
        <v>1346</v>
      </c>
      <c r="B450" s="4" t="s">
        <v>1347</v>
      </c>
      <c r="C450" s="4" t="s">
        <v>2214</v>
      </c>
      <c r="D450" s="4" t="s">
        <v>2561</v>
      </c>
      <c r="E450" s="4" t="s">
        <v>2594</v>
      </c>
      <c r="F450" s="4" t="s">
        <v>2616</v>
      </c>
      <c r="G450" s="4" t="s">
        <v>2617</v>
      </c>
      <c r="H450" s="4" t="s">
        <v>2618</v>
      </c>
      <c r="I450" s="4" t="s">
        <v>2619</v>
      </c>
      <c r="J450" s="4" t="s">
        <v>44</v>
      </c>
      <c r="K450" s="4" t="s">
        <v>54</v>
      </c>
      <c r="L450" s="5">
        <v>9</v>
      </c>
      <c r="M450" s="7">
        <v>9</v>
      </c>
      <c r="N450" s="7">
        <v>4.5</v>
      </c>
      <c r="O450" s="7" t="s">
        <v>2620</v>
      </c>
      <c r="P450" s="6">
        <v>9</v>
      </c>
      <c r="Q450" s="7">
        <v>9</v>
      </c>
      <c r="R450" s="7" t="s">
        <v>2621</v>
      </c>
      <c r="S450" s="7" t="s">
        <v>2622</v>
      </c>
      <c r="T450" s="7">
        <v>0</v>
      </c>
      <c r="U450" s="33">
        <v>609214000</v>
      </c>
      <c r="V450" s="8">
        <v>0</v>
      </c>
      <c r="W450" s="8">
        <f t="shared" si="6"/>
        <v>609214000</v>
      </c>
      <c r="X450" s="30">
        <v>504394696</v>
      </c>
      <c r="Y450" s="10">
        <v>0.25</v>
      </c>
      <c r="Z450" s="10">
        <v>1</v>
      </c>
      <c r="AA450" s="12">
        <v>5.6000000000000001E-2</v>
      </c>
      <c r="AB450" s="12">
        <v>5.6000000000000001E-2</v>
      </c>
    </row>
    <row r="451" spans="1:28" x14ac:dyDescent="0.2">
      <c r="A451" s="4" t="s">
        <v>1346</v>
      </c>
      <c r="B451" s="4" t="s">
        <v>1347</v>
      </c>
      <c r="C451" s="4" t="s">
        <v>2214</v>
      </c>
      <c r="D451" s="4" t="s">
        <v>2561</v>
      </c>
      <c r="E451" s="4" t="s">
        <v>2594</v>
      </c>
      <c r="F451" s="4" t="s">
        <v>2623</v>
      </c>
      <c r="G451" s="4" t="s">
        <v>2624</v>
      </c>
      <c r="H451" s="4" t="s">
        <v>2625</v>
      </c>
      <c r="I451" s="4" t="s">
        <v>2626</v>
      </c>
      <c r="J451" s="4" t="s">
        <v>44</v>
      </c>
      <c r="K451" s="4" t="s">
        <v>45</v>
      </c>
      <c r="L451" s="5">
        <v>0</v>
      </c>
      <c r="M451" s="7">
        <v>1</v>
      </c>
      <c r="N451" s="7">
        <v>0</v>
      </c>
      <c r="O451" s="7"/>
      <c r="P451" s="6">
        <v>0</v>
      </c>
      <c r="Q451" s="7">
        <v>0</v>
      </c>
      <c r="R451" s="7"/>
      <c r="S451" s="7"/>
      <c r="T451" s="7"/>
      <c r="U451" s="34"/>
      <c r="V451" s="8">
        <v>0</v>
      </c>
      <c r="W451" s="8">
        <f t="shared" si="6"/>
        <v>0</v>
      </c>
      <c r="X451" s="31"/>
      <c r="Y451" s="10">
        <v>0</v>
      </c>
      <c r="Z451" s="10" t="s">
        <v>56</v>
      </c>
      <c r="AA451" s="12">
        <v>0</v>
      </c>
      <c r="AB451" s="12" t="s">
        <v>56</v>
      </c>
    </row>
    <row r="452" spans="1:28" x14ac:dyDescent="0.2">
      <c r="A452" s="4" t="s">
        <v>915</v>
      </c>
      <c r="B452" s="4" t="s">
        <v>916</v>
      </c>
      <c r="C452" s="4" t="s">
        <v>2214</v>
      </c>
      <c r="D452" s="4" t="s">
        <v>2627</v>
      </c>
      <c r="E452" s="4" t="s">
        <v>2628</v>
      </c>
      <c r="F452" s="4" t="s">
        <v>2629</v>
      </c>
      <c r="G452" s="4" t="s">
        <v>2630</v>
      </c>
      <c r="H452" s="4" t="s">
        <v>2631</v>
      </c>
      <c r="I452" s="4" t="s">
        <v>2632</v>
      </c>
      <c r="J452" s="4" t="s">
        <v>53</v>
      </c>
      <c r="K452" s="4" t="s">
        <v>45</v>
      </c>
      <c r="L452" s="5">
        <v>0</v>
      </c>
      <c r="M452" s="7">
        <v>80</v>
      </c>
      <c r="N452" s="7">
        <v>15</v>
      </c>
      <c r="O452" s="7" t="s">
        <v>2633</v>
      </c>
      <c r="P452" s="6">
        <v>15</v>
      </c>
      <c r="Q452" s="7">
        <v>15</v>
      </c>
      <c r="R452" s="7" t="s">
        <v>2634</v>
      </c>
      <c r="S452" s="7" t="s">
        <v>2635</v>
      </c>
      <c r="T452" s="7">
        <v>0</v>
      </c>
      <c r="U452" s="33">
        <v>4707527148</v>
      </c>
      <c r="V452" s="8">
        <v>0</v>
      </c>
      <c r="W452" s="8">
        <f t="shared" si="6"/>
        <v>4707527148</v>
      </c>
      <c r="X452" s="30">
        <v>4654972546</v>
      </c>
      <c r="Y452" s="10">
        <v>0.1875</v>
      </c>
      <c r="Z452" s="10">
        <v>1</v>
      </c>
      <c r="AA452" s="12">
        <v>4.2000000000000003E-2</v>
      </c>
      <c r="AB452" s="12">
        <v>4.2000000000000003E-2</v>
      </c>
    </row>
    <row r="453" spans="1:28" x14ac:dyDescent="0.2">
      <c r="A453" s="4" t="s">
        <v>915</v>
      </c>
      <c r="B453" s="4" t="s">
        <v>916</v>
      </c>
      <c r="C453" s="4" t="s">
        <v>2214</v>
      </c>
      <c r="D453" s="4" t="s">
        <v>2627</v>
      </c>
      <c r="E453" s="4" t="s">
        <v>2628</v>
      </c>
      <c r="F453" s="4" t="s">
        <v>2636</v>
      </c>
      <c r="G453" s="4" t="s">
        <v>2637</v>
      </c>
      <c r="H453" s="4" t="s">
        <v>2638</v>
      </c>
      <c r="I453" s="4" t="s">
        <v>1807</v>
      </c>
      <c r="J453" s="4" t="s">
        <v>44</v>
      </c>
      <c r="K453" s="4" t="s">
        <v>45</v>
      </c>
      <c r="L453" s="5">
        <v>0</v>
      </c>
      <c r="M453" s="7">
        <v>1</v>
      </c>
      <c r="N453" s="7">
        <v>0.25</v>
      </c>
      <c r="O453" s="7"/>
      <c r="P453" s="6">
        <v>0.25</v>
      </c>
      <c r="Q453" s="7">
        <v>0.25</v>
      </c>
      <c r="R453" s="7" t="s">
        <v>2639</v>
      </c>
      <c r="S453" s="7" t="s">
        <v>2640</v>
      </c>
      <c r="T453" s="7" t="s">
        <v>2641</v>
      </c>
      <c r="U453" s="33">
        <v>2642812725</v>
      </c>
      <c r="V453" s="8">
        <v>0</v>
      </c>
      <c r="W453" s="8">
        <f t="shared" si="6"/>
        <v>2642812725</v>
      </c>
      <c r="X453" s="30">
        <v>2145545428</v>
      </c>
      <c r="Y453" s="10">
        <v>0.25</v>
      </c>
      <c r="Z453" s="10">
        <v>1</v>
      </c>
      <c r="AA453" s="12">
        <v>5.6000000000000001E-2</v>
      </c>
      <c r="AB453" s="12">
        <v>5.6000000000000001E-2</v>
      </c>
    </row>
    <row r="454" spans="1:28" x14ac:dyDescent="0.2">
      <c r="A454" s="4" t="s">
        <v>915</v>
      </c>
      <c r="B454" s="4" t="s">
        <v>916</v>
      </c>
      <c r="C454" s="4" t="s">
        <v>2214</v>
      </c>
      <c r="D454" s="4" t="s">
        <v>2627</v>
      </c>
      <c r="E454" s="4" t="s">
        <v>2628</v>
      </c>
      <c r="F454" s="4" t="s">
        <v>2642</v>
      </c>
      <c r="G454" s="4" t="s">
        <v>2643</v>
      </c>
      <c r="H454" s="4" t="s">
        <v>2644</v>
      </c>
      <c r="I454" s="4" t="s">
        <v>62</v>
      </c>
      <c r="J454" s="4" t="s">
        <v>44</v>
      </c>
      <c r="K454" s="4" t="s">
        <v>45</v>
      </c>
      <c r="L454" s="5">
        <v>0</v>
      </c>
      <c r="M454" s="7">
        <v>1</v>
      </c>
      <c r="N454" s="7">
        <v>0.2</v>
      </c>
      <c r="O454" s="7"/>
      <c r="P454" s="6">
        <v>0.2</v>
      </c>
      <c r="Q454" s="7">
        <v>0.2</v>
      </c>
      <c r="R454" s="7">
        <v>0</v>
      </c>
      <c r="S454" s="7" t="s">
        <v>2645</v>
      </c>
      <c r="T454" s="7">
        <v>0</v>
      </c>
      <c r="U454" s="33">
        <v>367187275</v>
      </c>
      <c r="V454" s="8">
        <v>0</v>
      </c>
      <c r="W454" s="8">
        <f t="shared" si="6"/>
        <v>367187275</v>
      </c>
      <c r="X454" s="30">
        <v>270613598</v>
      </c>
      <c r="Y454" s="10">
        <v>0.2</v>
      </c>
      <c r="Z454" s="10">
        <v>1</v>
      </c>
      <c r="AA454" s="12">
        <v>4.48E-2</v>
      </c>
      <c r="AB454" s="12">
        <v>4.48E-2</v>
      </c>
    </row>
    <row r="455" spans="1:28" x14ac:dyDescent="0.2">
      <c r="A455" s="4" t="s">
        <v>915</v>
      </c>
      <c r="B455" s="4" t="s">
        <v>916</v>
      </c>
      <c r="C455" s="4" t="s">
        <v>2214</v>
      </c>
      <c r="D455" s="4" t="s">
        <v>2627</v>
      </c>
      <c r="E455" s="4" t="s">
        <v>2646</v>
      </c>
      <c r="F455" s="4" t="s">
        <v>2647</v>
      </c>
      <c r="G455" s="4" t="s">
        <v>2648</v>
      </c>
      <c r="H455" s="4" t="s">
        <v>2649</v>
      </c>
      <c r="I455" s="4" t="s">
        <v>1807</v>
      </c>
      <c r="J455" s="4" t="s">
        <v>44</v>
      </c>
      <c r="K455" s="4" t="s">
        <v>45</v>
      </c>
      <c r="L455" s="5">
        <v>1</v>
      </c>
      <c r="M455" s="7">
        <v>1</v>
      </c>
      <c r="N455" s="7">
        <v>0.1</v>
      </c>
      <c r="O455" s="7"/>
      <c r="P455" s="6">
        <v>0.1</v>
      </c>
      <c r="Q455" s="7">
        <v>0.1</v>
      </c>
      <c r="R455" s="7">
        <v>0</v>
      </c>
      <c r="S455" s="7" t="s">
        <v>2650</v>
      </c>
      <c r="T455" s="7">
        <v>0</v>
      </c>
      <c r="U455" s="33">
        <v>51520092</v>
      </c>
      <c r="V455" s="8">
        <v>0</v>
      </c>
      <c r="W455" s="8">
        <f t="shared" si="6"/>
        <v>51520092</v>
      </c>
      <c r="X455" s="30">
        <v>51520092</v>
      </c>
      <c r="Y455" s="10">
        <v>0.1</v>
      </c>
      <c r="Z455" s="10">
        <v>1</v>
      </c>
      <c r="AA455" s="12">
        <v>2.24E-2</v>
      </c>
      <c r="AB455" s="12">
        <v>2.24E-2</v>
      </c>
    </row>
    <row r="456" spans="1:28" x14ac:dyDescent="0.2">
      <c r="A456" s="4" t="s">
        <v>915</v>
      </c>
      <c r="B456" s="4" t="s">
        <v>916</v>
      </c>
      <c r="C456" s="4" t="s">
        <v>2214</v>
      </c>
      <c r="D456" s="4" t="s">
        <v>2627</v>
      </c>
      <c r="E456" s="4" t="s">
        <v>2646</v>
      </c>
      <c r="F456" s="4" t="s">
        <v>2651</v>
      </c>
      <c r="G456" s="4" t="s">
        <v>2652</v>
      </c>
      <c r="H456" s="4" t="s">
        <v>2653</v>
      </c>
      <c r="I456" s="4" t="s">
        <v>1807</v>
      </c>
      <c r="J456" s="4" t="s">
        <v>44</v>
      </c>
      <c r="K456" s="4" t="s">
        <v>45</v>
      </c>
      <c r="L456" s="5">
        <v>0</v>
      </c>
      <c r="M456" s="7">
        <v>1</v>
      </c>
      <c r="N456" s="7">
        <v>0.15</v>
      </c>
      <c r="O456" s="7"/>
      <c r="P456" s="6">
        <v>0.15</v>
      </c>
      <c r="Q456" s="7">
        <v>0.15</v>
      </c>
      <c r="R456" s="7" t="s">
        <v>1029</v>
      </c>
      <c r="S456" s="7" t="s">
        <v>2654</v>
      </c>
      <c r="T456" s="7">
        <v>0</v>
      </c>
      <c r="U456" s="34"/>
      <c r="V456" s="8">
        <v>8000000</v>
      </c>
      <c r="W456" s="8">
        <f t="shared" si="6"/>
        <v>8000000</v>
      </c>
      <c r="X456" s="31"/>
      <c r="Y456" s="10">
        <v>0.15</v>
      </c>
      <c r="Z456" s="10">
        <v>1</v>
      </c>
      <c r="AA456" s="12">
        <v>3.3599999999999998E-2</v>
      </c>
      <c r="AB456" s="12">
        <v>3.3599999999999998E-2</v>
      </c>
    </row>
    <row r="457" spans="1:28" x14ac:dyDescent="0.2">
      <c r="A457" s="4" t="s">
        <v>915</v>
      </c>
      <c r="B457" s="4" t="s">
        <v>916</v>
      </c>
      <c r="C457" s="4" t="s">
        <v>2214</v>
      </c>
      <c r="D457" s="4" t="s">
        <v>2627</v>
      </c>
      <c r="E457" s="4" t="s">
        <v>2646</v>
      </c>
      <c r="F457" s="4" t="s">
        <v>2655</v>
      </c>
      <c r="G457" s="4" t="s">
        <v>2656</v>
      </c>
      <c r="H457" s="4" t="s">
        <v>2657</v>
      </c>
      <c r="I457" s="4" t="s">
        <v>62</v>
      </c>
      <c r="J457" s="4" t="s">
        <v>44</v>
      </c>
      <c r="K457" s="4" t="s">
        <v>45</v>
      </c>
      <c r="L457" s="5">
        <v>0</v>
      </c>
      <c r="M457" s="7">
        <v>1</v>
      </c>
      <c r="N457" s="7">
        <v>0.1</v>
      </c>
      <c r="O457" s="7"/>
      <c r="P457" s="6">
        <v>0.1</v>
      </c>
      <c r="Q457" s="7">
        <v>0.1</v>
      </c>
      <c r="R457" s="7" t="s">
        <v>1029</v>
      </c>
      <c r="S457" s="7" t="s">
        <v>2658</v>
      </c>
      <c r="T457" s="7">
        <v>0</v>
      </c>
      <c r="U457" s="33">
        <v>65000000</v>
      </c>
      <c r="V457" s="8">
        <v>0</v>
      </c>
      <c r="W457" s="8">
        <f t="shared" si="6"/>
        <v>65000000</v>
      </c>
      <c r="X457" s="30">
        <v>46477488</v>
      </c>
      <c r="Y457" s="10">
        <v>0.1</v>
      </c>
      <c r="Z457" s="10">
        <v>1</v>
      </c>
      <c r="AA457" s="12">
        <v>2.24E-2</v>
      </c>
      <c r="AB457" s="12">
        <v>2.24E-2</v>
      </c>
    </row>
    <row r="458" spans="1:28" x14ac:dyDescent="0.2">
      <c r="U458" s="27">
        <f t="shared" ref="U458:W458" si="7">SUM(U13:U457)</f>
        <v>1229244891009</v>
      </c>
      <c r="V458" s="27">
        <f t="shared" si="7"/>
        <v>1887164507737</v>
      </c>
      <c r="W458" s="27">
        <f t="shared" si="7"/>
        <v>3116409398746</v>
      </c>
      <c r="X458" s="27">
        <f t="shared" ref="X458" si="8">SUM(X13:X457)</f>
        <v>1081923967179</v>
      </c>
    </row>
  </sheetData>
  <autoFilter ref="A12:BC12" xr:uid="{00000000-0009-0000-0000-000000000000}"/>
  <mergeCells count="22">
    <mergeCell ref="U10:X10"/>
    <mergeCell ref="U11:X11"/>
    <mergeCell ref="Y9:Z11"/>
    <mergeCell ref="AA9:AB10"/>
    <mergeCell ref="A6:C6"/>
    <mergeCell ref="A7:C7"/>
    <mergeCell ref="A9:L11"/>
    <mergeCell ref="M9:T9"/>
    <mergeCell ref="M10:O11"/>
    <mergeCell ref="P10:T10"/>
    <mergeCell ref="P11:T11"/>
    <mergeCell ref="A1:D4"/>
    <mergeCell ref="E1:F2"/>
    <mergeCell ref="E3:F4"/>
    <mergeCell ref="G1:H1"/>
    <mergeCell ref="G2:H3"/>
    <mergeCell ref="G4:H4"/>
    <mergeCell ref="J1:L2"/>
    <mergeCell ref="M1:O1"/>
    <mergeCell ref="M2:O3"/>
    <mergeCell ref="J3:L4"/>
    <mergeCell ref="M4:O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Maria Alexandra Abello Gomez</cp:lastModifiedBy>
  <dcterms:created xsi:type="dcterms:W3CDTF">2021-01-29T17:13:15Z</dcterms:created>
  <dcterms:modified xsi:type="dcterms:W3CDTF">2021-01-29T20:01:53Z</dcterms:modified>
</cp:coreProperties>
</file>