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yub\Downloads\Actualizacion Micrositio Oct 2023\"/>
    </mc:Choice>
  </mc:AlternateContent>
  <xr:revisionPtr revIDLastSave="0" documentId="13_ncr:1_{328F7F5F-DC10-4BD0-8ADF-FE354F4536D7}" xr6:coauthVersionLast="47" xr6:coauthVersionMax="47" xr10:uidLastSave="{00000000-0000-0000-0000-000000000000}"/>
  <workbookProtection workbookAlgorithmName="SHA-512" workbookHashValue="GcJBqIrkeJaE9dFHki1kZAyd7MLfoQwcypZSD3AVucb9/2kzBqT7105vR9ejqDnB78HEcpQEj4tteXfOpCmlOw==" workbookSaltValue="GpmgenuoxwFNy9dj00OlYg==" workbookSpinCount="100000" lockStructure="1"/>
  <bookViews>
    <workbookView xWindow="-120" yWindow="-120" windowWidth="20730" windowHeight="11040" firstSheet="1" activeTab="1" xr2:uid="{00000000-000D-0000-FFFF-FFFF00000000}"/>
  </bookViews>
  <sheets>
    <sheet name="SALDOS 2023" sheetId="2" state="hidden" r:id="rId1"/>
    <sheet name=" PROYECTOS APROBADOS 2023" sheetId="1" r:id="rId2"/>
  </sheets>
  <externalReferences>
    <externalReference r:id="rId3"/>
  </externalReferences>
  <definedNames>
    <definedName name="_xlnm._FilterDatabase" localSheetId="1" hidden="1">' PROYECTOS APROBADOS 2023'!$A$7:$AH$16</definedName>
    <definedName name="_xlnm.Print_Area" localSheetId="0">'SALDOS 2023'!$A$2:$F$10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B8" i="2"/>
  <c r="C7" i="2"/>
  <c r="D7" i="2" s="1"/>
  <c r="F7" i="2" s="1"/>
  <c r="C6" i="2"/>
  <c r="B6" i="2"/>
  <c r="C5" i="2"/>
  <c r="D5" i="2" s="1"/>
  <c r="F5" i="2" s="1"/>
  <c r="C4" i="2"/>
  <c r="D4" i="2" s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T15" i="1"/>
  <c r="T14" i="1"/>
  <c r="T13" i="1"/>
  <c r="T12" i="1"/>
  <c r="T11" i="1"/>
  <c r="T10" i="1"/>
  <c r="T9" i="1"/>
  <c r="T8" i="1"/>
  <c r="T16" i="1" l="1"/>
  <c r="D6" i="2"/>
  <c r="F6" i="2" s="1"/>
  <c r="C8" i="2"/>
  <c r="F4" i="2"/>
  <c r="D8" i="2" l="1"/>
  <c r="F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Armando Torres Barrantes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Diego Armando Torres Barrantes:</t>
        </r>
        <r>
          <rPr>
            <sz val="9"/>
            <color indexed="81"/>
            <rFont val="Tahoma"/>
            <charset val="1"/>
          </rPr>
          <t xml:space="preserve">
asigancion por depto + 9700 que sobraron del bienio pasado
</t>
        </r>
      </text>
    </comment>
  </commentList>
</comments>
</file>

<file path=xl/sharedStrings.xml><?xml version="1.0" encoding="utf-8"?>
<sst xmlns="http://schemas.openxmlformats.org/spreadsheetml/2006/main" count="50" uniqueCount="47">
  <si>
    <t xml:space="preserve">ITEM </t>
  </si>
  <si>
    <t>BIENIO</t>
  </si>
  <si>
    <t xml:space="preserve">AÑO APROBACION </t>
  </si>
  <si>
    <t>DECRETO O ACUERDO DE APROBACIÓN</t>
  </si>
  <si>
    <t>BPIN</t>
  </si>
  <si>
    <t xml:space="preserve">PROYECTO </t>
  </si>
  <si>
    <t>ASIGNACIONES DIRECTAS</t>
  </si>
  <si>
    <t xml:space="preserve">ASIGNACIÓN PARA INVERSION REGIONAL 60 % </t>
  </si>
  <si>
    <t xml:space="preserve">ASIGNACIÓN PARA INVERSION REGIONAL 40 % </t>
  </si>
  <si>
    <t xml:space="preserve">CONVOCATORIA AMBIENTAL REGALIAS </t>
  </si>
  <si>
    <t>FDR</t>
  </si>
  <si>
    <t>ASIGNACIÓN PARA INVERSION REGIONAL 60 %- CAMBIO CLIMATICO Y GESTIÓN DEL RIESGO</t>
  </si>
  <si>
    <t>FCR</t>
  </si>
  <si>
    <t>DECRETO PRESIDENCIAL</t>
  </si>
  <si>
    <t>FCTEI</t>
  </si>
  <si>
    <t>FCTEI - MEDIO AMBIENTE</t>
  </si>
  <si>
    <t>OCAD PAZ</t>
  </si>
  <si>
    <t>FDR- PAZ</t>
  </si>
  <si>
    <t xml:space="preserve">OTROS </t>
  </si>
  <si>
    <t xml:space="preserve">VALOR TOTAL </t>
  </si>
  <si>
    <t>2023-2024</t>
  </si>
  <si>
    <t>ACUERDO 12 DE 2023</t>
  </si>
  <si>
    <t>Fortalecimiento a la Estrategia de Alimentación Escolar en los municipios no certificados para la vigencia 2023 del Departamento de Cundinamarca</t>
  </si>
  <si>
    <t>DECRETO  167 DE 2023</t>
  </si>
  <si>
    <t>Fortalecimiento a la Estrategia de Subsidio de transporte escolar para la vigencia 2023 en municipios no certificados del Departamento de  Cundinamarca</t>
  </si>
  <si>
    <t>ACUERDO 1 DE 2023</t>
  </si>
  <si>
    <t>Implementacion de un proceso de restauración ecológica como medida de conservación de áreas ambientales estratégicas en la provincia de Gualiva Cundinamarca</t>
  </si>
  <si>
    <t>DECRETO 276 DE 2023</t>
  </si>
  <si>
    <t>INFLEXIBILIDAD</t>
  </si>
  <si>
    <t xml:space="preserve">TOTAL GENERAL </t>
  </si>
  <si>
    <t>TOTAL</t>
  </si>
  <si>
    <t>FLUJO DE CAJA SGR DEPARTAMENTO DE CUNDINAMARCA</t>
  </si>
  <si>
    <t>FLUJO DE CAJA 2023</t>
  </si>
  <si>
    <t>FONDOS</t>
  </si>
  <si>
    <t>SALDO INICIAL 2023</t>
  </si>
  <si>
    <t>APROBADO 2023</t>
  </si>
  <si>
    <t xml:space="preserve">SALDO </t>
  </si>
  <si>
    <t>INICIATIVAS 2023</t>
  </si>
  <si>
    <t>SALDO CON INICIATIVAS 2023</t>
  </si>
  <si>
    <t>ASIG DIRECTAS + DECRETO PRESIDENCIAL</t>
  </si>
  <si>
    <t>INVERSIONES REGIONAL 60 %</t>
  </si>
  <si>
    <t>INVERSION REGIONAL 40%</t>
  </si>
  <si>
    <t>DECRETO 1741 de 2022 asignaciones directas</t>
  </si>
  <si>
    <t>Fuente: Dirección de Gestión de la Inversión - Secretaría de Planeación</t>
  </si>
  <si>
    <t>Corte: Octubre 15 de 2023</t>
  </si>
  <si>
    <t>Inflexibilidades - pago servicio de la deuda departamento de Cundinamarca 2021</t>
  </si>
  <si>
    <t xml:space="preserve">FLUJO DE CAJA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</si>
</sst>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\ #,##0;\-&quot;$&quot;\ #,##0"/>
    <numFmt numFmtId="41" formatCode="_-* #,##0_-;\-* #,##0_-;_-* &quot;-&quot;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-* #,##0\ _€_-;\-* #,##0\ _€_-;_-* &quot;-&quot;??\ _€_-;_-@_-"/>
    <numFmt numFmtId="168" formatCode="_(&quot;$&quot;\ * #,##0.00_);_(&quot;$&quot;\ * \(#,##0.00\);_(&quot;$&quot;\ * &quot;-&quot;??_);_(@_)"/>
    <numFmt numFmtId="169" formatCode="_(&quot;$&quot;\ * #,##0_);_(&quot;$&quot;\ * \(#,##0\);_(&quot;$&quot;\ * &quot;-&quot;??_);_(@_)"/>
    <numFmt numFmtId="170" formatCode="&quot;$&quot;\ #,##0.00"/>
    <numFmt numFmtId="171" formatCode="_-* #,##0.00_-;\-* #,##0.00_-;_-* &quot;-&quot;_-;_-@_-"/>
    <numFmt numFmtId="172" formatCode="_-[$$-240A]\ * #,##0_ ;_-[$$-240A]\ * \-#,##0\ ;_-[$$-240A]\ * &quot;-&quot;_ ;_-@_ "/>
    <numFmt numFmtId="173" formatCode="_-* #,##0.00\ _€_-;\-* #,##0.00\ _€_-;_-* &quot;-&quot;??\ _€_-;_-@_-"/>
    <numFmt numFmtId="17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"/>
    </font>
    <font>
      <sz val="12"/>
      <color theme="1"/>
      <name val="Arial "/>
    </font>
    <font>
      <sz val="11"/>
      <color theme="1"/>
      <name val="Calibri"/>
      <family val="2"/>
    </font>
    <font>
      <sz val="14"/>
      <color theme="1"/>
      <name val="Arial "/>
    </font>
    <font>
      <b/>
      <sz val="14"/>
      <color theme="0"/>
      <name val="Arial "/>
    </font>
    <font>
      <b/>
      <sz val="20"/>
      <color theme="0"/>
      <name val="Arial "/>
    </font>
    <font>
      <sz val="14"/>
      <color rgb="FF000000"/>
      <name val="Arial "/>
    </font>
    <font>
      <sz val="14"/>
      <name val="Arial 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i/>
      <sz val="16"/>
      <color rgb="FF002060"/>
      <name val="Arial Narrow"/>
      <family val="2"/>
    </font>
    <font>
      <b/>
      <sz val="48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</cellStyleXfs>
  <cellXfs count="101">
    <xf numFmtId="0" fontId="0" fillId="0" borderId="0" xfId="0"/>
    <xf numFmtId="169" fontId="2" fillId="2" borderId="0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9" fontId="3" fillId="2" borderId="0" xfId="3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1" fontId="3" fillId="2" borderId="0" xfId="2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41" fontId="3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172" fontId="6" fillId="4" borderId="1" xfId="6" applyNumberFormat="1" applyFont="1" applyFill="1" applyBorder="1" applyAlignment="1">
      <alignment horizontal="center" vertical="center" wrapText="1"/>
    </xf>
    <xf numFmtId="172" fontId="6" fillId="4" borderId="4" xfId="6" applyNumberFormat="1" applyFont="1" applyFill="1" applyBorder="1" applyAlignment="1">
      <alignment horizontal="center" vertical="center" wrapText="1"/>
    </xf>
    <xf numFmtId="172" fontId="6" fillId="4" borderId="5" xfId="6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166" fontId="6" fillId="4" borderId="4" xfId="1" applyFont="1" applyFill="1" applyBorder="1" applyAlignment="1">
      <alignment horizontal="center" vertical="center" wrapText="1"/>
    </xf>
    <xf numFmtId="168" fontId="8" fillId="0" borderId="5" xfId="1" applyNumberFormat="1" applyFont="1" applyFill="1" applyBorder="1" applyAlignment="1">
      <alignment horizontal="right" vertical="center"/>
    </xf>
    <xf numFmtId="168" fontId="5" fillId="0" borderId="5" xfId="3" applyFont="1" applyBorder="1" applyAlignment="1">
      <alignment horizontal="right" vertical="center"/>
    </xf>
    <xf numFmtId="168" fontId="9" fillId="5" borderId="5" xfId="1" applyNumberFormat="1" applyFont="1" applyFill="1" applyBorder="1" applyAlignment="1">
      <alignment horizontal="right" vertical="center"/>
    </xf>
    <xf numFmtId="168" fontId="8" fillId="0" borderId="5" xfId="0" applyNumberFormat="1" applyFont="1" applyBorder="1" applyAlignment="1">
      <alignment vertical="center"/>
    </xf>
    <xf numFmtId="168" fontId="5" fillId="0" borderId="5" xfId="0" applyNumberFormat="1" applyFont="1" applyBorder="1" applyAlignment="1">
      <alignment vertical="center"/>
    </xf>
    <xf numFmtId="168" fontId="9" fillId="0" borderId="5" xfId="1" applyNumberFormat="1" applyFont="1" applyFill="1" applyBorder="1" applyAlignment="1">
      <alignment horizontal="right" vertical="center"/>
    </xf>
    <xf numFmtId="41" fontId="5" fillId="0" borderId="0" xfId="2" applyFont="1"/>
    <xf numFmtId="165" fontId="5" fillId="0" borderId="0" xfId="0" applyNumberFormat="1" applyFont="1"/>
    <xf numFmtId="0" fontId="6" fillId="4" borderId="4" xfId="0" applyFont="1" applyFill="1" applyBorder="1" applyAlignment="1">
      <alignment horizontal="center" vertical="center" wrapText="1"/>
    </xf>
    <xf numFmtId="168" fontId="8" fillId="2" borderId="5" xfId="0" applyNumberFormat="1" applyFont="1" applyFill="1" applyBorder="1" applyAlignment="1">
      <alignment horizontal="right" vertical="center"/>
    </xf>
    <xf numFmtId="168" fontId="5" fillId="2" borderId="5" xfId="0" applyNumberFormat="1" applyFont="1" applyFill="1" applyBorder="1" applyAlignment="1">
      <alignment horizontal="right" vertical="center"/>
    </xf>
    <xf numFmtId="168" fontId="8" fillId="2" borderId="5" xfId="0" applyNumberFormat="1" applyFont="1" applyFill="1" applyBorder="1" applyAlignment="1">
      <alignment vertical="center"/>
    </xf>
    <xf numFmtId="164" fontId="5" fillId="0" borderId="0" xfId="0" applyNumberFormat="1" applyFont="1"/>
    <xf numFmtId="0" fontId="6" fillId="4" borderId="7" xfId="0" applyFont="1" applyFill="1" applyBorder="1" applyAlignment="1">
      <alignment horizontal="center" vertical="center" wrapText="1"/>
    </xf>
    <xf numFmtId="168" fontId="8" fillId="2" borderId="8" xfId="0" applyNumberFormat="1" applyFont="1" applyFill="1" applyBorder="1" applyAlignment="1">
      <alignment horizontal="right" vertical="center"/>
    </xf>
    <xf numFmtId="168" fontId="5" fillId="2" borderId="8" xfId="0" applyNumberFormat="1" applyFont="1" applyFill="1" applyBorder="1" applyAlignment="1">
      <alignment horizontal="right" vertical="center"/>
    </xf>
    <xf numFmtId="168" fontId="9" fillId="2" borderId="5" xfId="1" applyNumberFormat="1" applyFont="1" applyFill="1" applyBorder="1" applyAlignment="1">
      <alignment horizontal="right" vertical="center"/>
    </xf>
    <xf numFmtId="168" fontId="8" fillId="2" borderId="8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168" fontId="6" fillId="6" borderId="11" xfId="0" applyNumberFormat="1" applyFont="1" applyFill="1" applyBorder="1" applyAlignment="1">
      <alignment horizontal="right" vertical="center"/>
    </xf>
    <xf numFmtId="173" fontId="5" fillId="0" borderId="0" xfId="0" applyNumberFormat="1" applyFont="1"/>
    <xf numFmtId="168" fontId="5" fillId="0" borderId="0" xfId="0" applyNumberFormat="1" applyFont="1"/>
    <xf numFmtId="174" fontId="5" fillId="0" borderId="0" xfId="1" applyNumberFormat="1" applyFont="1" applyAlignment="1">
      <alignment horizontal="center" vertical="center"/>
    </xf>
    <xf numFmtId="5" fontId="5" fillId="0" borderId="0" xfId="0" applyNumberFormat="1" applyFont="1"/>
    <xf numFmtId="166" fontId="5" fillId="0" borderId="0" xfId="1" applyFont="1"/>
    <xf numFmtId="9" fontId="5" fillId="0" borderId="0" xfId="4" applyFont="1" applyAlignment="1">
      <alignment horizontal="center"/>
    </xf>
    <xf numFmtId="173" fontId="5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2" fillId="0" borderId="0" xfId="0" applyFont="1"/>
    <xf numFmtId="1" fontId="13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168" fontId="13" fillId="2" borderId="5" xfId="3" applyFont="1" applyFill="1" applyBorder="1" applyAlignment="1">
      <alignment horizontal="center" vertical="center" wrapText="1"/>
    </xf>
    <xf numFmtId="168" fontId="14" fillId="2" borderId="5" xfId="3" applyFont="1" applyFill="1" applyBorder="1" applyAlignment="1">
      <alignment horizontal="center" vertical="center"/>
    </xf>
    <xf numFmtId="168" fontId="14" fillId="2" borderId="6" xfId="3" applyFont="1" applyFill="1" applyBorder="1" applyAlignment="1">
      <alignment horizontal="center" vertical="center"/>
    </xf>
    <xf numFmtId="171" fontId="14" fillId="2" borderId="5" xfId="2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168" fontId="13" fillId="2" borderId="8" xfId="3" applyFont="1" applyFill="1" applyBorder="1" applyAlignment="1">
      <alignment horizontal="center" vertical="center" wrapText="1"/>
    </xf>
    <xf numFmtId="168" fontId="14" fillId="2" borderId="8" xfId="3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" fontId="14" fillId="2" borderId="5" xfId="5" applyNumberFormat="1" applyFont="1" applyFill="1" applyBorder="1" applyAlignment="1">
      <alignment horizontal="center" vertical="center" wrapText="1"/>
    </xf>
    <xf numFmtId="170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4" fontId="14" fillId="2" borderId="8" xfId="5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1" fontId="14" fillId="2" borderId="8" xfId="5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4" fillId="2" borderId="10" xfId="5" applyNumberFormat="1" applyFont="1" applyFill="1" applyBorder="1" applyAlignment="1">
      <alignment horizontal="center" vertical="center" wrapText="1"/>
    </xf>
    <xf numFmtId="14" fontId="14" fillId="2" borderId="10" xfId="5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/>
    </xf>
    <xf numFmtId="41" fontId="15" fillId="2" borderId="5" xfId="2" applyFont="1" applyFill="1" applyBorder="1" applyAlignment="1">
      <alignment horizontal="center" vertical="center" wrapText="1"/>
    </xf>
    <xf numFmtId="3" fontId="14" fillId="2" borderId="5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3" fontId="14" fillId="2" borderId="5" xfId="5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3" fontId="14" fillId="2" borderId="8" xfId="5" applyNumberFormat="1" applyFont="1" applyFill="1" applyBorder="1" applyAlignment="1">
      <alignment horizontal="center" vertical="center" wrapText="1"/>
    </xf>
    <xf numFmtId="3" fontId="14" fillId="2" borderId="8" xfId="1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167" fontId="16" fillId="7" borderId="2" xfId="1" applyNumberFormat="1" applyFont="1" applyFill="1" applyBorder="1" applyAlignment="1">
      <alignment horizontal="center" vertical="center"/>
    </xf>
    <xf numFmtId="167" fontId="16" fillId="7" borderId="2" xfId="1" applyNumberFormat="1" applyFont="1" applyFill="1" applyBorder="1" applyAlignment="1">
      <alignment horizontal="center" vertical="center" wrapText="1"/>
    </xf>
    <xf numFmtId="167" fontId="16" fillId="7" borderId="3" xfId="1" applyNumberFormat="1" applyFont="1" applyFill="1" applyBorder="1" applyAlignment="1">
      <alignment horizontal="center" vertical="center"/>
    </xf>
    <xf numFmtId="170" fontId="16" fillId="7" borderId="2" xfId="0" applyNumberFormat="1" applyFont="1" applyFill="1" applyBorder="1" applyAlignment="1">
      <alignment horizontal="center" vertical="center"/>
    </xf>
    <xf numFmtId="170" fontId="16" fillId="7" borderId="2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7" fontId="16" fillId="7" borderId="3" xfId="1" applyNumberFormat="1" applyFont="1" applyFill="1" applyBorder="1" applyAlignment="1">
      <alignment horizontal="center" vertical="center" wrapText="1"/>
    </xf>
    <xf numFmtId="172" fontId="7" fillId="4" borderId="12" xfId="6" applyNumberFormat="1" applyFont="1" applyFill="1" applyBorder="1" applyAlignment="1">
      <alignment horizontal="center" vertical="center" wrapText="1"/>
    </xf>
    <xf numFmtId="172" fontId="7" fillId="4" borderId="13" xfId="6" applyNumberFormat="1" applyFont="1" applyFill="1" applyBorder="1" applyAlignment="1">
      <alignment horizontal="center" vertical="center" wrapText="1"/>
    </xf>
    <xf numFmtId="172" fontId="7" fillId="4" borderId="14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5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7" borderId="17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7">
    <cellStyle name="Millares" xfId="1" builtinId="3"/>
    <cellStyle name="Millares [0]" xfId="2" builtinId="6"/>
    <cellStyle name="Millares 3" xfId="6" xr:uid="{00000000-0005-0000-0000-000002000000}"/>
    <cellStyle name="Moneda" xfId="3" builtinId="4"/>
    <cellStyle name="Normal" xfId="0" builtinId="0"/>
    <cellStyle name="Normal 2" xfId="5" xr:uid="{00000000-0005-0000-0000-000005000000}"/>
    <cellStyle name="Porcentaje" xfId="4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84044</xdr:colOff>
      <xdr:row>0</xdr:row>
      <xdr:rowOff>42022</xdr:rowOff>
    </xdr:from>
    <xdr:to>
      <xdr:col>3</xdr:col>
      <xdr:colOff>42022</xdr:colOff>
      <xdr:row>5</xdr:row>
      <xdr:rowOff>80191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006534-EC5A-0BDC-B254-B57E23AE4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4" y="42022"/>
          <a:ext cx="2871507" cy="1018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orresb/Documents/Direcci&#243;n%20de%20Gesti&#243;n%20de%20la%20Inversi&#243;n/saldos/14%20Flujo%20de%20Caja%20-%20sal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OBADO"/>
      <sheetName val="SALDOS 2019"/>
      <sheetName val="Hoja3"/>
      <sheetName val="Hoja4"/>
      <sheetName val="Hoja5"/>
      <sheetName val="Hoja6"/>
      <sheetName val="Hoja7"/>
      <sheetName val="Hoja8"/>
      <sheetName val="Hoja2"/>
      <sheetName val=" PROYECTOS APROBADOS 2019"/>
      <sheetName val="SALDOS 2020"/>
      <sheetName val=" PROYECTOS APROBADOS 2020"/>
      <sheetName val="Hoja11"/>
      <sheetName val="Hoja9"/>
      <sheetName val="SALDOS 2021"/>
      <sheetName val=" PROYECTOS APROBADOS 2021"/>
      <sheetName val="otro"/>
      <sheetName val="BALANCE RECURSOS 2022 (2)"/>
      <sheetName val="SALDOS 2022"/>
      <sheetName val=" PROYECTOS APROBADOS 2022 (2)"/>
      <sheetName val="BALANCE RECURSOS 2022"/>
      <sheetName val="BALANCE RECURSOS 2022 (4)"/>
      <sheetName val=" PROYECTOS APROBADOS 2022"/>
      <sheetName val="Hoja1 (2)"/>
      <sheetName val="BALANCE RECURSOS 2022 (5)"/>
      <sheetName val="BALANCE RECURSOS 2022 "/>
      <sheetName val="SALDOS 2023"/>
      <sheetName val=" PROYECTOS APROBADOS 2023"/>
      <sheetName val="BALANCE RECURSOS 2023"/>
      <sheetName val="BALANCE RECURSOS 2023 (3)"/>
      <sheetName val="ASIGNACION 2021-2022"/>
      <sheetName val="INICIATIVAS 2023"/>
      <sheetName val="Balance 2023"/>
      <sheetName val="Balance Cierres"/>
      <sheetName val="INICIATIVAS  VERIFICACIÓN 21-22"/>
      <sheetName val="Hoja1"/>
      <sheetName val="CONSOLIDADO SALDOS "/>
      <sheetName val="INICIATIVAS EN FORMULACIÓN "/>
      <sheetName val="ASIGNACIONES DIRECTAS INFLEXIBI"/>
      <sheetName val="Hoja12"/>
      <sheetName val="Hoja10"/>
      <sheetName val="DISPONI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3">
          <cell r="N13">
            <v>0</v>
          </cell>
        </row>
      </sheetData>
      <sheetData sheetId="23"/>
      <sheetData sheetId="24"/>
      <sheetData sheetId="25"/>
      <sheetData sheetId="26"/>
      <sheetData sheetId="27">
        <row r="13">
          <cell r="G13">
            <v>6263997413</v>
          </cell>
          <cell r="H13">
            <v>33021183149</v>
          </cell>
          <cell r="I13">
            <v>73467216989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70" zoomScaleNormal="70" workbookViewId="0">
      <selection activeCell="E19" sqref="E19"/>
    </sheetView>
  </sheetViews>
  <sheetFormatPr baseColWidth="10" defaultColWidth="11.42578125" defaultRowHeight="18"/>
  <cols>
    <col min="1" max="1" width="36.5703125" style="10" customWidth="1"/>
    <col min="2" max="2" width="46.5703125" style="10" customWidth="1"/>
    <col min="3" max="3" width="29.85546875" style="10" customWidth="1"/>
    <col min="4" max="4" width="36.5703125" style="10" customWidth="1"/>
    <col min="5" max="5" width="34" style="10" customWidth="1"/>
    <col min="6" max="6" width="38.85546875" style="10" customWidth="1"/>
    <col min="7" max="7" width="30.5703125" style="10" bestFit="1" customWidth="1"/>
    <col min="8" max="8" width="36.140625" style="10" customWidth="1"/>
    <col min="9" max="9" width="28" style="10" bestFit="1" customWidth="1"/>
    <col min="10" max="10" width="15.42578125" style="10" customWidth="1"/>
    <col min="11" max="16384" width="11.42578125" style="10"/>
  </cols>
  <sheetData>
    <row r="1" spans="1:11" ht="18.75" thickBot="1"/>
    <row r="2" spans="1:11" ht="54">
      <c r="A2" s="11" t="s">
        <v>31</v>
      </c>
      <c r="B2" s="90" t="s">
        <v>32</v>
      </c>
      <c r="C2" s="91"/>
      <c r="D2" s="91"/>
      <c r="E2" s="91"/>
      <c r="F2" s="92"/>
    </row>
    <row r="3" spans="1:11">
      <c r="A3" s="12" t="s">
        <v>33</v>
      </c>
      <c r="B3" s="13" t="s">
        <v>34</v>
      </c>
      <c r="C3" s="14" t="s">
        <v>35</v>
      </c>
      <c r="D3" s="15" t="s">
        <v>36</v>
      </c>
      <c r="E3" s="15" t="s">
        <v>37</v>
      </c>
      <c r="F3" s="16" t="s">
        <v>38</v>
      </c>
    </row>
    <row r="4" spans="1:11" ht="36">
      <c r="A4" s="17" t="s">
        <v>39</v>
      </c>
      <c r="B4" s="18">
        <v>6910640119.1999998</v>
      </c>
      <c r="C4" s="19">
        <f>+'[1] PROYECTOS APROBADOS 2023'!G13</f>
        <v>6263997413</v>
      </c>
      <c r="D4" s="20">
        <f t="shared" ref="D4:D7" si="0">+B4-C4</f>
        <v>646642706.19999981</v>
      </c>
      <c r="E4" s="21"/>
      <c r="F4" s="22">
        <f t="shared" ref="F4:F5" si="1">+D4-E4</f>
        <v>646642706.19999981</v>
      </c>
      <c r="G4" s="93"/>
      <c r="H4" s="93"/>
    </row>
    <row r="5" spans="1:11" ht="47.45" customHeight="1">
      <c r="A5" s="17" t="s">
        <v>40</v>
      </c>
      <c r="B5" s="18">
        <v>110030239192.2</v>
      </c>
      <c r="C5" s="18">
        <f>+'[1] PROYECTOS APROBADOS 2023'!H13</f>
        <v>33021183149</v>
      </c>
      <c r="D5" s="18">
        <f t="shared" si="0"/>
        <v>77009056043.199997</v>
      </c>
      <c r="E5" s="18"/>
      <c r="F5" s="23">
        <f t="shared" si="1"/>
        <v>77009056043.199997</v>
      </c>
      <c r="G5" s="24"/>
      <c r="H5" s="25"/>
      <c r="J5" s="94"/>
      <c r="K5" s="94"/>
    </row>
    <row r="6" spans="1:11" ht="27.6" customHeight="1">
      <c r="A6" s="26" t="s">
        <v>41</v>
      </c>
      <c r="B6" s="27">
        <f>61995917302.2+9757040308</f>
        <v>71752957610.199997</v>
      </c>
      <c r="C6" s="28">
        <f>+'[1] PROYECTOS APROBADOS 2023'!I13</f>
        <v>73467216989</v>
      </c>
      <c r="D6" s="18">
        <f t="shared" si="0"/>
        <v>-1714259378.8000031</v>
      </c>
      <c r="E6" s="29"/>
      <c r="F6" s="22">
        <f>+D6-E6</f>
        <v>-1714259378.8000031</v>
      </c>
      <c r="G6" s="30"/>
    </row>
    <row r="7" spans="1:11" ht="45.95" hidden="1" customHeight="1">
      <c r="A7" s="31" t="s">
        <v>42</v>
      </c>
      <c r="B7" s="32"/>
      <c r="C7" s="33">
        <f>+'[1] PROYECTOS APROBADOS 2022'!N13</f>
        <v>0</v>
      </c>
      <c r="D7" s="34">
        <f t="shared" si="0"/>
        <v>0</v>
      </c>
      <c r="E7" s="35">
        <v>0</v>
      </c>
      <c r="F7" s="22">
        <f>+D7-E7</f>
        <v>0</v>
      </c>
    </row>
    <row r="8" spans="1:11" ht="18.75" thickBot="1">
      <c r="A8" s="36" t="s">
        <v>30</v>
      </c>
      <c r="B8" s="37">
        <f>SUM(B4:B6)</f>
        <v>188693836921.59998</v>
      </c>
      <c r="C8" s="37">
        <f>SUM(C4:C6)</f>
        <v>112752397551</v>
      </c>
      <c r="D8" s="37">
        <f>SUM(D4:D6)</f>
        <v>75941439370.599991</v>
      </c>
      <c r="E8" s="37">
        <f>SUM(E4:E6)</f>
        <v>0</v>
      </c>
      <c r="F8" s="37">
        <f>SUM(F4:F7)</f>
        <v>75941439370.599991</v>
      </c>
      <c r="G8" s="38"/>
    </row>
    <row r="9" spans="1:11">
      <c r="B9" s="38"/>
      <c r="C9" s="25"/>
      <c r="D9" s="39"/>
      <c r="F9" s="39"/>
      <c r="G9" s="38"/>
    </row>
    <row r="10" spans="1:11">
      <c r="B10" s="38"/>
      <c r="C10" s="25"/>
      <c r="D10" s="40"/>
      <c r="E10" s="40"/>
      <c r="F10" s="25"/>
    </row>
    <row r="11" spans="1:11">
      <c r="B11" s="41"/>
      <c r="C11" s="25"/>
      <c r="D11" s="42"/>
      <c r="E11" s="43"/>
      <c r="F11" s="38"/>
    </row>
    <row r="12" spans="1:11">
      <c r="B12" s="38"/>
      <c r="C12" s="38"/>
      <c r="D12" s="42"/>
      <c r="E12" s="43"/>
      <c r="F12" s="38"/>
    </row>
    <row r="13" spans="1:11">
      <c r="B13" s="38"/>
      <c r="C13" s="38"/>
      <c r="E13" s="43"/>
    </row>
    <row r="14" spans="1:11">
      <c r="B14" s="38"/>
      <c r="C14" s="38"/>
      <c r="D14" s="44"/>
      <c r="E14" s="43"/>
    </row>
    <row r="15" spans="1:11">
      <c r="A15" s="43"/>
      <c r="B15" s="38"/>
      <c r="C15" s="38"/>
    </row>
    <row r="16" spans="1:11">
      <c r="B16" s="38"/>
      <c r="C16" s="38"/>
    </row>
    <row r="17" spans="1:5">
      <c r="A17" s="45"/>
      <c r="B17" s="38"/>
      <c r="C17" s="38"/>
    </row>
    <row r="18" spans="1:5">
      <c r="B18" s="38"/>
      <c r="C18" s="38"/>
    </row>
    <row r="19" spans="1:5">
      <c r="B19" s="38"/>
      <c r="C19" s="38"/>
    </row>
    <row r="21" spans="1:5">
      <c r="E21" s="43"/>
    </row>
    <row r="22" spans="1:5">
      <c r="E22" s="43"/>
    </row>
    <row r="23" spans="1:5">
      <c r="E23" s="43"/>
    </row>
    <row r="25" spans="1:5">
      <c r="E25" s="45"/>
    </row>
    <row r="26" spans="1:5">
      <c r="C26" s="46"/>
      <c r="D26" s="39"/>
    </row>
    <row r="28" spans="1:5">
      <c r="C28" s="95"/>
      <c r="D28" s="95"/>
    </row>
  </sheetData>
  <mergeCells count="4">
    <mergeCell ref="B2:F2"/>
    <mergeCell ref="G4:H4"/>
    <mergeCell ref="J5:K5"/>
    <mergeCell ref="C28:D28"/>
  </mergeCells>
  <pageMargins left="0.25" right="0.25" top="0.75" bottom="0.75" header="0.3" footer="0.3"/>
  <pageSetup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H57"/>
  <sheetViews>
    <sheetView tabSelected="1" zoomScale="68" zoomScaleNormal="68" workbookViewId="0">
      <selection activeCell="F18" sqref="F18"/>
    </sheetView>
  </sheetViews>
  <sheetFormatPr baseColWidth="10" defaultColWidth="11.42578125" defaultRowHeight="15"/>
  <cols>
    <col min="1" max="1" width="9.140625" style="3" bestFit="1" customWidth="1"/>
    <col min="2" max="2" width="18.5703125" style="3" customWidth="1"/>
    <col min="3" max="3" width="16" style="3" customWidth="1"/>
    <col min="4" max="4" width="21.85546875" style="3" customWidth="1"/>
    <col min="5" max="5" width="21.7109375" style="3" customWidth="1"/>
    <col min="6" max="6" width="50.140625" style="5" customWidth="1"/>
    <col min="7" max="10" width="25.7109375" style="5" customWidth="1"/>
    <col min="11" max="11" width="26.140625" style="3" hidden="1" customWidth="1"/>
    <col min="12" max="12" width="21" style="3" hidden="1" customWidth="1"/>
    <col min="13" max="14" width="25.85546875" style="3" hidden="1" customWidth="1"/>
    <col min="15" max="16" width="26.28515625" style="4" hidden="1" customWidth="1"/>
    <col min="17" max="19" width="24.5703125" style="4" hidden="1" customWidth="1"/>
    <col min="20" max="20" width="24.7109375" style="4" bestFit="1" customWidth="1"/>
    <col min="21" max="21" width="24.5703125" style="4" customWidth="1"/>
    <col min="22" max="22" width="23.42578125" style="4" customWidth="1"/>
    <col min="23" max="24" width="32.28515625" style="4" bestFit="1" customWidth="1"/>
    <col min="25" max="25" width="19.28515625" style="3" hidden="1" customWidth="1"/>
    <col min="26" max="16384" width="11.42578125" style="3"/>
  </cols>
  <sheetData>
    <row r="2" spans="1:34">
      <c r="D2" s="100" t="s">
        <v>46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34"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34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34"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34" ht="15.75" thickBot="1"/>
    <row r="7" spans="1:34" ht="57" customHeight="1">
      <c r="A7" s="88" t="s">
        <v>0</v>
      </c>
      <c r="B7" s="82" t="s">
        <v>1</v>
      </c>
      <c r="C7" s="82" t="s">
        <v>2</v>
      </c>
      <c r="D7" s="82" t="s">
        <v>3</v>
      </c>
      <c r="E7" s="82" t="s">
        <v>4</v>
      </c>
      <c r="F7" s="82" t="s">
        <v>5</v>
      </c>
      <c r="G7" s="82" t="s">
        <v>6</v>
      </c>
      <c r="H7" s="82" t="s">
        <v>7</v>
      </c>
      <c r="I7" s="82" t="s">
        <v>8</v>
      </c>
      <c r="J7" s="82" t="s">
        <v>9</v>
      </c>
      <c r="K7" s="84" t="s">
        <v>10</v>
      </c>
      <c r="L7" s="84" t="s">
        <v>11</v>
      </c>
      <c r="M7" s="84" t="s">
        <v>12</v>
      </c>
      <c r="N7" s="84" t="s">
        <v>13</v>
      </c>
      <c r="O7" s="84" t="s">
        <v>14</v>
      </c>
      <c r="P7" s="84" t="s">
        <v>15</v>
      </c>
      <c r="Q7" s="84" t="s">
        <v>16</v>
      </c>
      <c r="R7" s="84" t="s">
        <v>17</v>
      </c>
      <c r="S7" s="84" t="s">
        <v>18</v>
      </c>
      <c r="T7" s="89" t="s">
        <v>19</v>
      </c>
      <c r="U7" s="1"/>
      <c r="V7" s="1"/>
      <c r="W7" s="1"/>
      <c r="X7" s="1"/>
      <c r="Y7" s="2"/>
    </row>
    <row r="8" spans="1:34" ht="55.5" customHeight="1">
      <c r="A8" s="57">
        <v>1</v>
      </c>
      <c r="B8" s="58" t="s">
        <v>20</v>
      </c>
      <c r="C8" s="59">
        <v>2023</v>
      </c>
      <c r="D8" s="59" t="s">
        <v>21</v>
      </c>
      <c r="E8" s="47">
        <v>2023000050006</v>
      </c>
      <c r="F8" s="75" t="s">
        <v>22</v>
      </c>
      <c r="G8" s="48"/>
      <c r="H8" s="48"/>
      <c r="I8" s="60">
        <v>73467216989</v>
      </c>
      <c r="J8" s="71"/>
      <c r="K8" s="49"/>
      <c r="L8" s="50"/>
      <c r="M8" s="50"/>
      <c r="N8" s="50"/>
      <c r="O8" s="72"/>
      <c r="P8" s="72"/>
      <c r="Q8" s="72"/>
      <c r="R8" s="72"/>
      <c r="S8" s="50"/>
      <c r="T8" s="51">
        <f>SUM(G8:S8)</f>
        <v>73467216989</v>
      </c>
    </row>
    <row r="9" spans="1:34" ht="61.5" customHeight="1">
      <c r="A9" s="57">
        <v>2</v>
      </c>
      <c r="B9" s="58" t="s">
        <v>20</v>
      </c>
      <c r="C9" s="59">
        <v>2023</v>
      </c>
      <c r="D9" s="59" t="s">
        <v>23</v>
      </c>
      <c r="E9" s="47">
        <v>2023004250024</v>
      </c>
      <c r="F9" s="75" t="s">
        <v>24</v>
      </c>
      <c r="G9" s="52"/>
      <c r="H9" s="60">
        <v>26541498067</v>
      </c>
      <c r="I9" s="53"/>
      <c r="J9" s="73"/>
      <c r="K9" s="49"/>
      <c r="L9" s="74"/>
      <c r="M9" s="72"/>
      <c r="N9" s="72"/>
      <c r="O9" s="72"/>
      <c r="P9" s="72"/>
      <c r="Q9" s="72"/>
      <c r="R9" s="72"/>
      <c r="S9" s="50"/>
      <c r="T9" s="51">
        <f>+H9</f>
        <v>26541498067</v>
      </c>
      <c r="U9" s="3"/>
      <c r="V9" s="3"/>
      <c r="W9" s="3"/>
    </row>
    <row r="10" spans="1:34" ht="63.6" customHeight="1">
      <c r="A10" s="57">
        <v>3</v>
      </c>
      <c r="B10" s="58" t="s">
        <v>20</v>
      </c>
      <c r="C10" s="59">
        <v>2023</v>
      </c>
      <c r="D10" s="59" t="s">
        <v>25</v>
      </c>
      <c r="E10" s="61">
        <v>20223201010038</v>
      </c>
      <c r="F10" s="75" t="s">
        <v>26</v>
      </c>
      <c r="G10" s="73"/>
      <c r="H10" s="73"/>
      <c r="I10" s="48"/>
      <c r="J10" s="60">
        <v>2238923844</v>
      </c>
      <c r="K10" s="49"/>
      <c r="L10" s="74"/>
      <c r="M10" s="49"/>
      <c r="N10" s="49"/>
      <c r="O10" s="72"/>
      <c r="P10" s="72"/>
      <c r="Q10" s="72"/>
      <c r="R10" s="72"/>
      <c r="S10" s="50"/>
      <c r="T10" s="51">
        <f>SUM(G10:S10)</f>
        <v>2238923844</v>
      </c>
      <c r="U10" s="3"/>
      <c r="V10" s="3"/>
      <c r="W10" s="3"/>
    </row>
    <row r="11" spans="1:34" ht="54" customHeight="1" thickBot="1">
      <c r="A11" s="57">
        <v>4</v>
      </c>
      <c r="B11" s="58" t="s">
        <v>20</v>
      </c>
      <c r="C11" s="59">
        <v>2023</v>
      </c>
      <c r="D11" s="59" t="s">
        <v>27</v>
      </c>
      <c r="E11" s="59" t="s">
        <v>28</v>
      </c>
      <c r="F11" s="75" t="s">
        <v>45</v>
      </c>
      <c r="G11" s="60">
        <v>6263997413</v>
      </c>
      <c r="H11" s="60">
        <v>6479685082</v>
      </c>
      <c r="I11" s="48"/>
      <c r="J11" s="73"/>
      <c r="K11" s="49"/>
      <c r="L11" s="74"/>
      <c r="M11" s="72"/>
      <c r="N11" s="72"/>
      <c r="O11" s="50"/>
      <c r="P11" s="50"/>
      <c r="Q11" s="72"/>
      <c r="R11" s="72"/>
      <c r="S11" s="50"/>
      <c r="T11" s="51">
        <f>SUM(G11:S11)</f>
        <v>12743682495</v>
      </c>
      <c r="U11" s="3"/>
      <c r="V11" s="3"/>
      <c r="W11" s="3"/>
    </row>
    <row r="12" spans="1:34" ht="84.75" hidden="1" customHeight="1" thickBot="1">
      <c r="A12" s="62">
        <v>8</v>
      </c>
      <c r="B12" s="64"/>
      <c r="C12" s="65"/>
      <c r="D12" s="63"/>
      <c r="E12" s="65"/>
      <c r="F12" s="76"/>
      <c r="G12" s="77"/>
      <c r="H12" s="48"/>
      <c r="I12" s="77"/>
      <c r="J12" s="77"/>
      <c r="K12" s="78"/>
      <c r="L12" s="78"/>
      <c r="M12" s="49"/>
      <c r="N12" s="54"/>
      <c r="O12" s="55"/>
      <c r="P12" s="55"/>
      <c r="Q12" s="79"/>
      <c r="R12" s="79"/>
      <c r="S12" s="50"/>
      <c r="T12" s="51">
        <f t="shared" ref="T12:T15" si="0">SUM(G12:S12)</f>
        <v>0</v>
      </c>
      <c r="U12" s="3"/>
      <c r="V12" s="3"/>
      <c r="W12" s="3"/>
    </row>
    <row r="13" spans="1:34" ht="84.75" hidden="1" customHeight="1" thickBot="1">
      <c r="A13" s="66">
        <v>9</v>
      </c>
      <c r="B13" s="67"/>
      <c r="C13" s="68"/>
      <c r="D13" s="69"/>
      <c r="E13" s="68"/>
      <c r="F13" s="80"/>
      <c r="G13" s="81"/>
      <c r="H13" s="56"/>
      <c r="I13" s="77"/>
      <c r="J13" s="77"/>
      <c r="K13" s="78"/>
      <c r="L13" s="48"/>
      <c r="M13" s="54"/>
      <c r="N13" s="54"/>
      <c r="O13" s="55"/>
      <c r="P13" s="55"/>
      <c r="Q13" s="79"/>
      <c r="R13" s="79"/>
      <c r="S13" s="55"/>
      <c r="T13" s="51">
        <f t="shared" si="0"/>
        <v>0</v>
      </c>
      <c r="U13" s="3"/>
      <c r="V13" s="3"/>
      <c r="W13" s="3"/>
    </row>
    <row r="14" spans="1:34" ht="62.45" hidden="1" customHeight="1" thickBot="1">
      <c r="A14" s="66">
        <v>10</v>
      </c>
      <c r="B14" s="67"/>
      <c r="C14" s="68"/>
      <c r="D14" s="69"/>
      <c r="E14" s="68"/>
      <c r="F14" s="80"/>
      <c r="G14" s="81"/>
      <c r="H14" s="56"/>
      <c r="I14" s="77"/>
      <c r="J14" s="77"/>
      <c r="K14" s="78"/>
      <c r="L14" s="48"/>
      <c r="M14" s="54"/>
      <c r="N14" s="54"/>
      <c r="O14" s="55"/>
      <c r="P14" s="55"/>
      <c r="Q14" s="79"/>
      <c r="R14" s="79"/>
      <c r="S14" s="55"/>
      <c r="T14" s="51">
        <f t="shared" si="0"/>
        <v>0</v>
      </c>
      <c r="U14" s="3"/>
      <c r="V14" s="3"/>
      <c r="W14" s="3"/>
    </row>
    <row r="15" spans="1:34" ht="57.6" hidden="1" customHeight="1" thickBot="1">
      <c r="A15" s="67">
        <v>11</v>
      </c>
      <c r="B15" s="67"/>
      <c r="C15" s="67"/>
      <c r="D15" s="69"/>
      <c r="E15" s="70"/>
      <c r="F15" s="80"/>
      <c r="G15" s="66"/>
      <c r="H15" s="56"/>
      <c r="I15" s="77"/>
      <c r="J15" s="77"/>
      <c r="K15" s="78"/>
      <c r="L15" s="56"/>
      <c r="M15" s="54"/>
      <c r="N15" s="54"/>
      <c r="O15" s="55"/>
      <c r="P15" s="55"/>
      <c r="Q15" s="79"/>
      <c r="R15" s="79"/>
      <c r="S15" s="55"/>
      <c r="T15" s="51">
        <f t="shared" si="0"/>
        <v>0</v>
      </c>
      <c r="U15" s="3"/>
      <c r="V15" s="3"/>
      <c r="W15" s="3"/>
    </row>
    <row r="16" spans="1:34" s="4" customFormat="1" ht="15.75">
      <c r="A16" s="96" t="s">
        <v>29</v>
      </c>
      <c r="B16" s="97"/>
      <c r="C16" s="97"/>
      <c r="D16" s="97"/>
      <c r="E16" s="97"/>
      <c r="F16" s="98"/>
      <c r="G16" s="86">
        <f>SUM(G8:G12)</f>
        <v>6263997413</v>
      </c>
      <c r="H16" s="87">
        <f>SUM(H8:H15)</f>
        <v>33021183149</v>
      </c>
      <c r="I16" s="87">
        <f t="shared" ref="I16:T16" si="1">SUM(I8:I15)</f>
        <v>73467216989</v>
      </c>
      <c r="J16" s="87">
        <f t="shared" si="1"/>
        <v>2238923844</v>
      </c>
      <c r="K16" s="83">
        <f t="shared" si="1"/>
        <v>0</v>
      </c>
      <c r="L16" s="84">
        <f t="shared" si="1"/>
        <v>0</v>
      </c>
      <c r="M16" s="83">
        <f t="shared" si="1"/>
        <v>0</v>
      </c>
      <c r="N16" s="83">
        <f t="shared" si="1"/>
        <v>0</v>
      </c>
      <c r="O16" s="83">
        <f t="shared" si="1"/>
        <v>0</v>
      </c>
      <c r="P16" s="83">
        <f t="shared" si="1"/>
        <v>0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5">
        <f t="shared" si="1"/>
        <v>114991321395</v>
      </c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>
      <c r="H17" s="6"/>
    </row>
    <row r="18" spans="1:34" s="4" customFormat="1">
      <c r="A18" s="3"/>
      <c r="B18" s="3"/>
      <c r="C18" s="3"/>
      <c r="D18" s="3"/>
      <c r="E18" s="3"/>
      <c r="F18" s="5"/>
      <c r="G18" s="7"/>
      <c r="H18" s="7"/>
      <c r="I18" s="5"/>
      <c r="J18" s="5"/>
      <c r="K18" s="3"/>
      <c r="L18" s="3"/>
      <c r="M18" s="3"/>
      <c r="N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20.25">
      <c r="A19" s="99" t="s">
        <v>43</v>
      </c>
      <c r="B19" s="99"/>
      <c r="C19" s="99"/>
      <c r="D19" s="99"/>
      <c r="E19" s="99"/>
      <c r="F19" s="99"/>
      <c r="G19" s="5"/>
      <c r="H19" s="7"/>
      <c r="I19" s="5"/>
      <c r="J19" s="5"/>
      <c r="K19" s="3"/>
      <c r="L19" s="3"/>
      <c r="M19" s="8"/>
      <c r="N19" s="8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>
      <c r="A20" s="99" t="s">
        <v>44</v>
      </c>
      <c r="B20" s="99"/>
      <c r="C20" s="99"/>
      <c r="D20" s="99"/>
      <c r="E20" s="99"/>
      <c r="F20" s="99"/>
      <c r="G20" s="7"/>
      <c r="H20" s="9"/>
    </row>
    <row r="21" spans="1:34">
      <c r="K21" s="8"/>
    </row>
    <row r="53" ht="30" customHeight="1"/>
    <row r="54" ht="30" customHeight="1"/>
    <row r="55" ht="30" customHeight="1"/>
    <row r="56" ht="30" customHeight="1"/>
    <row r="57" ht="15" customHeight="1"/>
  </sheetData>
  <sheetProtection algorithmName="SHA-512" hashValue="kgwJ5xGjEcuc/O43QjcfETJqfm4T9ndZW9ZKFkC4CkNCcvFkWTX2nvlOYaE2B840j/hhtjIWhVSbWCyINzwuRQ==" saltValue="6W7q0AvYb4jlH19hpEKnyA==" spinCount="100000" sheet="1" objects="1" scenarios="1" selectLockedCells="1" selectUnlockedCells="1"/>
  <autoFilter ref="A7:AH16" xr:uid="{00000000-0009-0000-0000-000001000000}"/>
  <mergeCells count="4">
    <mergeCell ref="A16:F16"/>
    <mergeCell ref="A19:F19"/>
    <mergeCell ref="A20:F20"/>
    <mergeCell ref="D2:T5"/>
  </mergeCells>
  <conditionalFormatting sqref="E8">
    <cfRule type="duplicateValues" dxfId="4" priority="3"/>
    <cfRule type="duplicateValues" dxfId="3" priority="4"/>
    <cfRule type="duplicateValues" dxfId="2" priority="5"/>
  </conditionalFormatting>
  <conditionalFormatting sqref="E8:E9">
    <cfRule type="duplicateValues" dxfId="1" priority="1"/>
  </conditionalFormatting>
  <conditionalFormatting sqref="E9">
    <cfRule type="duplicateValues" dxfId="0" priority="2"/>
  </conditionalFormatting>
  <pageMargins left="0.25" right="0.25" top="0.41" bottom="0.39" header="0.3" footer="0.3"/>
  <pageSetup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SALDOS 2023</vt:lpstr>
      <vt:lpstr> PROYECTOS APROBADOS 2023</vt:lpstr>
      <vt:lpstr>'SALDOS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Armando Torres Barrantes</dc:creator>
  <cp:lastModifiedBy>Liyugeth Alfonso Bonilla</cp:lastModifiedBy>
  <dcterms:created xsi:type="dcterms:W3CDTF">2023-10-24T14:50:57Z</dcterms:created>
  <dcterms:modified xsi:type="dcterms:W3CDTF">2023-10-25T19:51:44Z</dcterms:modified>
</cp:coreProperties>
</file>