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arzonr\Documents\SECRETARIA GENERAL\PAA INICIAL 2017\PAA 2017\"/>
    </mc:Choice>
  </mc:AlternateContent>
  <bookViews>
    <workbookView xWindow="1065" yWindow="465" windowWidth="10185" windowHeight="7935"/>
  </bookViews>
  <sheets>
    <sheet name="PRENSA INVESION" sheetId="3" r:id="rId1"/>
    <sheet name="Hoja2" sheetId="4" r:id="rId2"/>
    <sheet name="Hoja3" sheetId="5" r:id="rId3"/>
    <sheet name="Hoja4" sheetId="6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3" l="1"/>
  <c r="B19" i="3"/>
  <c r="B18" i="3"/>
  <c r="AO34" i="3" l="1"/>
  <c r="AP34" i="3" s="1"/>
</calcChain>
</file>

<file path=xl/sharedStrings.xml><?xml version="1.0" encoding="utf-8"?>
<sst xmlns="http://schemas.openxmlformats.org/spreadsheetml/2006/main" count="224" uniqueCount="127">
  <si>
    <t>Calle 26 No.51 - 53 Torre Cental, Piso 8</t>
    <phoneticPr fontId="8" type="noConversion"/>
  </si>
  <si>
    <t>PRODUCTO</t>
  </si>
  <si>
    <t>Servicios de contratación de personal</t>
  </si>
  <si>
    <t>GR:1:2-02-15</t>
  </si>
  <si>
    <t>GR:1:2-02-16</t>
  </si>
  <si>
    <t>GR:1:2-02-09</t>
  </si>
  <si>
    <t>GR:1:2-02-12</t>
  </si>
  <si>
    <t>GR:1:2-02-01</t>
  </si>
  <si>
    <t>GR:1:2-02-04</t>
  </si>
  <si>
    <t>GR:1:2-01-02</t>
  </si>
  <si>
    <t>1 mes</t>
  </si>
  <si>
    <t>GR:1:2-01-01</t>
  </si>
  <si>
    <t>2 meses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</si>
  <si>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</si>
  <si>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</si>
  <si>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</si>
  <si>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</si>
  <si>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</si>
  <si>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</si>
  <si>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</si>
  <si>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</si>
  <si>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</si>
  <si>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CDP</t>
  </si>
  <si>
    <t>RPC</t>
  </si>
  <si>
    <t>VALOR TOTAL CONTRATADO</t>
  </si>
  <si>
    <t>No DE CONTRATO</t>
  </si>
  <si>
    <t>CONTRATISTA</t>
  </si>
  <si>
    <t>DEPENDENCIA</t>
  </si>
  <si>
    <t>OBSERVACION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</si>
  <si>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</si>
  <si>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</si>
  <si>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</si>
  <si>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</si>
  <si>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</si>
  <si>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</si>
  <si>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</si>
  <si>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</si>
  <si>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</si>
  <si>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</si>
  <si>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</si>
  <si>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</si>
  <si>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1-0100</t>
  </si>
  <si>
    <t>Servicios de apoyo gerencial</t>
  </si>
  <si>
    <t>11 meses</t>
  </si>
  <si>
    <t>NO</t>
  </si>
  <si>
    <t>N/A</t>
  </si>
  <si>
    <t>PROCESO DE GESTIÓN DE RECURSOS FÍSICOS</t>
  </si>
  <si>
    <t>Codigo A-GRF-FR-015</t>
  </si>
  <si>
    <t>Version: 03</t>
  </si>
  <si>
    <t>FORMATO CONTROL PLAN ANUAL DE ADQUISICIONES</t>
  </si>
  <si>
    <t>Fecha de Aprobacion: 06/01/2015</t>
  </si>
  <si>
    <t>PLAN ANUAL DE ADQUISICIONES</t>
  </si>
  <si>
    <t>A. INFORMACIÓN GENERAL DE LA ENTIDAD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</si>
  <si>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</si>
  <si>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Nombre</t>
  </si>
  <si>
    <t>Dirección</t>
  </si>
  <si>
    <t>Teléfono</t>
  </si>
  <si>
    <t>Página web</t>
  </si>
  <si>
    <t>Misión y visión</t>
  </si>
  <si>
    <t>Perspectiva estratégica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</si>
  <si>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</si>
  <si>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</si>
  <si>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</si>
  <si>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</si>
  <si>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</si>
  <si>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</si>
  <si>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</si>
  <si>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>B. ADQUISICIONES PLANEADAS</t>
  </si>
  <si>
    <t xml:space="preserve">PROYECCION     PAC     </t>
  </si>
  <si>
    <t>SECRETARIA</t>
  </si>
  <si>
    <t>POSPRE</t>
  </si>
  <si>
    <t>PROGRAMA PRESUPUESTARIO</t>
  </si>
  <si>
    <t>FONDO</t>
  </si>
  <si>
    <t>CODIGO META</t>
  </si>
  <si>
    <t xml:space="preserve">TIPO META   </t>
  </si>
  <si>
    <t>SPC</t>
  </si>
  <si>
    <t>PROYECTO</t>
  </si>
  <si>
    <t>NOMBRE CODIGO UNSPSC</t>
  </si>
  <si>
    <t>Códigos UNSPSC</t>
  </si>
  <si>
    <t>Satisfacer las necesidades de las demas entidades del sector central.</t>
  </si>
  <si>
    <t>Descripcion</t>
  </si>
  <si>
    <r>
      <rPr>
        <b/>
        <sz val="10"/>
        <color theme="1"/>
        <rFont val="Calibri"/>
        <family val="2"/>
        <scheme val="minor"/>
      </rPr>
      <t xml:space="preserve">Misión: </t>
    </r>
    <r>
      <rPr>
        <sz val="10"/>
        <color theme="1"/>
        <rFont val="Calibri"/>
        <family val="2"/>
        <scheme val="minor"/>
      </rPr>
      <t xml:space="preserve">Planear, conservar, racionalizar y brindar oportunamente los recursos físicos, materiales y tecnológicos; prestar los servicios administrativos requeridos; asi como organizar y coordinar la atencion al ciudadano, del sector central del Departamento, buscando a través de cada una de sus dependencias la gestión ética, la transparencia, el mejoramiento continuo y la correcta prestación de los servicios, con los mejores niveles de calidad humana, mediante la aplicación de las técnicas modernas de la adminstración.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 xml:space="preserve"> </t>
    </r>
  </si>
  <si>
    <t>AREA FUNCIONAL - FUT</t>
  </si>
  <si>
    <t>6 meses</t>
  </si>
  <si>
    <t xml:space="preserve">RESTA </t>
  </si>
  <si>
    <t xml:space="preserve">SALDO PAC </t>
  </si>
  <si>
    <t xml:space="preserve">INICIAL PLAN DE COMPRAS </t>
  </si>
  <si>
    <t>RUBRO</t>
  </si>
  <si>
    <t>DESCRIPCION</t>
  </si>
  <si>
    <t xml:space="preserve">COMPRA DE EQUIPO </t>
  </si>
  <si>
    <t xml:space="preserve">MATERIALES Y SUMINISTROS </t>
  </si>
  <si>
    <t xml:space="preserve">PROYECCION PRESUPUESTO 2016 </t>
  </si>
  <si>
    <t>MANTENIMIENTO</t>
  </si>
  <si>
    <t xml:space="preserve">GASTOS DE COMPUTADOR </t>
  </si>
  <si>
    <t xml:space="preserve">ARRENHDAMIENTOS </t>
  </si>
  <si>
    <t xml:space="preserve">IMPRESOS Y PUBLICACIONES </t>
  </si>
  <si>
    <t xml:space="preserve">COMBUSTIBLE </t>
  </si>
  <si>
    <t xml:space="preserve">SEGUROS </t>
  </si>
  <si>
    <t>G:R:4:-06-01-551</t>
  </si>
  <si>
    <t>A.17.1</t>
  </si>
  <si>
    <t>G:R:4:-06-01-552</t>
  </si>
  <si>
    <t>G:R:4:-06-01-553</t>
  </si>
  <si>
    <r>
      <rPr>
        <b/>
        <sz val="8"/>
        <color indexed="8"/>
        <rFont val="Arial"/>
        <family val="2"/>
      </rPr>
      <t>PROGRAMA</t>
    </r>
    <r>
      <rPr>
        <sz val="8"/>
        <color indexed="8"/>
        <rFont val="Arial"/>
        <family val="2"/>
      </rPr>
      <t xml:space="preserve"> CUNDINAMARCA A SU SERVICIO. </t>
    </r>
    <r>
      <rPr>
        <b/>
        <sz val="8"/>
        <color indexed="8"/>
        <rFont val="Arial"/>
        <family val="2"/>
      </rPr>
      <t>PRODUCTO</t>
    </r>
    <r>
      <rPr>
        <sz val="8"/>
        <color indexed="8"/>
        <rFont val="Arial"/>
        <family val="2"/>
      </rPr>
      <t xml:space="preserve">. EMISORA DE INTERES PUBLICO. </t>
    </r>
    <r>
      <rPr>
        <b/>
        <sz val="8"/>
        <color indexed="8"/>
        <rFont val="Arial"/>
        <family val="2"/>
      </rPr>
      <t>META DEL PRODUCTO</t>
    </r>
    <r>
      <rPr>
        <sz val="8"/>
        <color indexed="8"/>
        <rFont val="Arial"/>
        <family val="2"/>
      </rPr>
      <t xml:space="preserve">. CREAR E IMPLEMENTAR UNA (1) EMISORA DE INTERES PÚBLICO PARA CUNDINAMARCA PARA EL PERIODO DE GOBIERNO. </t>
    </r>
  </si>
  <si>
    <r>
      <rPr>
        <b/>
        <sz val="8"/>
        <color indexed="8"/>
        <rFont val="Arial"/>
        <family val="2"/>
      </rPr>
      <t>PROGRAMA.</t>
    </r>
    <r>
      <rPr>
        <sz val="8"/>
        <color indexed="8"/>
        <rFont val="Arial"/>
        <family val="2"/>
      </rPr>
      <t xml:space="preserve"> CUNDINAMARCA A SU SERVICIO. </t>
    </r>
    <r>
      <rPr>
        <b/>
        <sz val="8"/>
        <color indexed="8"/>
        <rFont val="Arial"/>
        <family val="2"/>
      </rPr>
      <t>PROYECTO</t>
    </r>
    <r>
      <rPr>
        <sz val="8"/>
        <color indexed="8"/>
        <rFont val="Arial"/>
        <family val="2"/>
      </rPr>
      <t xml:space="preserve">. DESARROLLO DE ESTRATEGIA DE MARKETIN Y COMUNICACIÓN BAJO EL CONCEPTO DE NUEVO LIDERAZGO. </t>
    </r>
    <r>
      <rPr>
        <b/>
        <sz val="8"/>
        <color indexed="8"/>
        <rFont val="Arial"/>
        <family val="2"/>
      </rPr>
      <t>META DEL PRODUCTO</t>
    </r>
    <r>
      <rPr>
        <sz val="8"/>
        <color indexed="8"/>
        <rFont val="Arial"/>
        <family val="2"/>
      </rPr>
      <t xml:space="preserve">. CREAR E IMPLEMENTAR UNA (1) ESTRATEGIA DE PROMOCION Y FORTALECIMIENTO Y CONSOLIDACION DE LA MARCA CUNDINAMARCA DURANTE EL CUATRENIO.  </t>
    </r>
    <r>
      <rPr>
        <b/>
        <sz val="8"/>
        <color indexed="8"/>
        <rFont val="Arial"/>
        <family val="2"/>
      </rPr>
      <t>PRODUCTO</t>
    </r>
    <r>
      <rPr>
        <sz val="8"/>
        <color indexed="8"/>
        <rFont val="Arial"/>
        <family val="2"/>
      </rPr>
      <t xml:space="preserve">. ESTRATEGIA DE PROMOSIÓN Y FORTALECIMIENTO DE LA CUNDINAMARCA  </t>
    </r>
  </si>
  <si>
    <t xml:space="preserve">Secretaria de Prensa y Comunicaciones </t>
  </si>
  <si>
    <t xml:space="preserve">IMPLEMETACION DE LA EMISORA </t>
  </si>
  <si>
    <t>ESTRATEGIAS DE  POSICIONAMIENTO</t>
  </si>
  <si>
    <t>FORTALECER LA COMUNICACIÓN  EXTERNA DE LA GOBERNACION DE CUNDINAMRCA.</t>
  </si>
  <si>
    <t xml:space="preserve">PRESTAR LOS SERVICIOS EN LA ACTUALIZACION COMPOSICIÓN Y GRAFICACION DE LOS PRODUCTOS AUDIVISUALES DE CARÁCTER INSTITUCIONAL QUE DESARROLLE LA SECRETARIA DE PRENSA EN EL PLAN DE COMUNICACIONES DE LA GOBERNACIÓN DE CUNDINAMRCA. </t>
  </si>
  <si>
    <t>PRESTAR LOS SERVICIOS DE REPORTERIA GRAFICA EN EL DESARROLLO DE CONTENIDOS INSTITUCIONALES QUE REALICE LA SECRETARIA DE PRENSA Y CO9MUNICACIONES EN EL DESARROLLO DE PLAN DE MEDIOS DE LA GOBERNACION DE CUNDINAMARCA</t>
  </si>
  <si>
    <t>PRESTAR LOS SERVICIOS PROFESIONALES COMO COMUNICADOR SOCIAL Y PERIODISTA PARA APOYAR LA SECRETARIA DE PRENSA Y COMUNICACIONES EN LA DIVULGACION DE CONTENIDOS NOTICIOSOS Y FORTALECIMIENTO DE LA COMUNICACIÓN INTERNA Y EXTERNA DEL PLAN DE COMUNICACIONES DE LA GOBERNACION DE CUNDINAMARCA</t>
  </si>
  <si>
    <t xml:space="preserve">6 meses 21 dias </t>
  </si>
  <si>
    <t xml:space="preserve"> SECRETARIA DE PRENSA Y COMUNICACIONES </t>
  </si>
  <si>
    <t xml:space="preserve">http://www.cundinamarca.gov.co/wps/portal/Secretaria de prensa y comunicaciones </t>
  </si>
  <si>
    <t xml:space="preserve">JORGE ALBERTO CAMACHO LIZARAZO </t>
  </si>
  <si>
    <t xml:space="preserve">SECRETARIA DE PRENSA Y COMUNICACIONES </t>
  </si>
  <si>
    <t xml:space="preserve">PROGRAMA. CUNDINAMARCA A SU SERVICIO.  META DEL PRODUCTO. IMPLEMETAR UN (1) PLAN DE MEDIOS INSTITUCIONAL. </t>
  </si>
  <si>
    <t xml:space="preserve">FEBRERO </t>
  </si>
  <si>
    <t xml:space="preserve">ENERO </t>
  </si>
  <si>
    <t xml:space="preserve">CONTRATACION DIRECTA </t>
  </si>
  <si>
    <t xml:space="preserve">CONTRATO INTERADMINISTRATIVO </t>
  </si>
  <si>
    <t xml:space="preserve">PRESTAR LOS SERVICIOS PROFESIONALES PARA APOYAR A LA SECRETARIA DE PRENSA Y COMUNICACIONES EN LA CONCEPTUALIZACION, CREACION Y DISEÑO DEPIEZAS  GRAFICAS DE LOS PRODUCTOS Y PIEZAS INFORMATIVAS INSTITUCIONALES DE LA GOBERNACIÓN DE CUNDINAMARCA PARA LA CORRECTA DIVULGACIÓN DEL PLAN DE MEDIOS DE LA SECRETARIA DE PRENSA Y COMUNICACIONES. </t>
  </si>
  <si>
    <t>A.13.4</t>
  </si>
  <si>
    <t xml:space="preserve">PRESTAR LOS SERVICIOS PROFESIONALES PARA APOYAR A LA SECRETARIA DE PRENSA Y COMUNICACIONES EN LA CONCEPTUALIZACION, CREACION Y DISEÑO DEPIEZAS  GRAFICAS QUE SE REQUIERAN PARA LA EJECUCÓN Y DESARROLLO DEL PLAN DE MEDIOS DE LA GOBERNACIÓN DE CUNDINAMARCA </t>
  </si>
  <si>
    <t xml:space="preserve">ORDINARIO </t>
  </si>
  <si>
    <t xml:space="preserve">SUBASTA INVERSA </t>
  </si>
  <si>
    <t>01/26/2017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</si>
</sst>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_(&quot;$&quot;\ * #,##0.0_);_(&quot;$&quot;\ * \(#,##0.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Verdana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indexed="8"/>
      <name val="Calibri"/>
      <family val="2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5B8D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50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4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14" fontId="6" fillId="0" borderId="0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7" fillId="4" borderId="4" xfId="3" applyFont="1" applyFill="1" applyBorder="1" applyAlignment="1" applyProtection="1">
      <alignment horizontal="center" vertical="center"/>
      <protection locked="0"/>
    </xf>
    <xf numFmtId="0" fontId="7" fillId="4" borderId="4" xfId="3" applyFont="1" applyFill="1" applyBorder="1" applyAlignment="1" applyProtection="1">
      <alignment horizontal="center" vertical="center" wrapText="1"/>
      <protection locked="0"/>
    </xf>
    <xf numFmtId="0" fontId="7" fillId="2" borderId="4" xfId="3" applyFont="1" applyBorder="1" applyAlignment="1" applyProtection="1">
      <alignment horizontal="center" vertical="center" wrapText="1"/>
      <protection locked="0"/>
    </xf>
    <xf numFmtId="44" fontId="7" fillId="2" borderId="4" xfId="2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49" fontId="6" fillId="3" borderId="4" xfId="2" applyNumberFormat="1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>
      <alignment horizontal="center" vertical="center" wrapText="1"/>
    </xf>
    <xf numFmtId="44" fontId="3" fillId="0" borderId="4" xfId="2" applyFont="1" applyBorder="1" applyAlignment="1" applyProtection="1">
      <alignment horizontal="center" vertical="center" wrapText="1"/>
      <protection locked="0"/>
    </xf>
    <xf numFmtId="44" fontId="3" fillId="0" borderId="4" xfId="2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9" fillId="0" borderId="15" xfId="0" applyFont="1" applyBorder="1" applyAlignment="1" applyProtection="1">
      <alignment wrapText="1"/>
      <protection locked="0"/>
    </xf>
    <xf numFmtId="0" fontId="3" fillId="0" borderId="15" xfId="0" quotePrefix="1" applyFont="1" applyBorder="1" applyAlignment="1" applyProtection="1">
      <alignment horizontal="left" wrapText="1"/>
      <protection locked="0"/>
    </xf>
    <xf numFmtId="44" fontId="3" fillId="0" borderId="0" xfId="0" applyNumberFormat="1" applyFont="1" applyAlignment="1" applyProtection="1">
      <alignment wrapText="1"/>
      <protection locked="0"/>
    </xf>
    <xf numFmtId="44" fontId="3" fillId="0" borderId="0" xfId="0" applyNumberFormat="1" applyFont="1" applyAlignment="1" applyProtection="1">
      <alignment vertical="center" wrapText="1"/>
      <protection locked="0"/>
    </xf>
    <xf numFmtId="44" fontId="5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wrapText="1"/>
      <protection locked="0"/>
    </xf>
    <xf numFmtId="164" fontId="6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17" xfId="0" applyNumberFormat="1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3" fillId="0" borderId="4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0" borderId="19" xfId="0" applyBorder="1"/>
    <xf numFmtId="0" fontId="3" fillId="0" borderId="0" xfId="0" applyFont="1" applyAlignment="1" applyProtection="1">
      <alignment horizontal="left" wrapText="1"/>
      <protection locked="0"/>
    </xf>
    <xf numFmtId="3" fontId="0" fillId="0" borderId="19" xfId="0" applyNumberFormat="1" applyBorder="1"/>
    <xf numFmtId="44" fontId="6" fillId="8" borderId="19" xfId="0" applyNumberFormat="1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0" fillId="6" borderId="0" xfId="0" applyFill="1" applyBorder="1"/>
    <xf numFmtId="44" fontId="6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44" fontId="3" fillId="6" borderId="0" xfId="0" applyNumberFormat="1" applyFont="1" applyFill="1" applyBorder="1" applyAlignment="1" applyProtection="1">
      <alignment wrapText="1"/>
      <protection locked="0"/>
    </xf>
    <xf numFmtId="3" fontId="0" fillId="6" borderId="0" xfId="0" applyNumberFormat="1" applyFill="1" applyBorder="1"/>
    <xf numFmtId="3" fontId="0" fillId="6" borderId="0" xfId="0" applyNumberFormat="1" applyFill="1" applyBorder="1" applyAlignment="1">
      <alignment horizontal="center" vertical="center" wrapText="1"/>
    </xf>
    <xf numFmtId="44" fontId="3" fillId="6" borderId="0" xfId="0" applyNumberFormat="1" applyFont="1" applyFill="1" applyBorder="1" applyAlignment="1">
      <alignment wrapText="1"/>
    </xf>
    <xf numFmtId="0" fontId="0" fillId="6" borderId="19" xfId="0" applyFill="1" applyBorder="1"/>
    <xf numFmtId="44" fontId="6" fillId="6" borderId="19" xfId="0" applyNumberFormat="1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44" fontId="3" fillId="6" borderId="19" xfId="0" applyNumberFormat="1" applyFont="1" applyFill="1" applyBorder="1" applyAlignment="1" applyProtection="1">
      <alignment wrapText="1"/>
      <protection locked="0"/>
    </xf>
    <xf numFmtId="3" fontId="0" fillId="6" borderId="19" xfId="0" applyNumberFormat="1" applyFill="1" applyBorder="1"/>
    <xf numFmtId="3" fontId="0" fillId="6" borderId="19" xfId="2" applyNumberFormat="1" applyFont="1" applyFill="1" applyBorder="1"/>
    <xf numFmtId="3" fontId="3" fillId="6" borderId="19" xfId="0" applyNumberFormat="1" applyFont="1" applyFill="1" applyBorder="1" applyAlignment="1">
      <alignment horizontal="center" vertical="center" wrapText="1"/>
    </xf>
    <xf numFmtId="44" fontId="0" fillId="6" borderId="19" xfId="0" applyNumberFormat="1" applyFill="1" applyBorder="1"/>
    <xf numFmtId="0" fontId="0" fillId="9" borderId="0" xfId="0" applyFill="1"/>
    <xf numFmtId="0" fontId="10" fillId="8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0" fillId="6" borderId="0" xfId="0" applyFill="1"/>
    <xf numFmtId="0" fontId="0" fillId="0" borderId="19" xfId="0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37" fontId="15" fillId="10" borderId="19" xfId="1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4" fontId="5" fillId="6" borderId="0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37" fontId="15" fillId="10" borderId="21" xfId="1" applyNumberFormat="1" applyFont="1" applyFill="1" applyBorder="1" applyAlignment="1" applyProtection="1">
      <alignment horizontal="right"/>
      <protection locked="0"/>
    </xf>
    <xf numFmtId="0" fontId="3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14" fontId="3" fillId="6" borderId="22" xfId="0" applyNumberFormat="1" applyFont="1" applyFill="1" applyBorder="1" applyAlignment="1">
      <alignment horizontal="center" vertical="center" wrapText="1"/>
    </xf>
    <xf numFmtId="166" fontId="3" fillId="6" borderId="0" xfId="2" applyNumberFormat="1" applyFont="1" applyFill="1" applyBorder="1" applyAlignment="1">
      <alignment vertical="center"/>
    </xf>
    <xf numFmtId="44" fontId="3" fillId="6" borderId="23" xfId="2" applyFont="1" applyFill="1" applyBorder="1" applyAlignment="1">
      <alignment horizontal="center" vertical="center" wrapText="1"/>
    </xf>
    <xf numFmtId="44" fontId="3" fillId="6" borderId="22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wrapText="1"/>
    </xf>
    <xf numFmtId="44" fontId="3" fillId="6" borderId="22" xfId="2" applyFont="1" applyFill="1" applyBorder="1" applyAlignment="1" applyProtection="1">
      <alignment horizontal="center" vertical="center" wrapText="1"/>
      <protection locked="0"/>
    </xf>
    <xf numFmtId="164" fontId="3" fillId="6" borderId="22" xfId="2" applyNumberFormat="1" applyFont="1" applyFill="1" applyBorder="1" applyAlignment="1" applyProtection="1">
      <alignment horizontal="center" vertical="center" wrapText="1"/>
      <protection locked="0"/>
    </xf>
    <xf numFmtId="44" fontId="3" fillId="6" borderId="0" xfId="0" applyNumberFormat="1" applyFont="1" applyFill="1" applyAlignment="1" applyProtection="1">
      <alignment vertical="center" wrapText="1"/>
      <protection locked="0"/>
    </xf>
    <xf numFmtId="166" fontId="3" fillId="6" borderId="22" xfId="2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6" fillId="0" borderId="20" xfId="6" applyFont="1" applyFill="1" applyBorder="1" applyAlignment="1" applyProtection="1">
      <alignment vertical="center" wrapText="1"/>
      <protection locked="0"/>
    </xf>
    <xf numFmtId="0" fontId="3" fillId="6" borderId="23" xfId="0" applyFont="1" applyFill="1" applyBorder="1" applyAlignment="1">
      <alignment horizontal="left" vertical="center" wrapText="1"/>
    </xf>
    <xf numFmtId="166" fontId="3" fillId="6" borderId="11" xfId="2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6" fontId="11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37" fontId="15" fillId="6" borderId="22" xfId="1" applyNumberFormat="1" applyFont="1" applyFill="1" applyBorder="1" applyAlignment="1" applyProtection="1">
      <alignment horizontal="center" vertical="center"/>
      <protection locked="0"/>
    </xf>
    <xf numFmtId="0" fontId="4" fillId="0" borderId="15" xfId="4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37" fontId="15" fillId="10" borderId="19" xfId="1" applyNumberFormat="1" applyFont="1" applyFill="1" applyBorder="1" applyAlignment="1" applyProtection="1">
      <alignment horizontal="right" vertical="center"/>
      <protection locked="0"/>
    </xf>
    <xf numFmtId="0" fontId="3" fillId="6" borderId="20" xfId="0" applyFont="1" applyFill="1" applyBorder="1" applyAlignment="1">
      <alignment vertical="center"/>
    </xf>
    <xf numFmtId="37" fontId="15" fillId="6" borderId="20" xfId="1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16" fillId="0" borderId="20" xfId="6" applyFont="1" applyFill="1" applyBorder="1" applyAlignment="1" applyProtection="1">
      <alignment vertical="justify" wrapText="1"/>
      <protection locked="0"/>
    </xf>
    <xf numFmtId="166" fontId="18" fillId="0" borderId="19" xfId="2" applyNumberFormat="1" applyFont="1" applyFill="1" applyBorder="1" applyAlignment="1">
      <alignment vertical="center"/>
    </xf>
    <xf numFmtId="166" fontId="18" fillId="0" borderId="4" xfId="2" applyNumberFormat="1" applyFont="1" applyFill="1" applyBorder="1" applyAlignment="1">
      <alignment vertical="center"/>
    </xf>
    <xf numFmtId="166" fontId="18" fillId="6" borderId="22" xfId="2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44" fontId="6" fillId="3" borderId="10" xfId="2" applyFont="1" applyFill="1" applyBorder="1" applyAlignment="1" applyProtection="1">
      <alignment horizontal="center" wrapText="1"/>
      <protection locked="0"/>
    </xf>
    <xf numFmtId="44" fontId="6" fillId="3" borderId="18" xfId="2" applyFont="1" applyFill="1" applyBorder="1" applyAlignment="1" applyProtection="1">
      <alignment horizontal="center" wrapText="1"/>
      <protection locked="0"/>
    </xf>
    <xf numFmtId="44" fontId="6" fillId="3" borderId="11" xfId="2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0" fontId="3" fillId="0" borderId="18" xfId="0" applyFont="1" applyBorder="1" applyAlignment="1" applyProtection="1">
      <alignment horizontal="justify" wrapText="1"/>
      <protection locked="0"/>
    </xf>
    <xf numFmtId="0" fontId="3" fillId="0" borderId="11" xfId="0" applyFont="1" applyBorder="1" applyAlignment="1" applyProtection="1">
      <alignment horizontal="justify" wrapText="1"/>
      <protection locked="0"/>
    </xf>
  </cellXfs>
  <cellStyles count="7">
    <cellStyle name="Énfasis1" xfId="3" builtinId="29"/>
    <cellStyle name="Hipervínculo" xfId="4" builtinId="8"/>
    <cellStyle name="Millares" xfId="1" builtinId="3"/>
    <cellStyle name="Moneda" xfId="2" builtinId="4"/>
    <cellStyle name="Moneda 2" xfId="5"/>
    <cellStyle name="Normal" xfId="0" builtinId="0"/>
    <cellStyle name="Normal_NUEVA PROYECCION PAC GENERAL DEL DEPARTAMENTO 5 2" xfId="6"/>
  </cellStyles>
  <dxfs count="0"/>
  <tableStyles count="0" defaultTableStyle="TableStyleMedium9" defaultPivotStyle="PivotStyleMedium7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733425</xdr:colOff>
      <xdr:row>0</xdr:row>
      <xdr:rowOff>76200</xdr:rowOff>
    </xdr:from>
    <xdr:to>
      <xdr:col>10</xdr:col>
      <xdr:colOff>1003330</xdr:colOff>
      <xdr:row>3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73525" y="76200"/>
          <a:ext cx="88903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733425</xdr:colOff>
      <xdr:row>0</xdr:row>
      <xdr:rowOff>76200</xdr:rowOff>
    </xdr:from>
    <xdr:to>
      <xdr:col>1</xdr:col>
      <xdr:colOff>1524000</xdr:colOff>
      <xdr:row>3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76200"/>
          <a:ext cx="37814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733425</xdr:colOff>
      <xdr:row>0</xdr:row>
      <xdr:rowOff>76200</xdr:rowOff>
    </xdr:from>
    <xdr:to>
      <xdr:col>11</xdr:col>
      <xdr:colOff>1099037</xdr:colOff>
      <xdr:row>3</xdr:row>
      <xdr:rowOff>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11450" y="76200"/>
          <a:ext cx="3870812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733425</xdr:colOff>
      <xdr:row>0</xdr:row>
      <xdr:rowOff>76200</xdr:rowOff>
    </xdr:from>
    <xdr:to>
      <xdr:col>23</xdr:col>
      <xdr:colOff>89608</xdr:colOff>
      <xdr:row>3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37825" y="76200"/>
          <a:ext cx="98495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733425</xdr:colOff>
      <xdr:row>0</xdr:row>
      <xdr:rowOff>76200</xdr:rowOff>
    </xdr:from>
    <xdr:to>
      <xdr:col>35</xdr:col>
      <xdr:colOff>1003330</xdr:colOff>
      <xdr:row>3</xdr:row>
      <xdr:rowOff>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73525" y="76200"/>
          <a:ext cx="88903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ndinamarca.gov.co/wps/portal/Secretaria%20de%20prensa%20y%20comunic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P34"/>
  <sheetViews>
    <sheetView tabSelected="1" topLeftCell="H32" workbookViewId="0">
      <selection activeCell="K34" sqref="K34"/>
    </sheetView>
  </sheetViews>
  <sheetFormatPr baseColWidth="10" defaultRowHeight="15" x14ac:dyDescent="0.25"/>
  <cols>
    <col min="1" max="1" width="31.42578125" customWidth="1"/>
    <col min="2" max="2" width="34.7109375" customWidth="1"/>
    <col min="4" max="4" width="14.28515625" customWidth="1"/>
    <col min="5" max="6" width="17" customWidth="1"/>
    <col min="7" max="7" width="15.42578125" customWidth="1"/>
    <col min="8" max="8" width="16.5703125" customWidth="1"/>
    <col min="9" max="9" width="46.5703125" customWidth="1"/>
    <col min="10" max="10" width="30.42578125" customWidth="1"/>
    <col min="11" max="11" width="16.42578125" customWidth="1"/>
    <col min="12" max="12" width="44.5703125" customWidth="1"/>
    <col min="13" max="13" width="15.28515625" customWidth="1"/>
    <col min="14" max="14" width="13.140625" customWidth="1"/>
    <col min="15" max="15" width="19.85546875" customWidth="1"/>
    <col min="16" max="16" width="17.140625" customWidth="1"/>
    <col min="17" max="17" width="18.140625" customWidth="1"/>
    <col min="18" max="18" width="17.7109375" customWidth="1"/>
    <col min="19" max="19" width="9.7109375" customWidth="1"/>
    <col min="20" max="20" width="9.5703125" customWidth="1"/>
    <col min="21" max="21" width="15.28515625" customWidth="1"/>
    <col min="22" max="22" width="12" bestFit="1" customWidth="1"/>
    <col min="24" max="24" width="15.85546875" customWidth="1"/>
    <col min="27" max="27" width="12.5703125" customWidth="1"/>
    <col min="28" max="28" width="14.28515625" customWidth="1"/>
    <col min="29" max="29" width="15.5703125" bestFit="1" customWidth="1"/>
    <col min="30" max="30" width="16" customWidth="1"/>
    <col min="31" max="31" width="16.85546875" customWidth="1"/>
    <col min="32" max="32" width="17.7109375" customWidth="1"/>
    <col min="33" max="33" width="17.42578125" customWidth="1"/>
    <col min="34" max="34" width="18.28515625" customWidth="1"/>
    <col min="35" max="35" width="17.85546875" customWidth="1"/>
    <col min="36" max="36" width="15.85546875" customWidth="1"/>
    <col min="37" max="37" width="16.5703125" customWidth="1"/>
    <col min="38" max="38" width="15.7109375" customWidth="1"/>
    <col min="39" max="39" width="17" customWidth="1"/>
    <col min="40" max="40" width="16.42578125" customWidth="1"/>
    <col min="41" max="41" width="19.140625" customWidth="1"/>
    <col min="42" max="42" width="14.42578125" customWidth="1"/>
  </cols>
  <sheetData>
    <row r="1" spans="1:42" x14ac:dyDescent="0.25">
      <c r="A1" s="122"/>
      <c r="B1" s="123"/>
      <c r="C1" s="123"/>
      <c r="D1" s="124"/>
      <c r="E1" s="131" t="s">
        <v>46</v>
      </c>
      <c r="F1" s="131"/>
      <c r="G1" s="131"/>
      <c r="H1" s="132" t="s">
        <v>47</v>
      </c>
      <c r="I1" s="132"/>
      <c r="J1" s="122"/>
      <c r="K1" s="123"/>
      <c r="L1" s="123"/>
      <c r="M1" s="124"/>
      <c r="N1" s="131" t="s">
        <v>46</v>
      </c>
      <c r="O1" s="131"/>
      <c r="P1" s="131"/>
      <c r="Q1" s="131"/>
      <c r="R1" s="132" t="s">
        <v>47</v>
      </c>
      <c r="S1" s="132"/>
      <c r="T1" s="4"/>
      <c r="U1" s="4"/>
      <c r="V1" s="122"/>
      <c r="W1" s="123"/>
      <c r="X1" s="123"/>
      <c r="Y1" s="124"/>
      <c r="Z1" s="131" t="s">
        <v>46</v>
      </c>
      <c r="AA1" s="131"/>
      <c r="AB1" s="131"/>
      <c r="AC1" s="131"/>
      <c r="AD1" s="132" t="s">
        <v>47</v>
      </c>
      <c r="AE1" s="132"/>
      <c r="AF1" s="4"/>
      <c r="AG1" s="4"/>
      <c r="AH1" s="4"/>
      <c r="AI1" s="122"/>
      <c r="AJ1" s="123"/>
      <c r="AK1" s="123"/>
      <c r="AL1" s="124"/>
      <c r="AM1" s="131" t="s">
        <v>46</v>
      </c>
      <c r="AN1" s="131"/>
      <c r="AO1" s="131"/>
      <c r="AP1" s="131"/>
    </row>
    <row r="2" spans="1:42" x14ac:dyDescent="0.25">
      <c r="A2" s="125"/>
      <c r="B2" s="126"/>
      <c r="C2" s="126"/>
      <c r="D2" s="127"/>
      <c r="E2" s="131"/>
      <c r="F2" s="131"/>
      <c r="G2" s="131"/>
      <c r="H2" s="132" t="s">
        <v>48</v>
      </c>
      <c r="I2" s="132"/>
      <c r="J2" s="125"/>
      <c r="K2" s="126"/>
      <c r="L2" s="126"/>
      <c r="M2" s="127"/>
      <c r="N2" s="131"/>
      <c r="O2" s="131"/>
      <c r="P2" s="131"/>
      <c r="Q2" s="131"/>
      <c r="R2" s="132" t="s">
        <v>48</v>
      </c>
      <c r="S2" s="132"/>
      <c r="T2" s="4"/>
      <c r="U2" s="4"/>
      <c r="V2" s="125"/>
      <c r="W2" s="126"/>
      <c r="X2" s="126"/>
      <c r="Y2" s="127"/>
      <c r="Z2" s="131"/>
      <c r="AA2" s="131"/>
      <c r="AB2" s="131"/>
      <c r="AC2" s="131"/>
      <c r="AD2" s="132" t="s">
        <v>48</v>
      </c>
      <c r="AE2" s="132"/>
      <c r="AF2" s="4"/>
      <c r="AG2" s="4"/>
      <c r="AH2" s="4"/>
      <c r="AI2" s="125"/>
      <c r="AJ2" s="126"/>
      <c r="AK2" s="126"/>
      <c r="AL2" s="127"/>
      <c r="AM2" s="131"/>
      <c r="AN2" s="131"/>
      <c r="AO2" s="131"/>
      <c r="AP2" s="131"/>
    </row>
    <row r="3" spans="1:42" x14ac:dyDescent="0.25">
      <c r="A3" s="128"/>
      <c r="B3" s="129"/>
      <c r="C3" s="129"/>
      <c r="D3" s="130"/>
      <c r="E3" s="131" t="s">
        <v>49</v>
      </c>
      <c r="F3" s="131"/>
      <c r="G3" s="131"/>
      <c r="H3" s="133" t="s">
        <v>50</v>
      </c>
      <c r="I3" s="134"/>
      <c r="J3" s="128"/>
      <c r="K3" s="129"/>
      <c r="L3" s="129"/>
      <c r="M3" s="130"/>
      <c r="N3" s="131" t="s">
        <v>49</v>
      </c>
      <c r="O3" s="131"/>
      <c r="P3" s="131"/>
      <c r="Q3" s="131"/>
      <c r="R3" s="133" t="s">
        <v>50</v>
      </c>
      <c r="S3" s="134"/>
      <c r="T3" s="4"/>
      <c r="U3" s="4"/>
      <c r="V3" s="128"/>
      <c r="W3" s="129"/>
      <c r="X3" s="129"/>
      <c r="Y3" s="130"/>
      <c r="Z3" s="131" t="s">
        <v>49</v>
      </c>
      <c r="AA3" s="131"/>
      <c r="AB3" s="131"/>
      <c r="AC3" s="131"/>
      <c r="AD3" s="133" t="s">
        <v>50</v>
      </c>
      <c r="AE3" s="134"/>
      <c r="AF3" s="4"/>
      <c r="AG3" s="4"/>
      <c r="AH3" s="4"/>
      <c r="AI3" s="128"/>
      <c r="AJ3" s="129"/>
      <c r="AK3" s="129"/>
      <c r="AL3" s="130"/>
      <c r="AM3" s="131" t="s">
        <v>49</v>
      </c>
      <c r="AN3" s="131"/>
      <c r="AO3" s="131"/>
      <c r="AP3" s="131"/>
    </row>
    <row r="4" spans="1:42" x14ac:dyDescent="0.25">
      <c r="A4" s="4"/>
      <c r="B4" s="4"/>
      <c r="C4" s="4"/>
      <c r="D4" s="4"/>
      <c r="E4" s="4"/>
      <c r="F4" s="4"/>
      <c r="G4" s="4"/>
      <c r="H4" s="4"/>
      <c r="I4" s="4"/>
      <c r="J4" s="5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x14ac:dyDescent="0.25">
      <c r="A5" s="4"/>
      <c r="B5" s="4"/>
      <c r="C5" s="4"/>
      <c r="D5" s="4"/>
      <c r="E5" s="4"/>
      <c r="F5" s="4"/>
      <c r="G5" s="4"/>
      <c r="H5" s="4"/>
      <c r="I5" s="4"/>
      <c r="J5" s="5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25">
      <c r="A6" s="4"/>
      <c r="B6" s="4"/>
      <c r="C6" s="4"/>
      <c r="D6" s="4"/>
      <c r="E6" s="4"/>
      <c r="F6" s="4"/>
      <c r="G6" s="4"/>
      <c r="H6" s="4"/>
      <c r="I6" s="4"/>
      <c r="J6" s="5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/>
      <c r="B7" s="4"/>
      <c r="C7" s="4"/>
      <c r="D7" s="4"/>
      <c r="E7" s="4"/>
      <c r="F7" s="4"/>
      <c r="G7" s="4"/>
      <c r="H7" s="4"/>
      <c r="I7" s="4"/>
      <c r="J7" s="5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5" t="s">
        <v>51</v>
      </c>
      <c r="B8" s="4"/>
      <c r="C8" s="4"/>
      <c r="D8" s="4"/>
      <c r="E8" s="4"/>
      <c r="F8" s="4"/>
      <c r="G8" s="4"/>
      <c r="H8" s="4"/>
      <c r="I8" s="4"/>
      <c r="J8" s="5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/>
      <c r="B9" s="5"/>
      <c r="C9" s="4"/>
      <c r="D9" s="4"/>
      <c r="E9" s="4"/>
      <c r="F9" s="4"/>
      <c r="G9" s="4"/>
      <c r="H9" s="4"/>
      <c r="I9" s="4"/>
      <c r="J9" s="5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5.75" thickBot="1" x14ac:dyDescent="0.3">
      <c r="A10" s="5" t="s">
        <v>52</v>
      </c>
      <c r="B10" s="4"/>
      <c r="C10" s="4"/>
      <c r="D10" s="4"/>
      <c r="E10" s="4"/>
      <c r="F10" s="138" t="s">
        <v>53</v>
      </c>
      <c r="G10" s="139"/>
      <c r="H10" s="139"/>
      <c r="I10" s="140"/>
      <c r="J10" s="5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26.25" x14ac:dyDescent="0.25">
      <c r="A11" s="6" t="s">
        <v>54</v>
      </c>
      <c r="B11" s="43" t="s">
        <v>112</v>
      </c>
      <c r="C11" s="4"/>
      <c r="D11" s="4"/>
      <c r="E11" s="4"/>
      <c r="F11" s="141"/>
      <c r="G11" s="142"/>
      <c r="H11" s="142"/>
      <c r="I11" s="143"/>
      <c r="J11" s="50"/>
      <c r="K11" s="4"/>
      <c r="L11" s="4"/>
      <c r="M11" s="4"/>
      <c r="N11" s="7"/>
      <c r="O11" s="7"/>
      <c r="P11" s="7"/>
      <c r="Q11" s="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A12" s="8" t="s">
        <v>55</v>
      </c>
      <c r="B12" s="32" t="s">
        <v>0</v>
      </c>
      <c r="C12" s="4"/>
      <c r="D12" s="4"/>
      <c r="E12" s="4"/>
      <c r="F12" s="141"/>
      <c r="G12" s="142"/>
      <c r="H12" s="142"/>
      <c r="I12" s="143"/>
      <c r="J12" s="50"/>
      <c r="K12" s="4"/>
      <c r="L12" s="4"/>
      <c r="M12" s="4"/>
      <c r="N12" s="7"/>
      <c r="O12" s="7"/>
      <c r="P12" s="7"/>
      <c r="Q12" s="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A13" s="8" t="s">
        <v>56</v>
      </c>
      <c r="B13" s="33">
        <v>7491841</v>
      </c>
      <c r="C13" s="4"/>
      <c r="D13" s="4"/>
      <c r="E13" s="4"/>
      <c r="F13" s="141"/>
      <c r="G13" s="142"/>
      <c r="H13" s="142"/>
      <c r="I13" s="143"/>
      <c r="J13" s="50"/>
      <c r="K13" s="4"/>
      <c r="L13" s="4"/>
      <c r="M13" s="4"/>
      <c r="N13" s="7"/>
      <c r="O13" s="7"/>
      <c r="P13" s="7"/>
      <c r="Q13" s="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45" x14ac:dyDescent="0.25">
      <c r="A14" s="37" t="s">
        <v>57</v>
      </c>
      <c r="B14" s="108" t="s">
        <v>113</v>
      </c>
      <c r="C14" s="4"/>
      <c r="D14" s="4"/>
      <c r="E14" s="4"/>
      <c r="F14" s="144"/>
      <c r="G14" s="145"/>
      <c r="H14" s="145"/>
      <c r="I14" s="146"/>
      <c r="J14" s="50"/>
      <c r="K14" s="4"/>
      <c r="L14" s="4"/>
      <c r="M14" s="4"/>
      <c r="N14" s="7"/>
      <c r="O14" s="7"/>
      <c r="P14" s="7"/>
      <c r="Q14" s="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77.75" customHeight="1" x14ac:dyDescent="0.25">
      <c r="A15" s="37" t="s">
        <v>58</v>
      </c>
      <c r="B15" s="38" t="s">
        <v>81</v>
      </c>
      <c r="C15" s="4"/>
      <c r="D15" s="4"/>
      <c r="E15" s="4"/>
      <c r="F15" s="10"/>
      <c r="G15" s="10"/>
      <c r="H15" s="10"/>
      <c r="I15" s="4"/>
      <c r="J15" s="50"/>
      <c r="K15" s="4"/>
      <c r="L15" s="4"/>
      <c r="M15" s="4"/>
      <c r="N15" s="7"/>
      <c r="O15" s="7"/>
      <c r="P15" s="7"/>
      <c r="Q15" s="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6.25" x14ac:dyDescent="0.25">
      <c r="A16" s="8" t="s">
        <v>59</v>
      </c>
      <c r="B16" s="9" t="s">
        <v>79</v>
      </c>
      <c r="C16" s="4"/>
      <c r="D16" s="4"/>
      <c r="E16" s="4"/>
      <c r="F16" s="138" t="s">
        <v>60</v>
      </c>
      <c r="G16" s="139"/>
      <c r="H16" s="139"/>
      <c r="I16" s="140"/>
      <c r="J16" s="50"/>
      <c r="K16" s="4"/>
      <c r="L16" s="4"/>
      <c r="M16" s="4"/>
      <c r="N16" s="7"/>
      <c r="O16" s="7"/>
      <c r="P16" s="7"/>
      <c r="Q16" s="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25">
      <c r="A17" s="8" t="s">
        <v>61</v>
      </c>
      <c r="B17" s="39" t="s">
        <v>114</v>
      </c>
      <c r="C17" s="4"/>
      <c r="D17" s="4"/>
      <c r="E17" s="4"/>
      <c r="F17" s="141"/>
      <c r="G17" s="142"/>
      <c r="H17" s="142"/>
      <c r="I17" s="143"/>
      <c r="J17" s="50"/>
      <c r="K17" s="4"/>
      <c r="L17" s="4"/>
      <c r="M17" s="4"/>
      <c r="N17" s="7"/>
      <c r="O17" s="7"/>
      <c r="P17" s="7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25">
      <c r="A18" s="8" t="s">
        <v>62</v>
      </c>
      <c r="B18" s="41">
        <f>1200000000</f>
        <v>1200000000</v>
      </c>
      <c r="C18" s="4"/>
      <c r="D18" s="4"/>
      <c r="E18" s="4"/>
      <c r="F18" s="141"/>
      <c r="G18" s="142"/>
      <c r="H18" s="142"/>
      <c r="I18" s="143"/>
      <c r="J18" s="50"/>
      <c r="K18" s="4"/>
      <c r="L18" s="4"/>
      <c r="M18" s="4"/>
      <c r="N18" s="7"/>
      <c r="O18" s="7"/>
      <c r="P18" s="7"/>
      <c r="Q18" s="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25">
      <c r="A19" s="8" t="s">
        <v>63</v>
      </c>
      <c r="B19" s="40">
        <f>737717*1000</f>
        <v>737717000</v>
      </c>
      <c r="C19" s="4"/>
      <c r="D19" s="4"/>
      <c r="E19" s="4"/>
      <c r="F19" s="141"/>
      <c r="G19" s="142"/>
      <c r="H19" s="142"/>
      <c r="I19" s="143"/>
      <c r="J19" s="50"/>
      <c r="K19" s="4"/>
      <c r="L19" s="4"/>
      <c r="M19" s="4"/>
      <c r="N19" s="7"/>
      <c r="O19" s="7"/>
      <c r="P19" s="7"/>
      <c r="Q19" s="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5">
      <c r="A20" s="8" t="s">
        <v>64</v>
      </c>
      <c r="B20" s="40">
        <f>737717*100</f>
        <v>73771700</v>
      </c>
      <c r="C20" s="4"/>
      <c r="D20" s="4"/>
      <c r="E20" s="4"/>
      <c r="F20" s="144"/>
      <c r="G20" s="145"/>
      <c r="H20" s="145"/>
      <c r="I20" s="146"/>
      <c r="J20" s="50"/>
      <c r="K20" s="4"/>
      <c r="L20" s="4"/>
      <c r="M20" s="4"/>
      <c r="N20" s="7"/>
      <c r="O20" s="7"/>
      <c r="P20" s="7"/>
      <c r="Q20" s="7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.75" thickBot="1" x14ac:dyDescent="0.3">
      <c r="A21" s="11" t="s">
        <v>65</v>
      </c>
      <c r="B21" s="42" t="s">
        <v>126</v>
      </c>
      <c r="C21" s="4"/>
      <c r="D21" s="4"/>
      <c r="E21" s="4"/>
      <c r="F21" s="4"/>
      <c r="G21" s="4"/>
      <c r="H21" s="4"/>
      <c r="I21" s="4"/>
      <c r="J21" s="50"/>
      <c r="K21" s="4"/>
      <c r="L21" s="4"/>
      <c r="M21" s="4"/>
      <c r="N21" s="7"/>
      <c r="O21" s="7"/>
      <c r="P21" s="7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25">
      <c r="A22" s="12"/>
      <c r="B22" s="13"/>
      <c r="C22" s="4"/>
      <c r="D22" s="4"/>
      <c r="E22" s="14"/>
      <c r="F22" s="147" t="s">
        <v>66</v>
      </c>
      <c r="G22" s="148"/>
      <c r="H22" s="148"/>
      <c r="I22" s="149"/>
      <c r="J22" s="50"/>
      <c r="K22" s="4"/>
      <c r="L22" s="4"/>
      <c r="M22" s="4"/>
      <c r="N22" s="7"/>
      <c r="O22" s="7"/>
      <c r="P22" s="7"/>
      <c r="Q22" s="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8"/>
      <c r="K23" s="17"/>
      <c r="L23" s="17"/>
      <c r="M23" s="17"/>
      <c r="N23" s="19"/>
      <c r="O23" s="19"/>
      <c r="P23" s="19"/>
      <c r="Q23" s="1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"/>
      <c r="AP23" s="4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4"/>
      <c r="AP24" s="4"/>
    </row>
    <row r="25" spans="1:42" ht="15" customHeight="1" x14ac:dyDescent="0.25">
      <c r="A25" s="5" t="s">
        <v>67</v>
      </c>
      <c r="B25" s="17"/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35" t="s">
        <v>68</v>
      </c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7"/>
      <c r="AO25" s="10"/>
      <c r="AP25" s="4"/>
    </row>
    <row r="26" spans="1:42" ht="64.5" thickBot="1" x14ac:dyDescent="0.3">
      <c r="A26" s="20" t="s">
        <v>69</v>
      </c>
      <c r="B26" s="20" t="s">
        <v>70</v>
      </c>
      <c r="C26" s="21" t="s">
        <v>82</v>
      </c>
      <c r="D26" s="21" t="s">
        <v>71</v>
      </c>
      <c r="E26" s="20" t="s">
        <v>72</v>
      </c>
      <c r="F26" s="21" t="s">
        <v>73</v>
      </c>
      <c r="G26" s="21" t="s">
        <v>74</v>
      </c>
      <c r="H26" s="20" t="s">
        <v>75</v>
      </c>
      <c r="I26" s="20" t="s">
        <v>76</v>
      </c>
      <c r="J26" s="21" t="s">
        <v>77</v>
      </c>
      <c r="K26" s="22" t="s">
        <v>78</v>
      </c>
      <c r="L26" s="22" t="s">
        <v>80</v>
      </c>
      <c r="M26" s="22" t="s">
        <v>13</v>
      </c>
      <c r="N26" s="22" t="s">
        <v>14</v>
      </c>
      <c r="O26" s="22" t="s">
        <v>15</v>
      </c>
      <c r="P26" s="22" t="s">
        <v>16</v>
      </c>
      <c r="Q26" s="22" t="s">
        <v>17</v>
      </c>
      <c r="R26" s="23" t="s">
        <v>18</v>
      </c>
      <c r="S26" s="22" t="s">
        <v>19</v>
      </c>
      <c r="T26" s="22" t="s">
        <v>20</v>
      </c>
      <c r="U26" s="22" t="s">
        <v>21</v>
      </c>
      <c r="V26" s="24" t="s">
        <v>22</v>
      </c>
      <c r="W26" s="24" t="s">
        <v>23</v>
      </c>
      <c r="X26" s="25" t="s">
        <v>24</v>
      </c>
      <c r="Y26" s="25" t="s">
        <v>25</v>
      </c>
      <c r="Z26" s="25" t="s">
        <v>26</v>
      </c>
      <c r="AA26" s="25" t="s">
        <v>27</v>
      </c>
      <c r="AB26" s="25" t="s">
        <v>28</v>
      </c>
      <c r="AC26" s="26" t="s">
        <v>29</v>
      </c>
      <c r="AD26" s="26" t="s">
        <v>30</v>
      </c>
      <c r="AE26" s="26" t="s">
        <v>31</v>
      </c>
      <c r="AF26" s="26" t="s">
        <v>32</v>
      </c>
      <c r="AG26" s="26" t="s">
        <v>33</v>
      </c>
      <c r="AH26" s="26" t="s">
        <v>34</v>
      </c>
      <c r="AI26" s="26" t="s">
        <v>35</v>
      </c>
      <c r="AJ26" s="26" t="s">
        <v>36</v>
      </c>
      <c r="AK26" s="26" t="s">
        <v>37</v>
      </c>
      <c r="AL26" s="26" t="s">
        <v>38</v>
      </c>
      <c r="AM26" s="26" t="s">
        <v>39</v>
      </c>
      <c r="AN26" s="26" t="s">
        <v>40</v>
      </c>
      <c r="AO26" s="10"/>
      <c r="AP26" s="4"/>
    </row>
    <row r="27" spans="1:42" ht="47.25" customHeight="1" x14ac:dyDescent="0.25">
      <c r="A27" s="47" t="s">
        <v>115</v>
      </c>
      <c r="B27" s="79" t="s">
        <v>98</v>
      </c>
      <c r="C27" s="79" t="s">
        <v>99</v>
      </c>
      <c r="D27" s="77">
        <v>29700101</v>
      </c>
      <c r="E27" s="71" t="s">
        <v>41</v>
      </c>
      <c r="F27" s="71">
        <v>551</v>
      </c>
      <c r="G27" s="71" t="s">
        <v>1</v>
      </c>
      <c r="H27" s="77">
        <v>29700101</v>
      </c>
      <c r="I27" s="118" t="s">
        <v>102</v>
      </c>
      <c r="J27" s="2" t="s">
        <v>2</v>
      </c>
      <c r="K27" s="73">
        <v>80111701</v>
      </c>
      <c r="L27" s="81" t="s">
        <v>105</v>
      </c>
      <c r="M27" s="30" t="s">
        <v>117</v>
      </c>
      <c r="N27" s="3" t="s">
        <v>10</v>
      </c>
      <c r="O27" s="87" t="s">
        <v>125</v>
      </c>
      <c r="P27" s="2" t="s">
        <v>124</v>
      </c>
      <c r="Q27" s="78">
        <v>200000000</v>
      </c>
      <c r="R27" s="119">
        <v>1000000000</v>
      </c>
      <c r="S27" s="71" t="s">
        <v>44</v>
      </c>
      <c r="T27" s="3" t="s">
        <v>45</v>
      </c>
      <c r="U27" s="1" t="s">
        <v>104</v>
      </c>
      <c r="V27" s="44"/>
      <c r="W27" s="46"/>
      <c r="X27" s="29"/>
      <c r="Y27" s="45"/>
      <c r="Z27" s="2"/>
      <c r="AA27" s="31"/>
      <c r="AB27" s="31"/>
      <c r="AC27" s="28">
        <v>0</v>
      </c>
      <c r="AD27" s="85">
        <v>100000000</v>
      </c>
      <c r="AE27" s="85">
        <v>100000000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34"/>
      <c r="AP27" s="36"/>
    </row>
    <row r="28" spans="1:42" ht="96.75" customHeight="1" x14ac:dyDescent="0.25">
      <c r="A28" s="47" t="s">
        <v>115</v>
      </c>
      <c r="B28" s="79" t="s">
        <v>100</v>
      </c>
      <c r="C28" s="75" t="s">
        <v>122</v>
      </c>
      <c r="D28" s="76">
        <v>29700103</v>
      </c>
      <c r="E28" s="71" t="s">
        <v>41</v>
      </c>
      <c r="F28" s="71">
        <v>552</v>
      </c>
      <c r="G28" s="71" t="s">
        <v>1</v>
      </c>
      <c r="H28" s="77">
        <v>29700103</v>
      </c>
      <c r="I28" s="118" t="s">
        <v>103</v>
      </c>
      <c r="J28" s="27" t="s">
        <v>42</v>
      </c>
      <c r="K28" s="72">
        <v>80161500</v>
      </c>
      <c r="L28" s="82" t="s">
        <v>106</v>
      </c>
      <c r="M28" s="30" t="s">
        <v>117</v>
      </c>
      <c r="N28" s="3" t="s">
        <v>83</v>
      </c>
      <c r="O28" s="111" t="s">
        <v>120</v>
      </c>
      <c r="P28" s="2" t="s">
        <v>124</v>
      </c>
      <c r="Q28" s="112">
        <v>500000000</v>
      </c>
      <c r="R28" s="119">
        <v>1530000000</v>
      </c>
      <c r="S28" s="71" t="s">
        <v>44</v>
      </c>
      <c r="T28" s="3" t="s">
        <v>45</v>
      </c>
      <c r="U28" s="1" t="s">
        <v>104</v>
      </c>
      <c r="V28" s="2">
        <v>7000079923</v>
      </c>
      <c r="W28" s="2"/>
      <c r="X28" s="29"/>
      <c r="Y28" s="45"/>
      <c r="Z28" s="2"/>
      <c r="AA28" s="31"/>
      <c r="AB28" s="31"/>
      <c r="AC28" s="28">
        <v>0</v>
      </c>
      <c r="AD28" s="85">
        <v>100000000</v>
      </c>
      <c r="AE28" s="85">
        <v>100000000</v>
      </c>
      <c r="AF28" s="85">
        <v>100000000</v>
      </c>
      <c r="AG28" s="85">
        <v>100000000</v>
      </c>
      <c r="AH28" s="85">
        <v>100000000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35"/>
      <c r="AP28" s="36"/>
    </row>
    <row r="29" spans="1:42" s="74" customFormat="1" ht="78" customHeight="1" x14ac:dyDescent="0.25">
      <c r="A29" s="83" t="s">
        <v>115</v>
      </c>
      <c r="B29" s="117" t="s">
        <v>101</v>
      </c>
      <c r="C29" s="117" t="s">
        <v>99</v>
      </c>
      <c r="D29" s="109">
        <v>29700102</v>
      </c>
      <c r="E29" s="71" t="s">
        <v>41</v>
      </c>
      <c r="F29" s="71">
        <v>553</v>
      </c>
      <c r="G29" s="71" t="s">
        <v>1</v>
      </c>
      <c r="H29" s="110">
        <v>29700102</v>
      </c>
      <c r="I29" s="101" t="s">
        <v>116</v>
      </c>
      <c r="J29" s="2" t="s">
        <v>2</v>
      </c>
      <c r="K29" s="73">
        <v>80111701</v>
      </c>
      <c r="L29" s="102" t="s">
        <v>121</v>
      </c>
      <c r="M29" s="88" t="s">
        <v>117</v>
      </c>
      <c r="N29" s="87" t="s">
        <v>111</v>
      </c>
      <c r="O29" s="87" t="s">
        <v>119</v>
      </c>
      <c r="P29" s="2" t="s">
        <v>124</v>
      </c>
      <c r="Q29" s="107">
        <v>20100000</v>
      </c>
      <c r="R29" s="121">
        <v>22600000</v>
      </c>
      <c r="S29" s="3" t="s">
        <v>44</v>
      </c>
      <c r="T29" s="3" t="s">
        <v>45</v>
      </c>
      <c r="U29" s="115" t="s">
        <v>104</v>
      </c>
      <c r="V29" s="48"/>
      <c r="W29" s="87"/>
      <c r="X29" s="90"/>
      <c r="Y29" s="91"/>
      <c r="Z29" s="87"/>
      <c r="AA29" s="92"/>
      <c r="AB29" s="92"/>
      <c r="AC29" s="93"/>
      <c r="AD29" s="94">
        <v>3000000</v>
      </c>
      <c r="AE29" s="94">
        <v>3000000</v>
      </c>
      <c r="AF29" s="94">
        <v>3000000</v>
      </c>
      <c r="AG29" s="94">
        <v>3000000</v>
      </c>
      <c r="AH29" s="94">
        <v>3000000</v>
      </c>
      <c r="AI29" s="94">
        <v>2100000</v>
      </c>
      <c r="AJ29" s="94"/>
      <c r="AK29" s="94"/>
      <c r="AL29" s="94"/>
      <c r="AM29" s="94"/>
      <c r="AN29" s="94"/>
      <c r="AO29" s="95"/>
      <c r="AP29" s="80"/>
    </row>
    <row r="30" spans="1:42" s="74" customFormat="1" ht="67.5" customHeight="1" x14ac:dyDescent="0.25">
      <c r="A30" s="83" t="s">
        <v>115</v>
      </c>
      <c r="B30" s="117" t="s">
        <v>101</v>
      </c>
      <c r="C30" s="117" t="s">
        <v>99</v>
      </c>
      <c r="D30" s="109">
        <v>29700102</v>
      </c>
      <c r="E30" s="71" t="s">
        <v>41</v>
      </c>
      <c r="F30" s="71">
        <v>553</v>
      </c>
      <c r="G30" s="71" t="s">
        <v>1</v>
      </c>
      <c r="H30" s="110">
        <v>29700102</v>
      </c>
      <c r="I30" s="101" t="s">
        <v>116</v>
      </c>
      <c r="J30" s="2" t="s">
        <v>2</v>
      </c>
      <c r="K30" s="73">
        <v>80111701</v>
      </c>
      <c r="L30" s="97" t="s">
        <v>123</v>
      </c>
      <c r="M30" s="88" t="s">
        <v>117</v>
      </c>
      <c r="N30" s="113" t="s">
        <v>43</v>
      </c>
      <c r="O30" s="87" t="s">
        <v>119</v>
      </c>
      <c r="P30" s="2" t="s">
        <v>124</v>
      </c>
      <c r="Q30" s="114">
        <v>108900000</v>
      </c>
      <c r="R30" s="96">
        <v>55000000</v>
      </c>
      <c r="S30" s="3" t="s">
        <v>44</v>
      </c>
      <c r="T30" s="3" t="s">
        <v>45</v>
      </c>
      <c r="U30" s="115" t="s">
        <v>104</v>
      </c>
      <c r="V30" s="116">
        <v>7000080582</v>
      </c>
      <c r="W30" s="87"/>
      <c r="X30" s="90"/>
      <c r="Y30" s="91"/>
      <c r="Z30" s="87"/>
      <c r="AA30" s="92"/>
      <c r="AB30" s="92"/>
      <c r="AC30" s="93"/>
      <c r="AD30" s="94">
        <v>3000000</v>
      </c>
      <c r="AE30" s="94">
        <v>3000000</v>
      </c>
      <c r="AF30" s="94">
        <v>3000000</v>
      </c>
      <c r="AG30" s="94">
        <v>3000000</v>
      </c>
      <c r="AH30" s="94">
        <v>3000000</v>
      </c>
      <c r="AI30" s="94">
        <v>3000000</v>
      </c>
      <c r="AJ30" s="94">
        <v>3000000</v>
      </c>
      <c r="AK30" s="94">
        <v>3000000</v>
      </c>
      <c r="AL30" s="94">
        <v>3000000</v>
      </c>
      <c r="AM30" s="94">
        <v>3000000</v>
      </c>
      <c r="AN30" s="94">
        <v>3000000</v>
      </c>
      <c r="AO30" s="95"/>
      <c r="AP30" s="80"/>
    </row>
    <row r="31" spans="1:42" s="74" customFormat="1" ht="89.25" customHeight="1" x14ac:dyDescent="0.25">
      <c r="A31" s="83" t="s">
        <v>115</v>
      </c>
      <c r="B31" s="117" t="s">
        <v>101</v>
      </c>
      <c r="C31" s="117" t="s">
        <v>99</v>
      </c>
      <c r="D31" s="109">
        <v>29700102</v>
      </c>
      <c r="E31" s="71" t="s">
        <v>41</v>
      </c>
      <c r="F31" s="71">
        <v>553</v>
      </c>
      <c r="G31" s="71" t="s">
        <v>1</v>
      </c>
      <c r="H31" s="110">
        <v>29700102</v>
      </c>
      <c r="I31" s="101" t="s">
        <v>116</v>
      </c>
      <c r="J31" s="2" t="s">
        <v>2</v>
      </c>
      <c r="K31" s="73">
        <v>80111701</v>
      </c>
      <c r="L31" s="106" t="s">
        <v>110</v>
      </c>
      <c r="M31" s="88" t="s">
        <v>117</v>
      </c>
      <c r="N31" s="113" t="s">
        <v>43</v>
      </c>
      <c r="O31" s="87" t="s">
        <v>119</v>
      </c>
      <c r="P31" s="2" t="s">
        <v>124</v>
      </c>
      <c r="Q31" s="114">
        <v>108900000</v>
      </c>
      <c r="R31" s="96">
        <v>53900000</v>
      </c>
      <c r="S31" s="3" t="s">
        <v>44</v>
      </c>
      <c r="T31" s="3" t="s">
        <v>45</v>
      </c>
      <c r="U31" s="115" t="s">
        <v>104</v>
      </c>
      <c r="V31" s="116">
        <v>7000080582</v>
      </c>
      <c r="W31" s="87"/>
      <c r="X31" s="90"/>
      <c r="Y31" s="91"/>
      <c r="Z31" s="87"/>
      <c r="AA31" s="92"/>
      <c r="AB31" s="92"/>
      <c r="AC31" s="93"/>
      <c r="AD31" s="94">
        <v>4900000</v>
      </c>
      <c r="AE31" s="94">
        <v>4900000</v>
      </c>
      <c r="AF31" s="94">
        <v>4900000</v>
      </c>
      <c r="AG31" s="94">
        <v>4900000</v>
      </c>
      <c r="AH31" s="94">
        <v>4900000</v>
      </c>
      <c r="AI31" s="94">
        <v>4900000</v>
      </c>
      <c r="AJ31" s="94">
        <v>4900000</v>
      </c>
      <c r="AK31" s="94">
        <v>4900000</v>
      </c>
      <c r="AL31" s="94">
        <v>4900000</v>
      </c>
      <c r="AM31" s="94">
        <v>4900000</v>
      </c>
      <c r="AN31" s="94">
        <v>4900000</v>
      </c>
      <c r="AO31" s="95"/>
      <c r="AP31" s="80"/>
    </row>
    <row r="32" spans="1:42" s="74" customFormat="1" ht="69" customHeight="1" x14ac:dyDescent="0.25">
      <c r="A32" s="83" t="s">
        <v>115</v>
      </c>
      <c r="B32" s="117" t="s">
        <v>101</v>
      </c>
      <c r="C32" s="117" t="s">
        <v>99</v>
      </c>
      <c r="D32" s="109">
        <v>29700102</v>
      </c>
      <c r="E32" s="71" t="s">
        <v>41</v>
      </c>
      <c r="F32" s="71">
        <v>553</v>
      </c>
      <c r="G32" s="71" t="s">
        <v>1</v>
      </c>
      <c r="H32" s="110">
        <v>29700102</v>
      </c>
      <c r="I32" s="101" t="s">
        <v>116</v>
      </c>
      <c r="J32" s="2" t="s">
        <v>2</v>
      </c>
      <c r="K32" s="73">
        <v>80111701</v>
      </c>
      <c r="L32" s="102" t="s">
        <v>109</v>
      </c>
      <c r="M32" s="88" t="s">
        <v>117</v>
      </c>
      <c r="N32" s="86" t="s">
        <v>43</v>
      </c>
      <c r="O32" s="87" t="s">
        <v>119</v>
      </c>
      <c r="P32" s="2" t="s">
        <v>124</v>
      </c>
      <c r="Q32" s="104">
        <v>77000000</v>
      </c>
      <c r="R32" s="89">
        <v>77000000</v>
      </c>
      <c r="S32" s="3" t="s">
        <v>44</v>
      </c>
      <c r="T32" s="3" t="s">
        <v>45</v>
      </c>
      <c r="U32" s="115" t="s">
        <v>104</v>
      </c>
      <c r="V32" s="48">
        <v>7000080580</v>
      </c>
      <c r="W32" s="87"/>
      <c r="X32" s="90"/>
      <c r="Y32" s="91"/>
      <c r="Z32" s="87"/>
      <c r="AA32" s="92"/>
      <c r="AB32" s="92"/>
      <c r="AC32" s="93"/>
      <c r="AD32" s="94">
        <v>3500000</v>
      </c>
      <c r="AE32" s="94">
        <v>3500000</v>
      </c>
      <c r="AF32" s="94">
        <v>3500000</v>
      </c>
      <c r="AG32" s="94">
        <v>3500000</v>
      </c>
      <c r="AH32" s="94">
        <v>3500000</v>
      </c>
      <c r="AI32" s="94">
        <v>3500000</v>
      </c>
      <c r="AJ32" s="94">
        <v>3500000</v>
      </c>
      <c r="AK32" s="94">
        <v>3500000</v>
      </c>
      <c r="AL32" s="94">
        <v>3500000</v>
      </c>
      <c r="AM32" s="94">
        <v>3500000</v>
      </c>
      <c r="AN32" s="94">
        <v>3500000</v>
      </c>
      <c r="AO32" s="95"/>
      <c r="AP32" s="80"/>
    </row>
    <row r="33" spans="1:42" s="74" customFormat="1" ht="76.5" customHeight="1" x14ac:dyDescent="0.25">
      <c r="A33" s="83" t="s">
        <v>115</v>
      </c>
      <c r="B33" s="117" t="s">
        <v>101</v>
      </c>
      <c r="C33" s="117" t="s">
        <v>99</v>
      </c>
      <c r="D33" s="109">
        <v>29700102</v>
      </c>
      <c r="E33" s="71" t="s">
        <v>41</v>
      </c>
      <c r="F33" s="71">
        <v>553</v>
      </c>
      <c r="G33" s="71" t="s">
        <v>1</v>
      </c>
      <c r="H33" s="110">
        <v>29700102</v>
      </c>
      <c r="I33" s="101" t="s">
        <v>116</v>
      </c>
      <c r="J33" s="2" t="s">
        <v>2</v>
      </c>
      <c r="K33" s="73">
        <v>80111701</v>
      </c>
      <c r="L33" s="97" t="s">
        <v>108</v>
      </c>
      <c r="M33" s="88" t="s">
        <v>117</v>
      </c>
      <c r="N33" s="86" t="s">
        <v>43</v>
      </c>
      <c r="O33" s="87" t="s">
        <v>119</v>
      </c>
      <c r="P33" s="2" t="s">
        <v>124</v>
      </c>
      <c r="Q33" s="105">
        <v>44000000</v>
      </c>
      <c r="R33" s="103">
        <v>44000000</v>
      </c>
      <c r="S33" s="3" t="s">
        <v>44</v>
      </c>
      <c r="T33" s="3" t="s">
        <v>45</v>
      </c>
      <c r="U33" s="115" t="s">
        <v>104</v>
      </c>
      <c r="V33" s="83">
        <v>70000805579</v>
      </c>
      <c r="W33" s="87"/>
      <c r="X33" s="90"/>
      <c r="Y33" s="91"/>
      <c r="Z33" s="87"/>
      <c r="AA33" s="92"/>
      <c r="AB33" s="92"/>
      <c r="AC33" s="93"/>
      <c r="AD33" s="94">
        <v>4000000</v>
      </c>
      <c r="AE33" s="94">
        <v>4000000</v>
      </c>
      <c r="AF33" s="94">
        <v>4000000</v>
      </c>
      <c r="AG33" s="94">
        <v>4000000</v>
      </c>
      <c r="AH33" s="94">
        <v>4000000</v>
      </c>
      <c r="AI33" s="94">
        <v>4000000</v>
      </c>
      <c r="AJ33" s="94">
        <v>4000000</v>
      </c>
      <c r="AK33" s="94">
        <v>4000000</v>
      </c>
      <c r="AL33" s="94">
        <v>4000000</v>
      </c>
      <c r="AM33" s="94">
        <v>4000000</v>
      </c>
      <c r="AN33" s="94">
        <v>4000000</v>
      </c>
      <c r="AO33" s="95"/>
      <c r="AP33" s="80"/>
    </row>
    <row r="34" spans="1:42" ht="39" customHeight="1" x14ac:dyDescent="0.25">
      <c r="A34" s="83" t="s">
        <v>115</v>
      </c>
      <c r="B34" s="117" t="s">
        <v>101</v>
      </c>
      <c r="C34" s="117" t="s">
        <v>99</v>
      </c>
      <c r="D34" s="109">
        <v>29700102</v>
      </c>
      <c r="E34" s="71" t="s">
        <v>41</v>
      </c>
      <c r="F34" s="71">
        <v>553</v>
      </c>
      <c r="G34" s="71" t="s">
        <v>1</v>
      </c>
      <c r="H34" s="110">
        <v>29700102</v>
      </c>
      <c r="I34" s="101" t="s">
        <v>116</v>
      </c>
      <c r="J34" s="2" t="s">
        <v>2</v>
      </c>
      <c r="K34" s="73">
        <v>80111701</v>
      </c>
      <c r="L34" s="98" t="s">
        <v>107</v>
      </c>
      <c r="M34" s="99" t="s">
        <v>118</v>
      </c>
      <c r="N34" s="100" t="s">
        <v>12</v>
      </c>
      <c r="O34" s="111" t="s">
        <v>120</v>
      </c>
      <c r="P34" s="2" t="s">
        <v>124</v>
      </c>
      <c r="Q34" s="78">
        <v>500000000</v>
      </c>
      <c r="R34" s="120">
        <v>1000000000</v>
      </c>
      <c r="S34" s="3" t="s">
        <v>44</v>
      </c>
      <c r="T34" s="3" t="s">
        <v>45</v>
      </c>
      <c r="U34" s="115" t="s">
        <v>104</v>
      </c>
      <c r="V34" s="83">
        <v>7000079927</v>
      </c>
      <c r="W34" s="30"/>
      <c r="X34" s="84"/>
      <c r="Y34" s="2"/>
      <c r="Z34" s="2"/>
      <c r="AA34" s="31"/>
      <c r="AB34" s="31"/>
      <c r="AC34" s="85">
        <v>100000000</v>
      </c>
      <c r="AD34" s="85">
        <v>100000000</v>
      </c>
      <c r="AE34" s="85">
        <v>100000000</v>
      </c>
      <c r="AF34" s="85">
        <v>100000000</v>
      </c>
      <c r="AG34" s="85">
        <v>100000000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34">
        <f>SUM(AI34:AN34)</f>
        <v>0</v>
      </c>
      <c r="AP34" s="36">
        <f>+AO34-R34</f>
        <v>-1000000000</v>
      </c>
    </row>
  </sheetData>
  <mergeCells count="25">
    <mergeCell ref="AD2:AE2"/>
    <mergeCell ref="H3:I3"/>
    <mergeCell ref="R3:S3"/>
    <mergeCell ref="Z3:AC3"/>
    <mergeCell ref="AC25:AN25"/>
    <mergeCell ref="Z1:AC2"/>
    <mergeCell ref="AD1:AE1"/>
    <mergeCell ref="AI1:AL3"/>
    <mergeCell ref="AM1:AP2"/>
    <mergeCell ref="AD3:AE3"/>
    <mergeCell ref="AM3:AP3"/>
    <mergeCell ref="F10:I14"/>
    <mergeCell ref="F16:I20"/>
    <mergeCell ref="F22:I22"/>
    <mergeCell ref="A1:D3"/>
    <mergeCell ref="E1:G2"/>
    <mergeCell ref="H1:I1"/>
    <mergeCell ref="R1:S1"/>
    <mergeCell ref="V1:Y3"/>
    <mergeCell ref="E3:G3"/>
    <mergeCell ref="J1:M3"/>
    <mergeCell ref="N1:Q2"/>
    <mergeCell ref="N3:Q3"/>
    <mergeCell ref="H2:I2"/>
    <mergeCell ref="R2:S2"/>
  </mergeCells>
  <hyperlinks>
    <hyperlink ref="B1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K23"/>
  <sheetViews>
    <sheetView topLeftCell="A13" workbookViewId="0">
      <selection activeCell="E10" sqref="E10:G10"/>
    </sheetView>
  </sheetViews>
  <sheetFormatPr baseColWidth="10" defaultRowHeight="15" x14ac:dyDescent="0.25"/>
  <cols>
    <col min="2" max="2" width="12.5703125" customWidth="1"/>
    <col min="3" max="3" width="26.7109375" customWidth="1"/>
    <col min="4" max="4" width="22.7109375" customWidth="1"/>
    <col min="5" max="5" width="17" customWidth="1"/>
    <col min="6" max="6" width="12.42578125" customWidth="1"/>
    <col min="7" max="7" width="18.28515625" customWidth="1"/>
  </cols>
  <sheetData>
    <row r="1" spans="2:11" ht="30" x14ac:dyDescent="0.25">
      <c r="B1" s="49" t="s">
        <v>87</v>
      </c>
      <c r="C1" s="49" t="s">
        <v>88</v>
      </c>
      <c r="D1" s="70" t="s">
        <v>91</v>
      </c>
      <c r="E1" s="52" t="s">
        <v>86</v>
      </c>
      <c r="F1" s="53" t="s">
        <v>84</v>
      </c>
      <c r="G1" s="53" t="s">
        <v>85</v>
      </c>
    </row>
    <row r="2" spans="2:11" x14ac:dyDescent="0.25">
      <c r="B2" s="49" t="s">
        <v>11</v>
      </c>
      <c r="C2" s="49" t="s">
        <v>89</v>
      </c>
      <c r="D2" s="51">
        <v>670000000</v>
      </c>
      <c r="E2" s="51">
        <v>670000000</v>
      </c>
      <c r="F2" s="51">
        <v>120000000</v>
      </c>
      <c r="G2" s="51">
        <v>550000000</v>
      </c>
      <c r="H2" s="69"/>
    </row>
    <row r="3" spans="2:11" x14ac:dyDescent="0.25">
      <c r="B3" s="49" t="s">
        <v>9</v>
      </c>
      <c r="C3" s="49" t="s">
        <v>90</v>
      </c>
      <c r="D3" s="51">
        <v>1216725000</v>
      </c>
      <c r="E3" s="51">
        <v>1356700000</v>
      </c>
      <c r="F3" s="51">
        <v>120000000</v>
      </c>
      <c r="G3" s="51">
        <v>1216725000</v>
      </c>
    </row>
    <row r="4" spans="2:11" x14ac:dyDescent="0.25">
      <c r="B4" s="49" t="s">
        <v>7</v>
      </c>
      <c r="C4" s="49" t="s">
        <v>92</v>
      </c>
      <c r="D4" s="51">
        <v>4167874616</v>
      </c>
      <c r="E4" s="51">
        <v>2553729000</v>
      </c>
      <c r="F4" s="51">
        <v>114146007</v>
      </c>
      <c r="G4" s="51">
        <v>2667875000</v>
      </c>
    </row>
    <row r="5" spans="2:11" x14ac:dyDescent="0.25">
      <c r="B5" s="49" t="s">
        <v>8</v>
      </c>
      <c r="C5" s="49" t="s">
        <v>93</v>
      </c>
      <c r="D5" s="51">
        <v>895700000</v>
      </c>
      <c r="E5" s="51">
        <v>1225954616</v>
      </c>
      <c r="F5" s="51">
        <v>352254616</v>
      </c>
      <c r="G5" s="51">
        <v>645700000</v>
      </c>
    </row>
    <row r="6" spans="2:11" x14ac:dyDescent="0.25">
      <c r="B6" s="49" t="s">
        <v>5</v>
      </c>
      <c r="C6" s="49" t="s">
        <v>94</v>
      </c>
      <c r="D6" s="51">
        <v>3200400000</v>
      </c>
      <c r="E6" s="51">
        <v>3200400000</v>
      </c>
      <c r="F6" s="51">
        <v>1423360000</v>
      </c>
      <c r="G6" s="51">
        <v>1777040000</v>
      </c>
    </row>
    <row r="7" spans="2:11" x14ac:dyDescent="0.25">
      <c r="B7" s="49" t="s">
        <v>6</v>
      </c>
      <c r="C7" s="49" t="s">
        <v>95</v>
      </c>
      <c r="D7" s="51">
        <v>176500000</v>
      </c>
      <c r="E7" s="51">
        <v>276500000</v>
      </c>
      <c r="F7" s="51">
        <v>100000000</v>
      </c>
      <c r="G7" s="51">
        <v>176500000</v>
      </c>
    </row>
    <row r="8" spans="2:11" x14ac:dyDescent="0.25">
      <c r="B8" s="49" t="s">
        <v>3</v>
      </c>
      <c r="C8" s="49" t="s">
        <v>96</v>
      </c>
      <c r="D8" s="51">
        <v>1130000000</v>
      </c>
      <c r="E8" s="51">
        <v>1129999999.9999998</v>
      </c>
      <c r="F8" s="51">
        <v>630000000</v>
      </c>
      <c r="G8" s="51">
        <v>499999999.99999976</v>
      </c>
    </row>
    <row r="9" spans="2:11" x14ac:dyDescent="0.25">
      <c r="B9" s="61" t="s">
        <v>4</v>
      </c>
      <c r="C9" s="61" t="s">
        <v>97</v>
      </c>
      <c r="D9" s="61">
        <v>3000000000</v>
      </c>
      <c r="E9" s="62">
        <v>5000000</v>
      </c>
      <c r="F9" s="63">
        <v>1300000000</v>
      </c>
      <c r="G9" s="63">
        <v>1700000000</v>
      </c>
      <c r="H9" s="54"/>
      <c r="I9" s="55"/>
      <c r="J9" s="56"/>
      <c r="K9" s="56"/>
    </row>
    <row r="10" spans="2:11" x14ac:dyDescent="0.25">
      <c r="B10" s="61"/>
      <c r="C10" s="61"/>
      <c r="D10" s="61"/>
      <c r="E10" s="64">
        <v>2856000000</v>
      </c>
      <c r="F10" s="65">
        <v>1000000000</v>
      </c>
      <c r="G10" s="66">
        <v>1856000000</v>
      </c>
      <c r="H10" s="54"/>
      <c r="I10" s="57"/>
      <c r="J10" s="58"/>
      <c r="K10" s="59"/>
    </row>
    <row r="11" spans="2:11" x14ac:dyDescent="0.25">
      <c r="B11" s="61"/>
      <c r="C11" s="61"/>
      <c r="D11" s="61"/>
      <c r="E11" s="64"/>
      <c r="F11" s="65"/>
      <c r="G11" s="65"/>
      <c r="H11" s="54"/>
      <c r="I11" s="57"/>
      <c r="J11" s="58"/>
      <c r="K11" s="59"/>
    </row>
    <row r="12" spans="2:11" x14ac:dyDescent="0.25">
      <c r="B12" s="61"/>
      <c r="C12" s="61"/>
      <c r="D12" s="61"/>
      <c r="E12" s="64"/>
      <c r="F12" s="65"/>
      <c r="G12" s="65"/>
      <c r="H12" s="54"/>
      <c r="I12" s="57"/>
      <c r="J12" s="58"/>
      <c r="K12" s="59"/>
    </row>
    <row r="13" spans="2:11" x14ac:dyDescent="0.25">
      <c r="B13" s="61"/>
      <c r="C13" s="61"/>
      <c r="D13" s="61"/>
      <c r="E13" s="64"/>
      <c r="F13" s="65"/>
      <c r="G13" s="65"/>
      <c r="H13" s="54"/>
      <c r="I13" s="57"/>
      <c r="J13" s="58"/>
      <c r="K13" s="59"/>
    </row>
    <row r="14" spans="2:11" x14ac:dyDescent="0.25">
      <c r="B14" s="61"/>
      <c r="C14" s="61"/>
      <c r="D14" s="61"/>
      <c r="E14" s="64"/>
      <c r="F14" s="65"/>
      <c r="G14" s="65"/>
      <c r="H14" s="54"/>
      <c r="I14" s="60"/>
      <c r="J14" s="58"/>
      <c r="K14" s="58"/>
    </row>
    <row r="15" spans="2:11" x14ac:dyDescent="0.25">
      <c r="B15" s="61"/>
      <c r="C15" s="61"/>
      <c r="D15" s="61"/>
      <c r="E15" s="64"/>
      <c r="F15" s="65"/>
      <c r="G15" s="65"/>
      <c r="H15" s="54"/>
      <c r="I15" s="54"/>
      <c r="J15" s="54"/>
      <c r="K15" s="54"/>
    </row>
    <row r="16" spans="2:11" x14ac:dyDescent="0.25">
      <c r="B16" s="61"/>
      <c r="C16" s="61"/>
      <c r="D16" s="61"/>
      <c r="E16" s="64"/>
      <c r="F16" s="65"/>
      <c r="G16" s="65"/>
      <c r="H16" s="54"/>
      <c r="I16" s="54"/>
      <c r="J16" s="54"/>
      <c r="K16" s="54"/>
    </row>
    <row r="17" spans="2:11" x14ac:dyDescent="0.25">
      <c r="B17" s="61"/>
      <c r="C17" s="61"/>
      <c r="D17" s="61"/>
      <c r="E17" s="64"/>
      <c r="F17" s="65"/>
      <c r="G17" s="65"/>
      <c r="H17" s="54"/>
      <c r="I17" s="54"/>
      <c r="J17" s="54"/>
      <c r="K17" s="54"/>
    </row>
    <row r="18" spans="2:11" x14ac:dyDescent="0.25">
      <c r="B18" s="61"/>
      <c r="C18" s="61"/>
      <c r="D18" s="61"/>
      <c r="E18" s="64"/>
      <c r="F18" s="65"/>
      <c r="G18" s="65"/>
      <c r="H18" s="54"/>
      <c r="I18" s="54"/>
      <c r="J18" s="54"/>
      <c r="K18" s="54"/>
    </row>
    <row r="19" spans="2:11" x14ac:dyDescent="0.25">
      <c r="B19" s="61"/>
      <c r="C19" s="61"/>
      <c r="D19" s="61"/>
      <c r="E19" s="64"/>
      <c r="F19" s="65"/>
      <c r="G19" s="65"/>
      <c r="H19" s="54"/>
      <c r="I19" s="54"/>
      <c r="J19" s="54"/>
      <c r="K19" s="54"/>
    </row>
    <row r="20" spans="2:11" x14ac:dyDescent="0.25">
      <c r="B20" s="61"/>
      <c r="C20" s="61"/>
      <c r="D20" s="61"/>
      <c r="E20" s="64"/>
      <c r="F20" s="65"/>
      <c r="G20" s="65"/>
      <c r="H20" s="54"/>
      <c r="I20" s="54"/>
      <c r="J20" s="54"/>
      <c r="K20" s="54"/>
    </row>
    <row r="21" spans="2:11" x14ac:dyDescent="0.25">
      <c r="B21" s="61"/>
      <c r="C21" s="61"/>
      <c r="D21" s="61"/>
      <c r="E21" s="67"/>
      <c r="F21" s="65"/>
      <c r="G21" s="68"/>
      <c r="H21" s="54"/>
      <c r="I21" s="54"/>
      <c r="J21" s="54"/>
      <c r="K21" s="54"/>
    </row>
    <row r="22" spans="2:11" x14ac:dyDescent="0.25">
      <c r="B22" s="61"/>
      <c r="C22" s="61"/>
      <c r="D22" s="61"/>
      <c r="E22" s="61"/>
      <c r="F22" s="61"/>
      <c r="G22" s="61"/>
      <c r="H22" s="54"/>
      <c r="I22" s="54"/>
      <c r="J22" s="54"/>
      <c r="K22" s="54"/>
    </row>
    <row r="23" spans="2:11" x14ac:dyDescent="0.25">
      <c r="B23" s="49"/>
      <c r="C23" s="49"/>
      <c r="D23" s="49"/>
      <c r="E23" s="49"/>
      <c r="F23" s="49"/>
      <c r="G23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PRENSA INVESION</vt:lpstr>
      <vt:lpstr>Hoja2</vt:lpstr>
      <vt:lpstr>Hoja3</vt:lpstr>
      <vt:lpstr>Hoja4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sjochoa</dc:creator>
  <cp:lastModifiedBy>Alexander Garzon Romero</cp:lastModifiedBy>
  <cp:lastPrinted>2015-02-26T17:16:31Z</cp:lastPrinted>
  <dcterms:created xsi:type="dcterms:W3CDTF">2015-01-09T16:25:56Z</dcterms:created>
  <dcterms:modified xsi:type="dcterms:W3CDTF">2017-12-30T14:50:31Z</dcterms:modified>
</cp:coreProperties>
</file>