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macontreras\Desktop\2017\9. Micrositios\INFORMES\PAA\"/>
    </mc:Choice>
  </mc:AlternateContent>
  <bookViews>
    <workbookView xWindow="0" yWindow="0" windowWidth="19200" windowHeight="6470"/>
  </bookViews>
  <sheets>
    <sheet name="Hoja1" sheetId="1" r:id="rId1"/>
    <sheet name="Hoja2" sheetId="2" r:id="rId2"/>
  </sheets>
  <externalReferences>
    <externalReference r:id="rId3"/>
  </externalReferences>
  <calcPr calcId="152511"/>
</workbook>
</file>

<file path=xl/calcChain.xml><?xml version="1.0" encoding="utf-8"?>
<calcChain xmlns="http://schemas.openxmlformats.org/spreadsheetml/2006/main">
  <c r="I101" i="1" l="1"/>
  <c r="H101" i="1"/>
  <c r="I97" i="1"/>
  <c r="H97" i="1"/>
  <c r="I96" i="1"/>
  <c r="H96" i="1"/>
  <c r="I53" i="1"/>
  <c r="H53" i="1"/>
  <c r="I52" i="1"/>
  <c r="H52" i="1"/>
  <c r="I51" i="1"/>
  <c r="H51" i="1"/>
  <c r="I50" i="1"/>
  <c r="H50" i="1"/>
  <c r="I34" i="1"/>
  <c r="I33" i="1"/>
  <c r="I32" i="1"/>
  <c r="I31" i="1"/>
  <c r="I30" i="1"/>
  <c r="I29" i="1"/>
  <c r="I28" i="1"/>
  <c r="I27" i="1"/>
  <c r="I26" i="1"/>
  <c r="I25" i="1"/>
  <c r="I23" i="1"/>
  <c r="I20" i="1"/>
</calcChain>
</file>

<file path=xl/sharedStrings.xml><?xml version="1.0" encoding="utf-8"?>
<sst xmlns="http://schemas.openxmlformats.org/spreadsheetml/2006/main" count="682" uniqueCount="167">
  <si>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</si>
  <si>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</si>
  <si>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</si>
  <si>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</si>
  <si>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</si>
  <si>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</si>
  <si>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</si>
  <si>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</si>
  <si>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</si>
  <si>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</si>
  <si>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</si>
  <si>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</si>
  <si>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</si>
  <si>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</si>
  <si>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</si>
  <si>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</si>
  <si>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</si>
  <si>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</si>
  <si>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</si>
  <si>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</si>
  <si>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</si>
  <si>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</si>
  <si>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</si>
  <si>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</si>
  <si>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</si>
  <si>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</si>
  <si>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</si>
  <si>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Código</t>
  </si>
  <si>
    <t>Duración estimada del contrato (intervalo: días, meses, años)</t>
  </si>
  <si>
    <t>Días</t>
  </si>
  <si>
    <t>Meses</t>
  </si>
  <si>
    <t>Años</t>
  </si>
  <si>
    <t>Recursos propios</t>
  </si>
  <si>
    <t>Presupuesto de entidad nacional</t>
  </si>
  <si>
    <t>Regalías</t>
  </si>
  <si>
    <t>Recursos de crédito</t>
  </si>
  <si>
    <t>SGP</t>
  </si>
  <si>
    <t>No Aplica</t>
  </si>
  <si>
    <t>N/A</t>
  </si>
  <si>
    <t>No solicitadas</t>
  </si>
  <si>
    <t>Solicitadas</t>
  </si>
  <si>
    <t>Aprobadas</t>
  </si>
  <si>
    <t>Mes</t>
  </si>
  <si>
    <t>Enero</t>
  </si>
  <si>
    <t>Febrero</t>
  </si>
  <si>
    <t>Marzo</t>
  </si>
  <si>
    <t>Abril</t>
  </si>
  <si>
    <t>Mayo</t>
  </si>
  <si>
    <t>Junio</t>
  </si>
  <si>
    <t>Julio</t>
  </si>
  <si>
    <t>Agosto</t>
  </si>
  <si>
    <t>Septiembre</t>
  </si>
  <si>
    <t>Octubre</t>
  </si>
  <si>
    <t>Noviembre</t>
  </si>
  <si>
    <t>Diciembre</t>
  </si>
  <si>
    <t>0</t>
  </si>
  <si>
    <t>No</t>
  </si>
  <si>
    <t>1</t>
  </si>
  <si>
    <t>Sí</t>
  </si>
  <si>
    <t xml:space="preserve">SECRETARÍA DE COMPETITIVIDAD Y DESARROLLO ECONÓMICO </t>
  </si>
  <si>
    <t>CALLE 26 N 51 - 53</t>
  </si>
  <si>
    <t>7491216  / 1219   /1224 / 5591</t>
  </si>
  <si>
    <t>www.cundinamarca.gov.co</t>
  </si>
  <si>
    <t xml:space="preserve">MISION:El Departamento  de Cundinamarca es gestor y promotor del desarrollo integral, por medio de la prestación de servicios, desarrollo de planes y programas, y la coordinación, tutela, asistencia administrativa, técnica y financiera de los municipios con el fin de mejorar la calidad de vida de los Cundinamarqueses. VISION: El Departamento de Cundinamarca en el año 2020 será una entidad caracterizada por el buen gobierno, la transparencia y una gerencia efectiva por resultados, con capacidad de trabajar de forma transectorial, elevando la capacidad de articulación y cooperación entre entidades y niveles de Gobierno. </t>
  </si>
  <si>
    <t>La Secretaría de Competitividad y Desarrollo Económico tiene  3 programas Estratégicos: 1) VICTIMAS DEL CONFLICTO ARMADO CON GARANTIA DE DERECHOS, 2) CUNDINAMARCA COMPETITIVA, EMPRENDEDORA Y EMPRESARIAL y 3) CUNDINAMARCA DINÁMICA  ATRACTIVA E INTERNACIONAL.</t>
  </si>
  <si>
    <t>Cesar Augusto Vargas Mendez - Secretario de Competitividad y Desarrollo Económico
7491216
Paula Marcela Castro Rendon - Directora de Desarrollo Empresarial
7491224- 7491216-7495591
Paula.castro@cundinamarca.gov.co
Esperanza Correa Rueda - Directora Competitividad                                          7491224- 7491216
esperanza.rueda@cundinamarca.gov.co</t>
  </si>
  <si>
    <t>08/082016</t>
  </si>
  <si>
    <t>convcatoria del Fondo de Empredimiento Departamental, para atender al pequeño, mediano empresario para el desarrollo de produccion, transformacion y comercilizacion de bienes y servicios.</t>
  </si>
  <si>
    <t xml:space="preserve">4 MESES </t>
  </si>
  <si>
    <t xml:space="preserve"> Convocatoria publica </t>
  </si>
  <si>
    <t xml:space="preserve">ORDINARIOS </t>
  </si>
  <si>
    <t>NO</t>
  </si>
  <si>
    <t xml:space="preserve">NO </t>
  </si>
  <si>
    <t>Paula Marcela Castro Rendon - Director de Desarrollo Empresarial
7491224- 7491216- 7495591
paula.castro@cundinamarca.gov.co</t>
  </si>
  <si>
    <t>Aunar esfuerzos técnicos, administrativos y financieros para apoyar a empresarios y emprendedores innovadores del Departamento de Cundinamarca con el de superar sus obstáculos, dinamizando sus entornos regionales de innovación y emprendimiento, para que alcancen el máximo potencial de sus empresas.</t>
  </si>
  <si>
    <t xml:space="preserve">5 MESES </t>
  </si>
  <si>
    <t xml:space="preserve">CONTRATACION DIRECTA, CONVENIO INTERADMINISTRATIVO </t>
  </si>
  <si>
    <t>86101704            80101501</t>
  </si>
  <si>
    <t>AUNAR ESFUERZOS ECONÓMICOS, HUMANOS Y ADMINISTRATIVOS  PARA PROMOVER LA COMPETITIVIDAD, EMPRENDIMIENTO Y FORTALECIMIENTO DE EMPRESARIOS Y ASOCIACIONES  DEL DEPARTAMENTO DE CUNDINAMARCA.</t>
  </si>
  <si>
    <t xml:space="preserve">6 MESES </t>
  </si>
  <si>
    <t>REGIMEN ESPECIAL/  CONVENIO  INTERADMINISTRATIVO</t>
  </si>
  <si>
    <t>86101810 //  43231600</t>
  </si>
  <si>
    <t>Adquisición de software contable y financiero para apoyar  el fortalecimiento  de unidades  y/o asociaciones productivas del Departamento como medio para contribuir el desarrollo empresarial.</t>
  </si>
  <si>
    <t xml:space="preserve">MINIMA CUANTIA </t>
  </si>
  <si>
    <t>ADQUISICIÓN DE CÓDIGOS DE BARRAS PARA PRODUCTOS CUNDINAMARQUESES</t>
  </si>
  <si>
    <t>CONTRATACIÓN DIRECTA / SIN PLURALIDAD DE OFERENTES</t>
  </si>
  <si>
    <t>23181500 //   23150000</t>
  </si>
  <si>
    <t>Aunar esfuerzos  tecnicos, administrativos y financieros  para apoyar  el fortalecimiento  de unidades  y asociaciones productivas del Departamento como medio para contribuir el desarrollo empresarial.</t>
  </si>
  <si>
    <t xml:space="preserve">REGIMEN ESPECIAL/  CONVENIO INTERADMINISTRATIVO  </t>
  </si>
  <si>
    <t> 85151507</t>
  </si>
  <si>
    <t>EXPEDICIÓN DE REGISTROS SANITARIOS POR PARTE DEL INVIMA,  APLICANDO LOS REQUISITOS Y TARIFAS DE LEY PARA LOS PRODUCTOS ELABORADOS POR MICROS, MEDIANOS Y/O PEQUEÑOS EMPRESARIOS DEL DEPARTAMENTO DE CUNDINAMARCA, DESARROLLANDO ACTIVIDADES DE CAPACITACIÓN, ASESORÍA Y SEGUIMIENTO.</t>
  </si>
  <si>
    <t xml:space="preserve">REGIMEN ESPECIAL/  CONVENIO DE ASOCIACION  </t>
  </si>
  <si>
    <t xml:space="preserve">PRESTACIÓN DE SERVICIOS EN LA DIRECCIÓN DE DESARROLLO EMPRESARIAL DE LA SECRETARIA DE COMPETITIVIDAD Y DESARROLLO ECONÓMICO, PARA EL FORTALECIMIENTO A LA MIPYMES </t>
  </si>
  <si>
    <t>7 MESES</t>
  </si>
  <si>
    <t xml:space="preserve">CONTRATACIÓN DIRECTA /  PRESTACION DE SERVICIOS PROFESIONALES  Y DE APOYO A LA GESTION </t>
  </si>
  <si>
    <t xml:space="preserve">8 MESES </t>
  </si>
  <si>
    <t>PRESTACION DE SERVICIOS PROFESIONALES PARA EL DISEÑO Y REDISEÑO DE EMPAQUE Y ETIQUETA PARA  COMERCIALIZACIÓN DE LOS PRODUCTOS ELABORADOS EN LO SECTORES ECONOMICOS PRIORIZADOS DEL DEPARTAMENTO.</t>
  </si>
  <si>
    <t xml:space="preserve">8 MESES  Y 7 DÍAS </t>
  </si>
  <si>
    <t xml:space="preserve">Prestación de servicios profesionales en la dirección de desarrollo empresarial de la secretaria de competitividad y desarrollo económico, para el fortalecimiento a la MIPYMES en el componente contable y tributario </t>
  </si>
  <si>
    <t xml:space="preserve">PRESTACION DE SERVICIOS PROFESIONALES  PARA EL ACOMPAÑAMIENTO EN LA IMPLEMENTACION DE LA SENTENCIA DE SEGUNDA INSTANCIA  DEL RIO BOGOTA. </t>
  </si>
  <si>
    <t xml:space="preserve">5 meses </t>
  </si>
  <si>
    <t xml:space="preserve">CONTRATACION DIRECTA / PRESTACION DE SERVICIOS </t>
  </si>
  <si>
    <t>PRESTACIÓN DE SERVICIOS PROFESIONALES EN EL ÁREA JURÍDICA A LA SECRETARÍA DE COMPETITIVIDAD Y DESARROLLO ECONÓMICO, ESPECIALMENTE EN LO RELACIONADO A LOS PROCESOS DE FORTALECIMIENTO EMPRESARIAL, ASÍ COMO OTROS ASUNTOS QUE LO REQUIERAN.</t>
  </si>
  <si>
    <t xml:space="preserve">3 MESES </t>
  </si>
  <si>
    <t>ARRENDAMIENTO DE STANDS PARA LA PARTICIPACION DE LOS DIFERENTES SECTORES ECONOMICOS EN EXPOCUNDINAMARCA</t>
  </si>
  <si>
    <t xml:space="preserve">1 mes </t>
  </si>
  <si>
    <t xml:space="preserve">PRESTACION DE SERVICIOS PARA BRINDAR EL SOPORTE TECNICO  EN LOS PROCESOS DE  CERTIFICACION  DE LAS UNIDADES PRODUCTIVAS CUNDINAMARQUESAS. </t>
  </si>
  <si>
    <t xml:space="preserve">PRESTACION DE SERVICIOS PARA APOYAR LOS PROCESOS DE CARACTERIZACION DE LAS MIPYMES CUNDINAMARQUESAS </t>
  </si>
  <si>
    <t xml:space="preserve">6  meses </t>
  </si>
  <si>
    <t xml:space="preserve">4 meses </t>
  </si>
  <si>
    <t>2017/07/027</t>
  </si>
  <si>
    <t xml:space="preserve">        </t>
  </si>
  <si>
    <t>ARRENDAMIENTO DE STANDS PARA LA PARTICIPACION DE ARTESANOS CUNDINAMARQUESES EN EXPOARTESANO 2017, A CELEBRARSE EN PLAZA MAYOR EN LA CIUDAD DE MEDELLÍN.</t>
  </si>
  <si>
    <t xml:space="preserve">15 días calendario </t>
  </si>
  <si>
    <t xml:space="preserve">CONTRATACIÓN DIRECTA /  ARRENDAMIENTO </t>
  </si>
  <si>
    <t>APOYO PARA LA PARTICIPACIÓN DEL DEPARTAMENTO DE  MISIONES COMERCIALES DE IMPACTO REGIONAL Y NACIONAL CON MIPYMES DEL DEPARTAMENTO, ABRIENDO CANALES DE COMERCIALIZACIÓN Y ACCESO A MERCADOS</t>
  </si>
  <si>
    <t>CONTRATACIÓN DIRECTA /  CONVENIO DE ASOCIACIÓN</t>
  </si>
  <si>
    <t>Arrendamiento de stands para la participación de unidades productivas de Cundinamarca en la XXI feria internacional agropecuaria y de industrias afines Agroexpo 2017 abriendo canales de comercialización y acceso a mercados.</t>
  </si>
  <si>
    <t xml:space="preserve">CONTRATACIÓN DIRECTA /   ARRENDAMIENTO </t>
  </si>
  <si>
    <t>AUNAR ESFUERZOS ADMINISTRATIVOS Y FINANCIEROS PARA APOYAR LA LOGISTICA DE LA FERIA AGROINDUSTRIAL DE RIONEGRO EN EL MUNICIPIO DE TOPAIPI</t>
  </si>
  <si>
    <t xml:space="preserve">un (1) mes </t>
  </si>
  <si>
    <t xml:space="preserve">CONTRATACIÓN DIRECTA /   CONVENIOS </t>
  </si>
  <si>
    <t xml:space="preserve">AUNAR ESFUERZOS ADMINISTRATIVOS Y FINANCIEROS PARA APOYAR LA LOGISTICA DE  UNA FERIA PARA EL FORTALECIMIENTO DEL DEPARTAMENTO.  </t>
  </si>
  <si>
    <t xml:space="preserve">CONTRATACIÓN DIRECTA / CONVENIOS </t>
  </si>
  <si>
    <t>AUNAR ESFUERZOS ECONÓMICOS, HUMANOS Y ADMINISTRATIVOS  PARA PROMOVER LA ASOCIATIVIDAD TENDIENTE A FORTALECER LOS  CLÚSTER EN SECTORES PRODUCTIVOS PRIORIZADOS EN EL DEPARTAMENTO.</t>
  </si>
  <si>
    <t>MENOR CUANTÍA / SELECCIÓN ABREVIADA</t>
  </si>
  <si>
    <t xml:space="preserve">80101605                                   80101501  </t>
  </si>
  <si>
    <t xml:space="preserve">Prestación de servicios profesionales en la dirección de desarrollo empresarial de la secretaria de competitividad y desarrollo económico,  para apoyar la  coordinacion de los centros de integración y productividad unidos por el desarrollo - CI PUEDO, así como otros asuntos que le sean requeridos </t>
  </si>
  <si>
    <t>4 MESES</t>
  </si>
  <si>
    <t xml:space="preserve">80101603                                   80101501  </t>
  </si>
  <si>
    <t>6 MESES</t>
  </si>
  <si>
    <t xml:space="preserve">Prestación de servicios a la secretaria de competitividad y desarrollo económico,  para realizar de actividades  como gestor del centro de integración y productividad unidos por el desarrollo - CI PUEDO,  como medio para el fortalecimiento del desarrollo empresarial del Departamento </t>
  </si>
  <si>
    <t>10 MESES</t>
  </si>
  <si>
    <t>8 MESES</t>
  </si>
  <si>
    <t>PRESTACIÓN DE SERVICIOS A LA SECRETARIA DE COMPETITIVIDAD Y DESARROLLO ECONÓMICO,   PARA REALIZAR LAS ACTIVIDADES DE TENDIENTES A FORTALECER LOS PROCESOS Y SERVICIOS QUE BRINDAN LOS CENTRO DE INTEGRACIÓN Y PRODUCTIVIDAD UNIDOS POR EL DESARROLLO - CI PUEDO, COMO MEDIO PARA EL FORTALECIMIENTO DEL DESARROLLO EMPRESARIAL DEL DEPARTAMENTO</t>
  </si>
  <si>
    <t>6 MESES 20 DÍAS</t>
  </si>
  <si>
    <t>PRESTACIÓN DE SERVICIOS PROFESIONALES A LA SECRETARÍA DE COMPETITIVIDAD Y DESARROLLO ECONÓMICO, EN EL AREA DE INGENIERÍA QUÍMICA PARA BRINDAR SOPORTE TÉCNICO EN LOS CENTRO DE INTEGRACIÓN Y PRODUCTIVIDAD UNIDOS POR EL DESARROLLO “CIPUEDO” Y CENTRO TECNOLÓGICO DEL CUERO EN EL MUNICIPIO DE VILLAPINZÓN PARA EL FORTALECIMIENTO DEL DESARROLLO EMPRESARIAL DEL DEPARTAMENTO.</t>
  </si>
  <si>
    <t>86132001 </t>
  </si>
  <si>
    <t xml:space="preserve">Diseño y desarrollo de un diplomado para la formacion en competencias empresariales y/o productivas dirijido a emprendedores y empresarios del departamento de Cundinamarca.
</t>
  </si>
  <si>
    <t xml:space="preserve">1 MES </t>
  </si>
  <si>
    <t xml:space="preserve">ADQUISICION DE MATERIAL PUBLICITARIO PARA PROMOCIONAR LOS CENTROS DE INTEGRACIÓN Y PRODUCTIVIDAD UNIDOS POR EL DESARROLLO "CIPUEDO" </t>
  </si>
  <si>
    <t>Prestación de servicios para la elaboración, identificación, priorización y ejecución de proyectos de desarrollo económico local (DEL) en diez municipios del departamento, bajo la metodología de Acciones Participativas para la Competitividad Local (PACA).</t>
  </si>
  <si>
    <t xml:space="preserve">PRESTACION DE SERVICIOS </t>
  </si>
  <si>
    <t>Realizar el diseño integral del índice subregional de competitividad para las 15 provincias del Departamento de Cundinamarca, de acuerdo con los lineamientos metodológicos proporcionados por Consejo Privado de Competitividad, que incluya la primera medición y permita hacer un seguimiento periódico al desempeño de cada uno de estos territorios</t>
  </si>
  <si>
    <t xml:space="preserve">CONCURSO DE MERITOS </t>
  </si>
  <si>
    <t>Esperanza Correa Rueda - Directora Competitividad - 7491224- 7491216
esperanza.rueda@cundinamarca.gov.co</t>
  </si>
  <si>
    <t>REALIZAR UN ESTUDIO DE PROSPECTIVA LABORAL CUALITATIVA E IDENTIFICACIÓN DE BRECHAS DE CAPITAL HUMANO EN ACTIVIDADES ECONÓMICAS ASOCIADAS CON TURISMO Y SALUD PARA LOS MUNICIPIOS DE CHÍA Y ZIPAQUIRÁ - FASE II.</t>
  </si>
  <si>
    <t xml:space="preserve">CONTRATACIÓN DIRECTA /CONTRATO INTERADMINISTRATIVO </t>
  </si>
  <si>
    <t>Prestación de servicios de apoyo logístico, diseño y montaje de stands para la participación de cundinamarqueses del sector artesanal y turístico en  la feria L´artigiano in fiera Milano 2017</t>
  </si>
  <si>
    <t>1 MES</t>
  </si>
  <si>
    <t xml:space="preserve">CONTRATACION DIRECTA </t>
  </si>
  <si>
    <t xml:space="preserve">Prestación de servicios de apoyo logístico, diseño y montaje de stands para la participación de cundinamarqueses del sector agroindustrial, artesanal y turístico en  una feria internacional </t>
  </si>
  <si>
    <t>Prestación de servicios logísticos para el desarrollo de un intercambio académico para  un sector económico priorizado del Departamento con el fin de generar capacidades y transferencia de conocimiento.</t>
  </si>
  <si>
    <t xml:space="preserve">1 MES Y 15 DIAS </t>
  </si>
  <si>
    <t>MENOR CUANTIA / SELECCIÓN ABREVIADA</t>
  </si>
  <si>
    <t xml:space="preserve">ADQUISICIÓN DE TIQUETES PARA APOYAR LA PARTICIPACIÓN DE EMPRESARIOS PERTENECIENTES A REDES EMPRESARIALES CUNDINAMARQUESAS EN EL  INTERCAMBIO DE CAPACIDADES Y TRANSFERENCIA DE CONOCIMIENTO </t>
  </si>
  <si>
    <t>1 mes</t>
  </si>
  <si>
    <t xml:space="preserve">ACUERDO MARCO </t>
  </si>
  <si>
    <t>PRESTACIÓN DE SERVICIOS PROFESIONALES PARA APOYAR LA IDENTIFICACIÓN Y SELECCIÓN DE PRODUCTOS A PROMOCIONAR A TRAVÉS DE LA MARCA TERRITORIAL, ASÍ COMO EL APOYO A LA REALIZACIÓN DE ESTUDIOS DE MERCADO Y PLAN DE MEDIOS   QUE SE REQUIERAN  EN EL PROCESO  DE PROMOCIÓN DE  PRODUCTOS  Y DEMÁS  ACTIVIDADES  RELACIONADAS CON LA MARCA TERRITORIAL  QUE SEAN  COMPETENCIA DE LA  SECRETARIA  DE COMPETITIVIDAD  Y DESARROLLO  ECONÓMICO</t>
  </si>
  <si>
    <t xml:space="preserve">CONTRATACIÓN DIRECTA / PRESTACIÓN DE SERVICIOS PROFESIONALES </t>
  </si>
  <si>
    <t xml:space="preserve">ADQUISICION DE MATERIAL PARA LA PROMOCION DE PRODUCTOS DEL DEPARTAMENTO </t>
  </si>
  <si>
    <t xml:space="preserve">minima cuantia </t>
  </si>
  <si>
    <t xml:space="preserve">AUNAR ESFUERZOS CON INSTITUCIONES PUBLICAS  Y PRIVADAS  PARA DESARROLLAR PROYECTOS DE ESPECILIZACION INTELIGENTE </t>
  </si>
  <si>
    <t xml:space="preserve">Prestación de servicios a la Secretaría de Competitividad y Desarrollo Económico, especialmente en lo relacionado a la elaboración e implementación de proyectos  productivos en los distintos sectores priorizados de la población víctima del conflicto armado, así como otros asuntos que sean requeridos. </t>
  </si>
  <si>
    <t xml:space="preserve">3 MESES Y 18 DÍAS </t>
  </si>
  <si>
    <t xml:space="preserve">PRESTACION DE SERVICIOS PARA ELABORACION, IMPLEMETACION Y SEGUIMIENTO DE PROYECTOS PRODUCTIVOS EN LOS DISTINTOS SECTORES ECONOMICOS PRIORITARIOS DE POBLACION VICTIMA DEL CONFLICTO ARMADO </t>
  </si>
  <si>
    <t>30/0972017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</si>
</sst>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_(&quot;$&quot;\ * \(#,##0.00\);_(&quot;$&quot;\ * &quot;-&quot;??_);_(@_)"/>
    <numFmt numFmtId="43" formatCode="_(* #,##0.00_);_(* \(#,##0.00\);_(* &quot;-&quot;??_);_(@_)"/>
    <numFmt numFmtId="164" formatCode="_(&quot;$&quot;\ * #,##0_);_(&quot;$&quot;\ * \(#,##0\);_(&quot;$&quot;\ * &quot;-&quot;??_);_(@_)"/>
    <numFmt numFmtId="167" formatCode="_(* #,##0_);_(* \(#,##0\);_(* &quot;-&quot;??_);_(@_)"/>
    <numFmt numFmtId="168" formatCode="&quot;$&quot;\ #,##0"/>
  </numFmts>
  <fonts count="12" x14ac:knownFonts="1">
    <font>
      <sz val="11"/>
      <color theme="1"/>
      <name val="Calibri"/>
      <family val="2"/>
      <scheme val="minor"/>
    </font>
    <font>
      <b/>
      <sz val="10"/>
      <name val="Verdana"/>
      <family val="2"/>
    </font>
    <font>
      <sz val="10"/>
      <name val="Verdana"/>
      <family val="2"/>
    </font>
    <font>
      <sz val="9"/>
      <name val="Arial"/>
      <family val="2"/>
    </font>
    <font>
      <sz val="8"/>
      <name val="Arial"/>
      <family val="2"/>
    </font>
    <font>
      <sz val="10"/>
      <name val="Arial"/>
      <family val="2"/>
    </font>
    <font>
      <sz val="11"/>
      <color theme="1"/>
      <name val="Calibri"/>
      <family val="2"/>
      <scheme val="minor"/>
    </font>
    <font>
      <sz val="11"/>
      <color theme="0"/>
      <name val="Calibri"/>
      <family val="2"/>
      <scheme val="minor"/>
    </font>
    <font>
      <b/>
      <sz val="11"/>
      <color theme="1"/>
      <name val="Calibri"/>
      <family val="2"/>
      <scheme val="minor"/>
    </font>
    <font>
      <sz val="9"/>
      <color theme="1"/>
      <name val="Arial"/>
      <family val="2"/>
    </font>
    <font>
      <u/>
      <sz val="9"/>
      <color theme="10"/>
      <name val="Arial"/>
      <family val="2"/>
    </font>
    <font>
      <sz val="9"/>
      <color rgb="FFFF0000"/>
      <name val="Arial"/>
      <family val="2"/>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0"/>
        <bgColor indexed="64"/>
      </patternFill>
    </fill>
  </fills>
  <borders count="18">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49" fontId="2" fillId="0" borderId="0">
      <alignment horizontal="left" vertical="center"/>
    </xf>
    <xf numFmtId="0" fontId="7" fillId="2" borderId="0" applyNumberFormat="0" applyBorder="0" applyAlignment="0" applyProtection="0"/>
    <xf numFmtId="0" fontId="1" fillId="3" borderId="0">
      <alignment horizontal="center" vertical="center"/>
    </xf>
    <xf numFmtId="43" fontId="6" fillId="0" borderId="0" applyFont="0" applyFill="0" applyBorder="0" applyAlignment="0" applyProtection="0"/>
    <xf numFmtId="44" fontId="6" fillId="0" borderId="0" applyFont="0" applyFill="0" applyBorder="0" applyAlignment="0" applyProtection="0"/>
    <xf numFmtId="0" fontId="5" fillId="0" borderId="0"/>
    <xf numFmtId="3" fontId="2" fillId="0" borderId="0">
      <alignment horizontal="right" vertical="center"/>
    </xf>
  </cellStyleXfs>
  <cellXfs count="67">
    <xf numFmtId="0" fontId="0" fillId="0" borderId="0" xfId="0"/>
    <xf numFmtId="0" fontId="0" fillId="0" borderId="0" xfId="0" applyAlignment="1">
      <alignment wrapText="1"/>
    </xf>
    <xf numFmtId="0" fontId="0" fillId="0" borderId="1" xfId="0" applyBorder="1" applyAlignment="1">
      <alignment wrapText="1"/>
    </xf>
    <xf numFmtId="0" fontId="0" fillId="0" borderId="2" xfId="0" applyBorder="1" applyAlignment="1">
      <alignment wrapText="1"/>
    </xf>
    <xf numFmtId="0" fontId="7" fillId="2" borderId="2" xfId="2" applyBorder="1" applyAlignment="1">
      <alignment horizontal="left" wrapText="1"/>
    </xf>
    <xf numFmtId="0" fontId="8" fillId="0" borderId="0" xfId="0" applyFont="1" applyAlignment="1"/>
    <xf numFmtId="0" fontId="7" fillId="2" borderId="3" xfId="2" applyBorder="1" applyAlignment="1">
      <alignment wrapText="1"/>
    </xf>
    <xf numFmtId="0" fontId="0" fillId="0" borderId="0" xfId="0"/>
    <xf numFmtId="0" fontId="7" fillId="2" borderId="4" xfId="2" applyBorder="1" applyAlignment="1">
      <alignment wrapText="1"/>
    </xf>
    <xf numFmtId="0" fontId="0" fillId="0" borderId="5" xfId="0" applyBorder="1" applyAlignment="1">
      <alignment wrapText="1"/>
    </xf>
    <xf numFmtId="0" fontId="0" fillId="0" borderId="0" xfId="0" applyFill="1" applyAlignment="1">
      <alignment wrapText="1"/>
    </xf>
    <xf numFmtId="0" fontId="1" fillId="3" borderId="6" xfId="3" applyFill="1" applyBorder="1" applyProtection="1">
      <alignment horizontal="center" vertical="center"/>
    </xf>
    <xf numFmtId="3" fontId="2" fillId="0" borderId="6" xfId="7" applyBorder="1" applyProtection="1">
      <alignment horizontal="right" vertical="center"/>
    </xf>
    <xf numFmtId="49" fontId="2" fillId="0" borderId="6" xfId="1" applyBorder="1" applyProtection="1">
      <alignment horizontal="left" vertical="center"/>
    </xf>
    <xf numFmtId="0" fontId="3" fillId="0" borderId="6" xfId="2" applyFont="1" applyFill="1" applyBorder="1" applyAlignment="1" applyProtection="1">
      <alignment horizontal="justify" vertical="center" wrapText="1"/>
      <protection locked="0"/>
    </xf>
    <xf numFmtId="0" fontId="9" fillId="0" borderId="6" xfId="2" applyFont="1" applyFill="1" applyBorder="1" applyAlignment="1" applyProtection="1">
      <alignment horizontal="center" vertical="center" wrapText="1"/>
      <protection locked="0"/>
    </xf>
    <xf numFmtId="0" fontId="3" fillId="0" borderId="6" xfId="2" applyFont="1" applyFill="1" applyBorder="1" applyAlignment="1" applyProtection="1">
      <alignment horizontal="center" vertical="center" wrapText="1"/>
      <protection locked="0"/>
    </xf>
    <xf numFmtId="14" fontId="3" fillId="0" borderId="6" xfId="2" applyNumberFormat="1"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14" fontId="9" fillId="0" borderId="6" xfId="2" applyNumberFormat="1" applyFont="1" applyFill="1" applyBorder="1" applyAlignment="1" applyProtection="1">
      <alignment horizontal="center" vertical="center" wrapText="1"/>
      <protection locked="0"/>
    </xf>
    <xf numFmtId="44" fontId="9" fillId="0" borderId="6" xfId="5" applyFont="1" applyFill="1" applyBorder="1" applyAlignment="1" applyProtection="1">
      <alignment horizontal="center" vertical="center" wrapText="1"/>
      <protection locked="0"/>
    </xf>
    <xf numFmtId="14" fontId="3" fillId="0" borderId="6" xfId="0" applyNumberFormat="1" applyFont="1" applyFill="1" applyBorder="1" applyAlignment="1" applyProtection="1">
      <alignment horizontal="center" vertical="center" wrapText="1"/>
      <protection locked="0"/>
    </xf>
    <xf numFmtId="164" fontId="3" fillId="0" borderId="6" xfId="5" applyNumberFormat="1" applyFont="1" applyFill="1" applyBorder="1" applyAlignment="1" applyProtection="1">
      <alignment horizontal="center" vertical="center" wrapText="1"/>
      <protection locked="0"/>
    </xf>
    <xf numFmtId="167" fontId="3" fillId="0" borderId="6" xfId="4" applyNumberFormat="1" applyFont="1" applyFill="1" applyBorder="1" applyAlignment="1" applyProtection="1">
      <alignment horizontal="center" vertical="center" wrapText="1"/>
      <protection locked="0"/>
    </xf>
    <xf numFmtId="168" fontId="3" fillId="0" borderId="6" xfId="0" applyNumberFormat="1" applyFont="1" applyFill="1" applyBorder="1" applyAlignment="1" applyProtection="1">
      <alignment horizontal="center" vertical="center" wrapText="1"/>
      <protection locked="0"/>
    </xf>
    <xf numFmtId="0" fontId="4" fillId="0" borderId="6" xfId="4" applyNumberFormat="1" applyFont="1" applyFill="1" applyBorder="1" applyAlignment="1">
      <alignment horizontal="center" vertical="center" wrapText="1"/>
    </xf>
    <xf numFmtId="0" fontId="9" fillId="4" borderId="6" xfId="4" applyNumberFormat="1" applyFont="1" applyFill="1" applyBorder="1" applyAlignment="1" applyProtection="1">
      <alignment horizontal="justify" vertical="justify" wrapText="1"/>
      <protection locked="0"/>
    </xf>
    <xf numFmtId="0" fontId="11" fillId="4" borderId="7" xfId="4" applyNumberFormat="1" applyFont="1" applyFill="1" applyBorder="1" applyAlignment="1" applyProtection="1">
      <alignment horizontal="justify" vertical="justify" wrapText="1"/>
      <protection locked="0"/>
    </xf>
    <xf numFmtId="0" fontId="9" fillId="0" borderId="6" xfId="4" applyNumberFormat="1" applyFont="1" applyBorder="1" applyAlignment="1" applyProtection="1">
      <alignment horizontal="center" wrapText="1"/>
      <protection locked="0"/>
    </xf>
    <xf numFmtId="0" fontId="9" fillId="0" borderId="7" xfId="4" applyNumberFormat="1" applyFont="1" applyBorder="1" applyAlignment="1" applyProtection="1">
      <alignment horizontal="center" wrapText="1"/>
      <protection locked="0"/>
    </xf>
    <xf numFmtId="167" fontId="9" fillId="0" borderId="6" xfId="4" applyNumberFormat="1" applyFont="1" applyFill="1" applyBorder="1" applyAlignment="1" applyProtection="1">
      <alignment horizontal="center" wrapText="1"/>
      <protection locked="0"/>
    </xf>
    <xf numFmtId="167" fontId="9" fillId="0" borderId="7" xfId="4" applyNumberFormat="1" applyFont="1" applyFill="1" applyBorder="1" applyAlignment="1" applyProtection="1">
      <alignment horizontal="center" wrapText="1"/>
      <protection locked="0"/>
    </xf>
    <xf numFmtId="14" fontId="9" fillId="4" borderId="8" xfId="4" applyNumberFormat="1" applyFont="1" applyFill="1" applyBorder="1" applyAlignment="1" applyProtection="1">
      <alignment horizontal="center" vertical="center" wrapText="1"/>
      <protection locked="0"/>
    </xf>
    <xf numFmtId="14" fontId="9" fillId="4" borderId="9" xfId="4" applyNumberFormat="1" applyFont="1" applyFill="1" applyBorder="1" applyAlignment="1" applyProtection="1">
      <alignment horizontal="center" vertical="center" wrapText="1"/>
      <protection locked="0"/>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13" xfId="0" applyFill="1" applyBorder="1" applyAlignment="1">
      <alignment horizontal="center" wrapText="1"/>
    </xf>
    <xf numFmtId="0" fontId="0" fillId="0" borderId="0" xfId="0" applyFill="1" applyBorder="1" applyAlignment="1">
      <alignment horizontal="center" wrapText="1"/>
    </xf>
    <xf numFmtId="0" fontId="0" fillId="0" borderId="14" xfId="0" applyFill="1" applyBorder="1" applyAlignment="1">
      <alignment horizontal="center" wrapText="1"/>
    </xf>
    <xf numFmtId="0" fontId="0" fillId="0" borderId="15" xfId="0" applyFill="1"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167" fontId="9" fillId="0" borderId="4" xfId="4" applyNumberFormat="1" applyFont="1" applyBorder="1" applyAlignment="1" applyProtection="1">
      <alignment horizontal="center" wrapText="1"/>
      <protection locked="0"/>
    </xf>
    <xf numFmtId="167" fontId="9" fillId="0" borderId="3" xfId="4" applyNumberFormat="1" applyFont="1" applyBorder="1" applyAlignment="1" applyProtection="1">
      <alignment horizontal="center" wrapText="1"/>
      <protection locked="0"/>
    </xf>
    <xf numFmtId="167" fontId="9" fillId="0" borderId="6" xfId="4" applyNumberFormat="1" applyFont="1" applyBorder="1" applyAlignment="1" applyProtection="1">
      <alignment horizontal="center" wrapText="1"/>
      <protection locked="0"/>
    </xf>
    <xf numFmtId="167" fontId="9" fillId="0" borderId="7" xfId="4" applyNumberFormat="1" applyFont="1" applyBorder="1" applyAlignment="1" applyProtection="1">
      <alignment horizontal="center" wrapText="1"/>
      <protection locked="0"/>
    </xf>
    <xf numFmtId="167" fontId="9" fillId="0" borderId="6" xfId="4" quotePrefix="1" applyNumberFormat="1" applyFont="1" applyBorder="1" applyAlignment="1" applyProtection="1">
      <alignment horizontal="center" wrapText="1"/>
      <protection locked="0"/>
    </xf>
    <xf numFmtId="167" fontId="9" fillId="0" borderId="7" xfId="4" quotePrefix="1" applyNumberFormat="1" applyFont="1" applyBorder="1" applyAlignment="1" applyProtection="1">
      <alignment horizontal="center" wrapText="1"/>
      <protection locked="0"/>
    </xf>
    <xf numFmtId="167" fontId="10" fillId="0" borderId="6" xfId="4" quotePrefix="1" applyNumberFormat="1" applyFont="1" applyBorder="1" applyAlignment="1" applyProtection="1">
      <alignment horizontal="center" vertical="center" wrapText="1"/>
      <protection locked="0"/>
    </xf>
    <xf numFmtId="167" fontId="10" fillId="0" borderId="7" xfId="4" quotePrefix="1" applyNumberFormat="1" applyFont="1" applyBorder="1" applyAlignment="1" applyProtection="1">
      <alignment horizontal="center" vertical="center" wrapText="1"/>
      <protection locked="0"/>
    </xf>
    <xf numFmtId="0" fontId="9" fillId="0" borderId="6" xfId="0" applyFont="1" applyBorder="1" applyAlignment="1">
      <alignment horizontal="center" vertical="justify" wrapText="1"/>
    </xf>
    <xf numFmtId="0" fontId="9" fillId="0" borderId="7" xfId="0" applyFont="1" applyBorder="1" applyAlignment="1">
      <alignment horizontal="center" vertical="justify" wrapText="1"/>
    </xf>
    <xf numFmtId="44" fontId="3" fillId="0" borderId="6" xfId="5"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0" fillId="0" borderId="0" xfId="0" applyFill="1" applyBorder="1" applyAlignment="1">
      <alignment wrapText="1"/>
    </xf>
    <xf numFmtId="0" fontId="8" fillId="0" borderId="0" xfId="0" applyFont="1" applyFill="1" applyAlignment="1">
      <alignment wrapText="1"/>
    </xf>
    <xf numFmtId="0" fontId="0" fillId="0" borderId="0" xfId="0" applyFill="1"/>
    <xf numFmtId="0" fontId="7" fillId="0" borderId="2" xfId="2" applyFill="1" applyBorder="1" applyAlignment="1">
      <alignment wrapText="1"/>
    </xf>
    <xf numFmtId="0" fontId="7" fillId="0" borderId="4" xfId="2" applyFill="1" applyBorder="1" applyAlignment="1">
      <alignment horizontal="left" wrapText="1"/>
    </xf>
    <xf numFmtId="0" fontId="7" fillId="0" borderId="3" xfId="2" applyFill="1" applyBorder="1" applyAlignment="1">
      <alignment wrapText="1"/>
    </xf>
    <xf numFmtId="0" fontId="0" fillId="0" borderId="1" xfId="0" applyFill="1" applyBorder="1" applyAlignment="1">
      <alignment wrapText="1"/>
    </xf>
    <xf numFmtId="0" fontId="0" fillId="0" borderId="6" xfId="0" applyFill="1" applyBorder="1" applyAlignment="1">
      <alignment wrapText="1"/>
    </xf>
    <xf numFmtId="0" fontId="0" fillId="0" borderId="7" xfId="0" applyFill="1" applyBorder="1" applyAlignment="1">
      <alignment wrapText="1"/>
    </xf>
    <xf numFmtId="0" fontId="0" fillId="0" borderId="5" xfId="0" applyFill="1" applyBorder="1" applyAlignment="1">
      <alignment wrapText="1"/>
    </xf>
    <xf numFmtId="0" fontId="0" fillId="0" borderId="8" xfId="0" applyFill="1" applyBorder="1" applyAlignment="1">
      <alignment wrapText="1"/>
    </xf>
    <xf numFmtId="0" fontId="0" fillId="0" borderId="9" xfId="0" applyFill="1" applyBorder="1" applyAlignment="1">
      <alignment wrapText="1"/>
    </xf>
  </cellXfs>
  <cellStyles count="8">
    <cellStyle name="BodyStyle" xfId="1"/>
    <cellStyle name="Énfasis1" xfId="2" builtinId="29"/>
    <cellStyle name="HeaderStyle" xfId="3"/>
    <cellStyle name="Millares" xfId="4" builtinId="3"/>
    <cellStyle name="Moneda" xfId="5" builtinId="4"/>
    <cellStyle name="Normal" xfId="0" builtinId="0"/>
    <cellStyle name="Normal 2" xfId="6"/>
    <cellStyle name="Numeric"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mercurio.cundinamarca.gov.co:6060/Users/lymayorga/AppData/Local/Microsoft/Windows/Temporary%20Internet%20Files/Content.Outlook/5X8IVCT5/CONTRATACI&#211;N%20SCDE%202017%202703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PROCESOS CONTRATACIÓN"/>
      <sheetName val="CONVENIOS"/>
      <sheetName val="OPS"/>
    </sheetNames>
    <sheetDataSet>
      <sheetData sheetId="0" refreshError="1">
        <row r="58">
          <cell r="I58">
            <v>41142857</v>
          </cell>
        </row>
      </sheetData>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05"/>
  <sheetViews>
    <sheetView tabSelected="1" topLeftCell="A10" zoomScale="80" zoomScaleNormal="80" zoomScalePageLayoutView="80" workbookViewId="0">
      <selection activeCell="C20" sqref="C20"/>
    </sheetView>
  </sheetViews>
  <sheetFormatPr baseColWidth="10" defaultColWidth="10.81640625" defaultRowHeight="14.5" x14ac:dyDescent="0.35"/>
  <cols>
    <col min="1" max="1" width="10.81640625" style="1"/>
    <col min="2" max="2" width="25.7265625" style="1" customWidth="1"/>
    <col min="3" max="3" width="66.453125" style="1" customWidth="1"/>
    <col min="4" max="5" width="15.1796875" style="1" customWidth="1"/>
    <col min="6" max="6" width="17.453125" style="1" customWidth="1"/>
    <col min="7" max="7" width="10.81640625" style="1"/>
    <col min="8" max="8" width="21.26953125" style="1" customWidth="1"/>
    <col min="9" max="9" width="18.26953125" style="1" customWidth="1"/>
    <col min="10" max="10" width="16.1796875" style="1" bestFit="1" customWidth="1"/>
    <col min="11" max="11" width="16.7265625" style="1" customWidth="1"/>
    <col min="12" max="12" width="47.1796875" style="1" customWidth="1"/>
    <col min="13" max="13" width="14" style="1" customWidth="1"/>
    <col min="14" max="14" width="42.453125" style="1" customWidth="1"/>
    <col min="15" max="16384" width="10.81640625" style="1"/>
  </cols>
  <sheetData>
    <row r="2" spans="2:9" x14ac:dyDescent="0.35">
      <c r="B2" s="5" t="s">
        <v>20</v>
      </c>
    </row>
    <row r="3" spans="2:9" x14ac:dyDescent="0.35">
      <c r="B3" s="5"/>
    </row>
    <row r="4" spans="2:9" ht="15" thickBot="1" x14ac:dyDescent="0.4">
      <c r="B4" s="5" t="s">
        <v>0</v>
      </c>
    </row>
    <row r="5" spans="2:9" x14ac:dyDescent="0.35">
      <c r="B5" s="3" t="s">
        <v>1</v>
      </c>
      <c r="C5" s="43" t="s">
        <v>59</v>
      </c>
      <c r="D5" s="44" t="s">
        <v>59</v>
      </c>
      <c r="F5" s="34" t="s">
        <v>25</v>
      </c>
      <c r="G5" s="35"/>
      <c r="H5" s="35"/>
      <c r="I5" s="36"/>
    </row>
    <row r="6" spans="2:9" x14ac:dyDescent="0.35">
      <c r="B6" s="2" t="s">
        <v>2</v>
      </c>
      <c r="C6" s="45" t="s">
        <v>60</v>
      </c>
      <c r="D6" s="46" t="s">
        <v>60</v>
      </c>
      <c r="F6" s="37"/>
      <c r="G6" s="38"/>
      <c r="H6" s="38"/>
      <c r="I6" s="39"/>
    </row>
    <row r="7" spans="2:9" x14ac:dyDescent="0.35">
      <c r="B7" s="2" t="s">
        <v>3</v>
      </c>
      <c r="C7" s="47" t="s">
        <v>61</v>
      </c>
      <c r="D7" s="48" t="s">
        <v>61</v>
      </c>
      <c r="F7" s="37"/>
      <c r="G7" s="38"/>
      <c r="H7" s="38"/>
      <c r="I7" s="39"/>
    </row>
    <row r="8" spans="2:9" x14ac:dyDescent="0.35">
      <c r="B8" s="2" t="s">
        <v>16</v>
      </c>
      <c r="C8" s="49" t="s">
        <v>62</v>
      </c>
      <c r="D8" s="50" t="s">
        <v>62</v>
      </c>
      <c r="F8" s="37"/>
      <c r="G8" s="38"/>
      <c r="H8" s="38"/>
      <c r="I8" s="39"/>
    </row>
    <row r="9" spans="2:9" ht="88.5" customHeight="1" x14ac:dyDescent="0.35">
      <c r="B9" s="2" t="s">
        <v>19</v>
      </c>
      <c r="C9" s="51" t="s">
        <v>63</v>
      </c>
      <c r="D9" s="52" t="s">
        <v>63</v>
      </c>
      <c r="F9" s="40"/>
      <c r="G9" s="41"/>
      <c r="H9" s="41"/>
      <c r="I9" s="42"/>
    </row>
    <row r="10" spans="2:9" ht="77.25" customHeight="1" x14ac:dyDescent="0.35">
      <c r="B10" s="2" t="s">
        <v>4</v>
      </c>
      <c r="C10" s="26" t="s">
        <v>64</v>
      </c>
      <c r="D10" s="27" t="s">
        <v>64</v>
      </c>
      <c r="F10" s="10"/>
      <c r="G10" s="10"/>
      <c r="H10" s="10"/>
      <c r="I10" s="10"/>
    </row>
    <row r="11" spans="2:9" x14ac:dyDescent="0.35">
      <c r="B11" s="2" t="s">
        <v>5</v>
      </c>
      <c r="C11" s="28" t="s">
        <v>65</v>
      </c>
      <c r="D11" s="29" t="s">
        <v>65</v>
      </c>
      <c r="F11" s="34" t="s">
        <v>24</v>
      </c>
      <c r="G11" s="35"/>
      <c r="H11" s="35"/>
      <c r="I11" s="36"/>
    </row>
    <row r="12" spans="2:9" x14ac:dyDescent="0.35">
      <c r="B12" s="2" t="s">
        <v>21</v>
      </c>
      <c r="C12" s="30">
        <v>2940557143</v>
      </c>
      <c r="D12" s="31">
        <v>2940557143</v>
      </c>
      <c r="F12" s="37"/>
      <c r="G12" s="38"/>
      <c r="H12" s="38"/>
      <c r="I12" s="39"/>
    </row>
    <row r="13" spans="2:9" ht="29" x14ac:dyDescent="0.35">
      <c r="B13" s="2" t="s">
        <v>22</v>
      </c>
      <c r="C13" s="30">
        <v>616000000</v>
      </c>
      <c r="D13" s="31">
        <v>616000000</v>
      </c>
      <c r="F13" s="37"/>
      <c r="G13" s="38"/>
      <c r="H13" s="38"/>
      <c r="I13" s="39"/>
    </row>
    <row r="14" spans="2:9" ht="29" x14ac:dyDescent="0.35">
      <c r="B14" s="2" t="s">
        <v>23</v>
      </c>
      <c r="C14" s="30">
        <v>61599999</v>
      </c>
      <c r="D14" s="31">
        <v>61599999</v>
      </c>
      <c r="F14" s="37"/>
      <c r="G14" s="38"/>
      <c r="H14" s="38"/>
      <c r="I14" s="39"/>
    </row>
    <row r="15" spans="2:9" ht="29.5" thickBot="1" x14ac:dyDescent="0.4">
      <c r="B15" s="9" t="s">
        <v>18</v>
      </c>
      <c r="C15" s="32">
        <v>42831</v>
      </c>
      <c r="D15" s="33" t="s">
        <v>66</v>
      </c>
      <c r="F15" s="40"/>
      <c r="G15" s="41"/>
      <c r="H15" s="41"/>
      <c r="I15" s="42"/>
    </row>
    <row r="17" spans="2:12" ht="15" thickBot="1" x14ac:dyDescent="0.4">
      <c r="B17" s="5" t="s">
        <v>15</v>
      </c>
    </row>
    <row r="18" spans="2:12" ht="75" customHeight="1" x14ac:dyDescent="0.35">
      <c r="B18" s="4" t="s">
        <v>26</v>
      </c>
      <c r="C18" s="8" t="s">
        <v>6</v>
      </c>
      <c r="D18" s="8" t="s">
        <v>17</v>
      </c>
      <c r="E18" s="8" t="s">
        <v>7</v>
      </c>
      <c r="F18" s="8" t="s">
        <v>8</v>
      </c>
      <c r="G18" s="8" t="s">
        <v>9</v>
      </c>
      <c r="H18" s="8" t="s">
        <v>10</v>
      </c>
      <c r="I18" s="8" t="s">
        <v>11</v>
      </c>
      <c r="J18" s="8" t="s">
        <v>12</v>
      </c>
      <c r="K18" s="8" t="s">
        <v>13</v>
      </c>
      <c r="L18" s="6" t="s">
        <v>14</v>
      </c>
    </row>
    <row r="19" spans="2:12" s="10" customFormat="1" ht="46" x14ac:dyDescent="0.35">
      <c r="B19" s="16">
        <v>80101501</v>
      </c>
      <c r="C19" s="14" t="s">
        <v>67</v>
      </c>
      <c r="D19" s="17">
        <v>42841</v>
      </c>
      <c r="E19" s="16" t="s">
        <v>68</v>
      </c>
      <c r="F19" s="16" t="s">
        <v>69</v>
      </c>
      <c r="G19" s="16" t="s">
        <v>70</v>
      </c>
      <c r="H19" s="53">
        <v>1076000000</v>
      </c>
      <c r="I19" s="53">
        <v>1076000000</v>
      </c>
      <c r="J19" s="16" t="s">
        <v>71</v>
      </c>
      <c r="K19" s="15" t="s">
        <v>72</v>
      </c>
      <c r="L19" s="16" t="s">
        <v>73</v>
      </c>
    </row>
    <row r="20" spans="2:12" s="10" customFormat="1" ht="46" x14ac:dyDescent="0.35">
      <c r="B20" s="16">
        <v>80101501</v>
      </c>
      <c r="C20" s="14" t="s">
        <v>67</v>
      </c>
      <c r="D20" s="17">
        <v>42876</v>
      </c>
      <c r="E20" s="16" t="s">
        <v>68</v>
      </c>
      <c r="F20" s="16" t="s">
        <v>69</v>
      </c>
      <c r="G20" s="16" t="s">
        <v>70</v>
      </c>
      <c r="H20" s="53">
        <v>20000000</v>
      </c>
      <c r="I20" s="53">
        <f>H20</f>
        <v>20000000</v>
      </c>
      <c r="J20" s="16" t="s">
        <v>71</v>
      </c>
      <c r="K20" s="16" t="s">
        <v>72</v>
      </c>
      <c r="L20" s="16" t="s">
        <v>73</v>
      </c>
    </row>
    <row r="21" spans="2:12" s="10" customFormat="1" ht="46" x14ac:dyDescent="0.35">
      <c r="B21" s="16">
        <v>80101501</v>
      </c>
      <c r="C21" s="14" t="s">
        <v>74</v>
      </c>
      <c r="D21" s="17">
        <v>42860</v>
      </c>
      <c r="E21" s="16" t="s">
        <v>75</v>
      </c>
      <c r="F21" s="16" t="s">
        <v>76</v>
      </c>
      <c r="G21" s="16" t="s">
        <v>70</v>
      </c>
      <c r="H21" s="53">
        <v>704000000</v>
      </c>
      <c r="I21" s="53">
        <v>704000000</v>
      </c>
      <c r="J21" s="16" t="s">
        <v>71</v>
      </c>
      <c r="K21" s="15" t="s">
        <v>72</v>
      </c>
      <c r="L21" s="16" t="s">
        <v>73</v>
      </c>
    </row>
    <row r="22" spans="2:12" s="10" customFormat="1" ht="46" x14ac:dyDescent="0.35">
      <c r="B22" s="16" t="s">
        <v>77</v>
      </c>
      <c r="C22" s="14" t="s">
        <v>78</v>
      </c>
      <c r="D22" s="17">
        <v>42845</v>
      </c>
      <c r="E22" s="16" t="s">
        <v>79</v>
      </c>
      <c r="F22" s="16" t="s">
        <v>80</v>
      </c>
      <c r="G22" s="16" t="s">
        <v>70</v>
      </c>
      <c r="H22" s="53">
        <v>60000000</v>
      </c>
      <c r="I22" s="53">
        <v>60000000</v>
      </c>
      <c r="J22" s="16" t="s">
        <v>71</v>
      </c>
      <c r="K22" s="16" t="s">
        <v>72</v>
      </c>
      <c r="L22" s="16" t="s">
        <v>73</v>
      </c>
    </row>
    <row r="23" spans="2:12" s="10" customFormat="1" ht="46" x14ac:dyDescent="0.35">
      <c r="B23" s="16" t="s">
        <v>81</v>
      </c>
      <c r="C23" s="14" t="s">
        <v>82</v>
      </c>
      <c r="D23" s="17">
        <v>42845</v>
      </c>
      <c r="E23" s="16" t="s">
        <v>79</v>
      </c>
      <c r="F23" s="16" t="s">
        <v>83</v>
      </c>
      <c r="G23" s="16" t="s">
        <v>70</v>
      </c>
      <c r="H23" s="53">
        <v>73750000</v>
      </c>
      <c r="I23" s="53">
        <f>H23</f>
        <v>73750000</v>
      </c>
      <c r="J23" s="16" t="s">
        <v>71</v>
      </c>
      <c r="K23" s="16" t="s">
        <v>72</v>
      </c>
      <c r="L23" s="16" t="s">
        <v>73</v>
      </c>
    </row>
    <row r="24" spans="2:12" s="10" customFormat="1" ht="46" x14ac:dyDescent="0.35">
      <c r="B24" s="16">
        <v>43231509</v>
      </c>
      <c r="C24" s="14" t="s">
        <v>84</v>
      </c>
      <c r="D24" s="17">
        <v>42845</v>
      </c>
      <c r="E24" s="16" t="s">
        <v>79</v>
      </c>
      <c r="F24" s="16" t="s">
        <v>85</v>
      </c>
      <c r="G24" s="16" t="s">
        <v>70</v>
      </c>
      <c r="H24" s="53">
        <v>10000000</v>
      </c>
      <c r="I24" s="53">
        <v>10000000</v>
      </c>
      <c r="J24" s="16" t="s">
        <v>71</v>
      </c>
      <c r="K24" s="16" t="s">
        <v>72</v>
      </c>
      <c r="L24" s="16" t="s">
        <v>73</v>
      </c>
    </row>
    <row r="25" spans="2:12" s="10" customFormat="1" ht="46" x14ac:dyDescent="0.35">
      <c r="B25" s="16" t="s">
        <v>86</v>
      </c>
      <c r="C25" s="14" t="s">
        <v>87</v>
      </c>
      <c r="D25" s="17">
        <v>42845</v>
      </c>
      <c r="E25" s="16" t="s">
        <v>79</v>
      </c>
      <c r="F25" s="18" t="s">
        <v>88</v>
      </c>
      <c r="G25" s="16" t="s">
        <v>70</v>
      </c>
      <c r="H25" s="53">
        <v>36761536</v>
      </c>
      <c r="I25" s="53">
        <f>+H25</f>
        <v>36761536</v>
      </c>
      <c r="J25" s="16" t="s">
        <v>71</v>
      </c>
      <c r="K25" s="16" t="s">
        <v>72</v>
      </c>
      <c r="L25" s="16" t="s">
        <v>73</v>
      </c>
    </row>
    <row r="26" spans="2:12" s="10" customFormat="1" ht="46" x14ac:dyDescent="0.35">
      <c r="B26" s="16" t="s">
        <v>86</v>
      </c>
      <c r="C26" s="14" t="s">
        <v>87</v>
      </c>
      <c r="D26" s="19">
        <v>42845</v>
      </c>
      <c r="E26" s="15" t="s">
        <v>79</v>
      </c>
      <c r="F26" s="18" t="s">
        <v>88</v>
      </c>
      <c r="G26" s="15" t="s">
        <v>70</v>
      </c>
      <c r="H26" s="53">
        <v>33000000</v>
      </c>
      <c r="I26" s="20">
        <f>+H26</f>
        <v>33000000</v>
      </c>
      <c r="J26" s="15" t="s">
        <v>71</v>
      </c>
      <c r="K26" s="15" t="s">
        <v>72</v>
      </c>
      <c r="L26" s="15" t="s">
        <v>73</v>
      </c>
    </row>
    <row r="27" spans="2:12" s="10" customFormat="1" ht="46" x14ac:dyDescent="0.35">
      <c r="B27" s="16" t="s">
        <v>86</v>
      </c>
      <c r="C27" s="14" t="s">
        <v>87</v>
      </c>
      <c r="D27" s="19">
        <v>42845</v>
      </c>
      <c r="E27" s="15" t="s">
        <v>79</v>
      </c>
      <c r="F27" s="18" t="s">
        <v>88</v>
      </c>
      <c r="G27" s="15" t="s">
        <v>70</v>
      </c>
      <c r="H27" s="53">
        <v>33000000</v>
      </c>
      <c r="I27" s="53">
        <f t="shared" ref="I27:I34" si="0">+H27</f>
        <v>33000000</v>
      </c>
      <c r="J27" s="15" t="s">
        <v>71</v>
      </c>
      <c r="K27" s="15" t="s">
        <v>72</v>
      </c>
      <c r="L27" s="15" t="s">
        <v>73</v>
      </c>
    </row>
    <row r="28" spans="2:12" s="10" customFormat="1" ht="46" x14ac:dyDescent="0.35">
      <c r="B28" s="16" t="s">
        <v>86</v>
      </c>
      <c r="C28" s="14" t="s">
        <v>87</v>
      </c>
      <c r="D28" s="19">
        <v>42845</v>
      </c>
      <c r="E28" s="15" t="s">
        <v>79</v>
      </c>
      <c r="F28" s="18" t="s">
        <v>88</v>
      </c>
      <c r="G28" s="15" t="s">
        <v>70</v>
      </c>
      <c r="H28" s="53">
        <v>33000000</v>
      </c>
      <c r="I28" s="20">
        <f t="shared" si="0"/>
        <v>33000000</v>
      </c>
      <c r="J28" s="15" t="s">
        <v>71</v>
      </c>
      <c r="K28" s="15" t="s">
        <v>72</v>
      </c>
      <c r="L28" s="15" t="s">
        <v>73</v>
      </c>
    </row>
    <row r="29" spans="2:12" s="10" customFormat="1" ht="46" x14ac:dyDescent="0.35">
      <c r="B29" s="16" t="s">
        <v>86</v>
      </c>
      <c r="C29" s="14" t="s">
        <v>87</v>
      </c>
      <c r="D29" s="19">
        <v>42845</v>
      </c>
      <c r="E29" s="15" t="s">
        <v>79</v>
      </c>
      <c r="F29" s="18" t="s">
        <v>88</v>
      </c>
      <c r="G29" s="15" t="s">
        <v>70</v>
      </c>
      <c r="H29" s="53">
        <v>33000000</v>
      </c>
      <c r="I29" s="20">
        <f t="shared" si="0"/>
        <v>33000000</v>
      </c>
      <c r="J29" s="15" t="s">
        <v>71</v>
      </c>
      <c r="K29" s="15" t="s">
        <v>72</v>
      </c>
      <c r="L29" s="15" t="s">
        <v>73</v>
      </c>
    </row>
    <row r="30" spans="2:12" s="10" customFormat="1" ht="46" x14ac:dyDescent="0.35">
      <c r="B30" s="16" t="s">
        <v>86</v>
      </c>
      <c r="C30" s="14" t="s">
        <v>87</v>
      </c>
      <c r="D30" s="19">
        <v>42845</v>
      </c>
      <c r="E30" s="15" t="s">
        <v>79</v>
      </c>
      <c r="F30" s="15" t="s">
        <v>88</v>
      </c>
      <c r="G30" s="15" t="s">
        <v>70</v>
      </c>
      <c r="H30" s="53">
        <v>33000000</v>
      </c>
      <c r="I30" s="20">
        <f t="shared" si="0"/>
        <v>33000000</v>
      </c>
      <c r="J30" s="16" t="s">
        <v>71</v>
      </c>
      <c r="K30" s="16" t="s">
        <v>72</v>
      </c>
      <c r="L30" s="15" t="s">
        <v>73</v>
      </c>
    </row>
    <row r="31" spans="2:12" s="10" customFormat="1" ht="46" x14ac:dyDescent="0.35">
      <c r="B31" s="16" t="s">
        <v>86</v>
      </c>
      <c r="C31" s="14" t="s">
        <v>87</v>
      </c>
      <c r="D31" s="21">
        <v>42845</v>
      </c>
      <c r="E31" s="18" t="s">
        <v>79</v>
      </c>
      <c r="F31" s="18" t="s">
        <v>88</v>
      </c>
      <c r="G31" s="54" t="s">
        <v>70</v>
      </c>
      <c r="H31" s="53">
        <v>33000000</v>
      </c>
      <c r="I31" s="22">
        <f t="shared" si="0"/>
        <v>33000000</v>
      </c>
      <c r="J31" s="18" t="s">
        <v>71</v>
      </c>
      <c r="K31" s="16" t="s">
        <v>72</v>
      </c>
      <c r="L31" s="18" t="s">
        <v>73</v>
      </c>
    </row>
    <row r="32" spans="2:12" s="10" customFormat="1" ht="46" x14ac:dyDescent="0.35">
      <c r="B32" s="16" t="s">
        <v>86</v>
      </c>
      <c r="C32" s="14" t="s">
        <v>87</v>
      </c>
      <c r="D32" s="21">
        <v>42845</v>
      </c>
      <c r="E32" s="18" t="s">
        <v>79</v>
      </c>
      <c r="F32" s="18" t="s">
        <v>88</v>
      </c>
      <c r="G32" s="23" t="s">
        <v>70</v>
      </c>
      <c r="H32" s="53">
        <v>33000000</v>
      </c>
      <c r="I32" s="24">
        <f t="shared" si="0"/>
        <v>33000000</v>
      </c>
      <c r="J32" s="16" t="s">
        <v>71</v>
      </c>
      <c r="K32" s="16" t="s">
        <v>72</v>
      </c>
      <c r="L32" s="18" t="s">
        <v>73</v>
      </c>
    </row>
    <row r="33" spans="2:12" s="10" customFormat="1" ht="46" x14ac:dyDescent="0.35">
      <c r="B33" s="16" t="s">
        <v>86</v>
      </c>
      <c r="C33" s="14" t="s">
        <v>87</v>
      </c>
      <c r="D33" s="21">
        <v>42845</v>
      </c>
      <c r="E33" s="18" t="s">
        <v>79</v>
      </c>
      <c r="F33" s="18" t="s">
        <v>88</v>
      </c>
      <c r="G33" s="23" t="s">
        <v>70</v>
      </c>
      <c r="H33" s="53">
        <v>33000000</v>
      </c>
      <c r="I33" s="24">
        <f t="shared" si="0"/>
        <v>33000000</v>
      </c>
      <c r="J33" s="16" t="s">
        <v>71</v>
      </c>
      <c r="K33" s="16" t="s">
        <v>72</v>
      </c>
      <c r="L33" s="18" t="s">
        <v>73</v>
      </c>
    </row>
    <row r="34" spans="2:12" s="10" customFormat="1" ht="46" x14ac:dyDescent="0.35">
      <c r="B34" s="25" t="s">
        <v>86</v>
      </c>
      <c r="C34" s="14" t="s">
        <v>87</v>
      </c>
      <c r="D34" s="21">
        <v>42845</v>
      </c>
      <c r="E34" s="18" t="s">
        <v>79</v>
      </c>
      <c r="F34" s="18" t="s">
        <v>88</v>
      </c>
      <c r="G34" s="23" t="s">
        <v>70</v>
      </c>
      <c r="H34" s="53">
        <v>33000000</v>
      </c>
      <c r="I34" s="24">
        <f t="shared" si="0"/>
        <v>33000000</v>
      </c>
      <c r="J34" s="16" t="s">
        <v>71</v>
      </c>
      <c r="K34" s="16" t="s">
        <v>72</v>
      </c>
      <c r="L34" s="18" t="s">
        <v>73</v>
      </c>
    </row>
    <row r="35" spans="2:12" s="10" customFormat="1" ht="57.5" x14ac:dyDescent="0.35">
      <c r="B35" s="25" t="s">
        <v>89</v>
      </c>
      <c r="C35" s="14" t="s">
        <v>90</v>
      </c>
      <c r="D35" s="21">
        <v>42845</v>
      </c>
      <c r="E35" s="18" t="s">
        <v>79</v>
      </c>
      <c r="F35" s="18" t="s">
        <v>91</v>
      </c>
      <c r="G35" s="23" t="s">
        <v>70</v>
      </c>
      <c r="H35" s="24">
        <v>96788464</v>
      </c>
      <c r="I35" s="24">
        <v>96788464</v>
      </c>
      <c r="J35" s="16" t="s">
        <v>71</v>
      </c>
      <c r="K35" s="16" t="s">
        <v>72</v>
      </c>
      <c r="L35" s="18" t="s">
        <v>73</v>
      </c>
    </row>
    <row r="36" spans="2:12" s="10" customFormat="1" ht="80.5" x14ac:dyDescent="0.35">
      <c r="B36" s="25">
        <v>80101501</v>
      </c>
      <c r="C36" s="14" t="s">
        <v>92</v>
      </c>
      <c r="D36" s="21">
        <v>42755</v>
      </c>
      <c r="E36" s="18" t="s">
        <v>93</v>
      </c>
      <c r="F36" s="18" t="s">
        <v>94</v>
      </c>
      <c r="G36" s="23" t="s">
        <v>70</v>
      </c>
      <c r="H36" s="24">
        <v>28000000</v>
      </c>
      <c r="I36" s="24">
        <v>28000000</v>
      </c>
      <c r="J36" s="16" t="s">
        <v>71</v>
      </c>
      <c r="K36" s="16" t="s">
        <v>72</v>
      </c>
      <c r="L36" s="18" t="s">
        <v>73</v>
      </c>
    </row>
    <row r="37" spans="2:12" s="10" customFormat="1" ht="80.5" x14ac:dyDescent="0.35">
      <c r="B37" s="25">
        <v>80101501</v>
      </c>
      <c r="C37" s="14" t="s">
        <v>92</v>
      </c>
      <c r="D37" s="21">
        <v>42755</v>
      </c>
      <c r="E37" s="18" t="s">
        <v>95</v>
      </c>
      <c r="F37" s="18" t="s">
        <v>94</v>
      </c>
      <c r="G37" s="23" t="s">
        <v>70</v>
      </c>
      <c r="H37" s="24">
        <v>36000000</v>
      </c>
      <c r="I37" s="24">
        <v>36000000</v>
      </c>
      <c r="J37" s="16" t="s">
        <v>71</v>
      </c>
      <c r="K37" s="16" t="s">
        <v>72</v>
      </c>
      <c r="L37" s="18" t="s">
        <v>73</v>
      </c>
    </row>
    <row r="38" spans="2:12" s="10" customFormat="1" ht="80.5" x14ac:dyDescent="0.35">
      <c r="B38" s="25">
        <v>80101501</v>
      </c>
      <c r="C38" s="14" t="s">
        <v>92</v>
      </c>
      <c r="D38" s="21">
        <v>42755</v>
      </c>
      <c r="E38" s="18" t="s">
        <v>95</v>
      </c>
      <c r="F38" s="18" t="s">
        <v>94</v>
      </c>
      <c r="G38" s="23" t="s">
        <v>70</v>
      </c>
      <c r="H38" s="24">
        <v>36000000</v>
      </c>
      <c r="I38" s="24">
        <v>36000000</v>
      </c>
      <c r="J38" s="16" t="s">
        <v>71</v>
      </c>
      <c r="K38" s="16" t="s">
        <v>72</v>
      </c>
      <c r="L38" s="18" t="s">
        <v>73</v>
      </c>
    </row>
    <row r="39" spans="2:12" s="10" customFormat="1" ht="80.5" x14ac:dyDescent="0.35">
      <c r="B39" s="25">
        <v>82141504</v>
      </c>
      <c r="C39" s="14" t="s">
        <v>96</v>
      </c>
      <c r="D39" s="21">
        <v>42845</v>
      </c>
      <c r="E39" s="18" t="s">
        <v>97</v>
      </c>
      <c r="F39" s="18" t="s">
        <v>94</v>
      </c>
      <c r="G39" s="23" t="s">
        <v>70</v>
      </c>
      <c r="H39" s="24">
        <v>34300000</v>
      </c>
      <c r="I39" s="24">
        <v>34300000</v>
      </c>
      <c r="J39" s="18" t="s">
        <v>71</v>
      </c>
      <c r="K39" s="16" t="s">
        <v>72</v>
      </c>
      <c r="L39" s="18" t="s">
        <v>73</v>
      </c>
    </row>
    <row r="40" spans="2:12" s="10" customFormat="1" ht="80.5" x14ac:dyDescent="0.35">
      <c r="B40" s="25">
        <v>93151606</v>
      </c>
      <c r="C40" s="14" t="s">
        <v>98</v>
      </c>
      <c r="D40" s="21">
        <v>42755</v>
      </c>
      <c r="E40" s="18" t="s">
        <v>68</v>
      </c>
      <c r="F40" s="18" t="s">
        <v>94</v>
      </c>
      <c r="G40" s="23" t="s">
        <v>70</v>
      </c>
      <c r="H40" s="24">
        <v>16000000</v>
      </c>
      <c r="I40" s="24">
        <v>16000000</v>
      </c>
      <c r="J40" s="18" t="s">
        <v>71</v>
      </c>
      <c r="K40" s="16" t="s">
        <v>72</v>
      </c>
      <c r="L40" s="18" t="s">
        <v>73</v>
      </c>
    </row>
    <row r="41" spans="2:12" s="10" customFormat="1" ht="80.5" x14ac:dyDescent="0.35">
      <c r="B41" s="25">
        <v>93151606</v>
      </c>
      <c r="C41" s="14" t="s">
        <v>98</v>
      </c>
      <c r="D41" s="21">
        <v>42896</v>
      </c>
      <c r="E41" s="18" t="s">
        <v>79</v>
      </c>
      <c r="F41" s="18" t="s">
        <v>94</v>
      </c>
      <c r="G41" s="23" t="s">
        <v>70</v>
      </c>
      <c r="H41" s="24">
        <v>24000000</v>
      </c>
      <c r="I41" s="24">
        <v>24000000</v>
      </c>
      <c r="J41" s="16" t="s">
        <v>71</v>
      </c>
      <c r="K41" s="16" t="s">
        <v>72</v>
      </c>
      <c r="L41" s="18" t="s">
        <v>73</v>
      </c>
    </row>
    <row r="42" spans="2:12" s="10" customFormat="1" ht="46" x14ac:dyDescent="0.35">
      <c r="B42" s="25">
        <v>80101604</v>
      </c>
      <c r="C42" s="14" t="s">
        <v>99</v>
      </c>
      <c r="D42" s="21">
        <v>42767</v>
      </c>
      <c r="E42" s="18" t="s">
        <v>100</v>
      </c>
      <c r="F42" s="18" t="s">
        <v>101</v>
      </c>
      <c r="G42" s="23" t="s">
        <v>70</v>
      </c>
      <c r="H42" s="24">
        <v>20000000</v>
      </c>
      <c r="I42" s="24">
        <v>20000000</v>
      </c>
      <c r="J42" s="15" t="s">
        <v>71</v>
      </c>
      <c r="K42" s="15" t="s">
        <v>72</v>
      </c>
      <c r="L42" s="18" t="s">
        <v>73</v>
      </c>
    </row>
    <row r="43" spans="2:12" s="10" customFormat="1" ht="46" x14ac:dyDescent="0.35">
      <c r="B43" s="16">
        <v>80101509</v>
      </c>
      <c r="C43" s="14" t="s">
        <v>102</v>
      </c>
      <c r="D43" s="21">
        <v>42755</v>
      </c>
      <c r="E43" s="18" t="s">
        <v>68</v>
      </c>
      <c r="F43" s="18" t="s">
        <v>101</v>
      </c>
      <c r="G43" s="23" t="s">
        <v>70</v>
      </c>
      <c r="H43" s="24">
        <v>18000000</v>
      </c>
      <c r="I43" s="24">
        <v>18000000</v>
      </c>
      <c r="J43" s="15" t="s">
        <v>72</v>
      </c>
      <c r="K43" s="15" t="s">
        <v>72</v>
      </c>
      <c r="L43" s="18" t="s">
        <v>73</v>
      </c>
    </row>
    <row r="44" spans="2:12" s="10" customFormat="1" ht="46" x14ac:dyDescent="0.35">
      <c r="B44" s="16">
        <v>80101509</v>
      </c>
      <c r="C44" s="14" t="s">
        <v>102</v>
      </c>
      <c r="D44" s="21">
        <v>42755</v>
      </c>
      <c r="E44" s="18" t="s">
        <v>103</v>
      </c>
      <c r="F44" s="18" t="s">
        <v>101</v>
      </c>
      <c r="G44" s="23" t="s">
        <v>70</v>
      </c>
      <c r="H44" s="24">
        <v>12000000</v>
      </c>
      <c r="I44" s="24">
        <v>12000000</v>
      </c>
      <c r="J44" s="15" t="s">
        <v>72</v>
      </c>
      <c r="K44" s="15" t="s">
        <v>72</v>
      </c>
      <c r="L44" s="18" t="s">
        <v>73</v>
      </c>
    </row>
    <row r="45" spans="2:12" s="10" customFormat="1" ht="46" x14ac:dyDescent="0.35">
      <c r="B45" s="16">
        <v>80101509</v>
      </c>
      <c r="C45" s="14" t="s">
        <v>102</v>
      </c>
      <c r="D45" s="21">
        <v>42875</v>
      </c>
      <c r="E45" s="18" t="s">
        <v>79</v>
      </c>
      <c r="F45" s="18" t="s">
        <v>101</v>
      </c>
      <c r="G45" s="23" t="s">
        <v>70</v>
      </c>
      <c r="H45" s="24">
        <v>27000000</v>
      </c>
      <c r="I45" s="24">
        <v>27000000</v>
      </c>
      <c r="J45" s="15" t="s">
        <v>72</v>
      </c>
      <c r="K45" s="15" t="s">
        <v>72</v>
      </c>
      <c r="L45" s="18" t="s">
        <v>73</v>
      </c>
    </row>
    <row r="46" spans="2:12" s="10" customFormat="1" ht="46" x14ac:dyDescent="0.35">
      <c r="B46" s="16">
        <v>80101509</v>
      </c>
      <c r="C46" s="14" t="s">
        <v>102</v>
      </c>
      <c r="D46" s="21">
        <v>42845</v>
      </c>
      <c r="E46" s="18" t="s">
        <v>93</v>
      </c>
      <c r="F46" s="18" t="s">
        <v>101</v>
      </c>
      <c r="G46" s="23" t="s">
        <v>70</v>
      </c>
      <c r="H46" s="24">
        <v>28000000</v>
      </c>
      <c r="I46" s="24">
        <v>28000000</v>
      </c>
      <c r="J46" s="16" t="s">
        <v>72</v>
      </c>
      <c r="K46" s="16" t="s">
        <v>72</v>
      </c>
      <c r="L46" s="18" t="s">
        <v>73</v>
      </c>
    </row>
    <row r="47" spans="2:12" s="10" customFormat="1" ht="46" x14ac:dyDescent="0.35">
      <c r="B47" s="16">
        <v>80131502</v>
      </c>
      <c r="C47" s="14" t="s">
        <v>104</v>
      </c>
      <c r="D47" s="21">
        <v>42916</v>
      </c>
      <c r="E47" s="18" t="s">
        <v>105</v>
      </c>
      <c r="F47" s="18" t="s">
        <v>101</v>
      </c>
      <c r="G47" s="54" t="s">
        <v>70</v>
      </c>
      <c r="H47" s="24">
        <v>50000000</v>
      </c>
      <c r="I47" s="24">
        <v>50000000</v>
      </c>
      <c r="J47" s="15" t="s">
        <v>72</v>
      </c>
      <c r="K47" s="15" t="s">
        <v>72</v>
      </c>
      <c r="L47" s="18" t="s">
        <v>73</v>
      </c>
    </row>
    <row r="48" spans="2:12" s="10" customFormat="1" ht="46" x14ac:dyDescent="0.35">
      <c r="B48" s="16">
        <v>77102001</v>
      </c>
      <c r="C48" s="14" t="s">
        <v>106</v>
      </c>
      <c r="D48" s="21">
        <v>42767</v>
      </c>
      <c r="E48" s="18" t="s">
        <v>100</v>
      </c>
      <c r="F48" s="18" t="s">
        <v>101</v>
      </c>
      <c r="G48" s="23" t="s">
        <v>70</v>
      </c>
      <c r="H48" s="24">
        <v>25700000</v>
      </c>
      <c r="I48" s="24">
        <v>25700000</v>
      </c>
      <c r="J48" s="15" t="s">
        <v>72</v>
      </c>
      <c r="K48" s="15" t="s">
        <v>72</v>
      </c>
      <c r="L48" s="18" t="s">
        <v>73</v>
      </c>
    </row>
    <row r="49" spans="2:12" s="10" customFormat="1" ht="46" x14ac:dyDescent="0.35">
      <c r="B49" s="16">
        <v>77102001</v>
      </c>
      <c r="C49" s="14" t="s">
        <v>106</v>
      </c>
      <c r="D49" s="21">
        <v>42936</v>
      </c>
      <c r="E49" s="18" t="s">
        <v>100</v>
      </c>
      <c r="F49" s="18" t="s">
        <v>101</v>
      </c>
      <c r="G49" s="23" t="s">
        <v>70</v>
      </c>
      <c r="H49" s="24">
        <v>25700000</v>
      </c>
      <c r="I49" s="24">
        <v>25700000</v>
      </c>
      <c r="J49" s="15" t="s">
        <v>72</v>
      </c>
      <c r="K49" s="15" t="s">
        <v>72</v>
      </c>
      <c r="L49" s="18" t="s">
        <v>73</v>
      </c>
    </row>
    <row r="50" spans="2:12" s="10" customFormat="1" ht="46" x14ac:dyDescent="0.35">
      <c r="B50" s="16">
        <v>77102001</v>
      </c>
      <c r="C50" s="14" t="s">
        <v>107</v>
      </c>
      <c r="D50" s="21">
        <v>42767</v>
      </c>
      <c r="E50" s="18" t="s">
        <v>68</v>
      </c>
      <c r="F50" s="18" t="s">
        <v>101</v>
      </c>
      <c r="G50" s="23" t="s">
        <v>70</v>
      </c>
      <c r="H50" s="24">
        <f>1641000*4</f>
        <v>6564000</v>
      </c>
      <c r="I50" s="24">
        <f>1641000*4</f>
        <v>6564000</v>
      </c>
      <c r="J50" s="15" t="s">
        <v>72</v>
      </c>
      <c r="K50" s="15" t="s">
        <v>72</v>
      </c>
      <c r="L50" s="18" t="s">
        <v>73</v>
      </c>
    </row>
    <row r="51" spans="2:12" s="10" customFormat="1" ht="46" x14ac:dyDescent="0.35">
      <c r="B51" s="16">
        <v>81111806</v>
      </c>
      <c r="C51" s="14" t="s">
        <v>107</v>
      </c>
      <c r="D51" s="21">
        <v>42906</v>
      </c>
      <c r="E51" s="18" t="s">
        <v>108</v>
      </c>
      <c r="F51" s="18" t="s">
        <v>101</v>
      </c>
      <c r="G51" s="23" t="s">
        <v>70</v>
      </c>
      <c r="H51" s="24">
        <f>1641000*6</f>
        <v>9846000</v>
      </c>
      <c r="I51" s="24">
        <f>1641000*6</f>
        <v>9846000</v>
      </c>
      <c r="J51" s="15" t="s">
        <v>72</v>
      </c>
      <c r="K51" s="15" t="s">
        <v>72</v>
      </c>
      <c r="L51" s="18" t="s">
        <v>73</v>
      </c>
    </row>
    <row r="52" spans="2:12" s="10" customFormat="1" ht="46" x14ac:dyDescent="0.35">
      <c r="B52" s="16">
        <v>81111806</v>
      </c>
      <c r="C52" s="14" t="s">
        <v>107</v>
      </c>
      <c r="D52" s="21">
        <v>42801</v>
      </c>
      <c r="E52" s="18" t="s">
        <v>109</v>
      </c>
      <c r="F52" s="18" t="s">
        <v>101</v>
      </c>
      <c r="G52" s="23" t="s">
        <v>70</v>
      </c>
      <c r="H52" s="24">
        <f>1859000*4</f>
        <v>7436000</v>
      </c>
      <c r="I52" s="24">
        <f>1859000*4</f>
        <v>7436000</v>
      </c>
      <c r="J52" s="15" t="s">
        <v>72</v>
      </c>
      <c r="K52" s="15" t="s">
        <v>72</v>
      </c>
      <c r="L52" s="18" t="s">
        <v>73</v>
      </c>
    </row>
    <row r="53" spans="2:12" s="10" customFormat="1" ht="46" x14ac:dyDescent="0.35">
      <c r="B53" s="16">
        <v>81111806</v>
      </c>
      <c r="C53" s="14" t="s">
        <v>107</v>
      </c>
      <c r="D53" s="21" t="s">
        <v>110</v>
      </c>
      <c r="E53" s="18" t="s">
        <v>111</v>
      </c>
      <c r="F53" s="18" t="s">
        <v>101</v>
      </c>
      <c r="G53" s="54" t="s">
        <v>70</v>
      </c>
      <c r="H53" s="24">
        <f>1859000*6</f>
        <v>11154000</v>
      </c>
      <c r="I53" s="24">
        <f>1859000*6</f>
        <v>11154000</v>
      </c>
      <c r="J53" s="18" t="s">
        <v>72</v>
      </c>
      <c r="K53" s="18" t="s">
        <v>72</v>
      </c>
      <c r="L53" s="18" t="s">
        <v>73</v>
      </c>
    </row>
    <row r="54" spans="2:12" s="10" customFormat="1" ht="46" x14ac:dyDescent="0.35">
      <c r="B54" s="16">
        <v>80131502</v>
      </c>
      <c r="C54" s="14" t="s">
        <v>112</v>
      </c>
      <c r="D54" s="21">
        <v>42835</v>
      </c>
      <c r="E54" s="18" t="s">
        <v>113</v>
      </c>
      <c r="F54" s="18" t="s">
        <v>114</v>
      </c>
      <c r="G54" s="54" t="s">
        <v>70</v>
      </c>
      <c r="H54" s="24">
        <v>16836205</v>
      </c>
      <c r="I54" s="24">
        <v>16836205</v>
      </c>
      <c r="J54" s="18" t="s">
        <v>71</v>
      </c>
      <c r="K54" s="18" t="s">
        <v>72</v>
      </c>
      <c r="L54" s="18" t="s">
        <v>73</v>
      </c>
    </row>
    <row r="55" spans="2:12" s="10" customFormat="1" ht="58" x14ac:dyDescent="0.35">
      <c r="B55" s="55">
        <v>90151802</v>
      </c>
      <c r="C55" s="55" t="s">
        <v>115</v>
      </c>
      <c r="D55" s="55">
        <v>42899</v>
      </c>
      <c r="E55" s="55" t="s">
        <v>113</v>
      </c>
      <c r="F55" s="55" t="s">
        <v>116</v>
      </c>
      <c r="G55" s="55" t="s">
        <v>70</v>
      </c>
      <c r="H55" s="55">
        <v>20000000</v>
      </c>
      <c r="I55" s="55">
        <v>20000000</v>
      </c>
      <c r="J55" s="55" t="s">
        <v>71</v>
      </c>
      <c r="K55" s="55" t="s">
        <v>72</v>
      </c>
      <c r="L55" s="55" t="s">
        <v>73</v>
      </c>
    </row>
    <row r="56" spans="2:12" s="10" customFormat="1" ht="58" x14ac:dyDescent="0.35">
      <c r="B56" s="55">
        <v>90151802</v>
      </c>
      <c r="C56" s="55" t="s">
        <v>117</v>
      </c>
      <c r="D56" s="55">
        <v>42960</v>
      </c>
      <c r="E56" s="55" t="s">
        <v>113</v>
      </c>
      <c r="F56" s="55" t="s">
        <v>118</v>
      </c>
      <c r="G56" s="55" t="s">
        <v>70</v>
      </c>
      <c r="H56" s="55">
        <v>23163795</v>
      </c>
      <c r="I56" s="55">
        <v>23163795</v>
      </c>
      <c r="J56" s="55" t="s">
        <v>71</v>
      </c>
      <c r="K56" s="55" t="s">
        <v>72</v>
      </c>
      <c r="L56" s="55" t="s">
        <v>73</v>
      </c>
    </row>
    <row r="57" spans="2:12" s="10" customFormat="1" ht="58" x14ac:dyDescent="0.35">
      <c r="B57" s="55">
        <v>90151802</v>
      </c>
      <c r="C57" s="55" t="s">
        <v>119</v>
      </c>
      <c r="D57" s="55">
        <v>42866</v>
      </c>
      <c r="E57" s="55" t="s">
        <v>120</v>
      </c>
      <c r="F57" s="55" t="s">
        <v>121</v>
      </c>
      <c r="G57" s="55" t="s">
        <v>70</v>
      </c>
      <c r="H57" s="55">
        <v>10000000</v>
      </c>
      <c r="I57" s="55">
        <v>10000000</v>
      </c>
      <c r="J57" s="55" t="s">
        <v>71</v>
      </c>
      <c r="K57" s="55" t="s">
        <v>72</v>
      </c>
      <c r="L57" s="55" t="s">
        <v>73</v>
      </c>
    </row>
    <row r="58" spans="2:12" s="10" customFormat="1" ht="58" x14ac:dyDescent="0.35">
      <c r="B58" s="55">
        <v>90151802</v>
      </c>
      <c r="C58" s="55" t="s">
        <v>122</v>
      </c>
      <c r="D58" s="55">
        <v>43016</v>
      </c>
      <c r="E58" s="55" t="s">
        <v>113</v>
      </c>
      <c r="F58" s="55" t="s">
        <v>123</v>
      </c>
      <c r="G58" s="55" t="s">
        <v>70</v>
      </c>
      <c r="H58" s="55">
        <v>10000000</v>
      </c>
      <c r="I58" s="55">
        <v>10000000</v>
      </c>
      <c r="J58" s="55" t="s">
        <v>71</v>
      </c>
      <c r="K58" s="55" t="s">
        <v>72</v>
      </c>
      <c r="L58" s="55" t="s">
        <v>73</v>
      </c>
    </row>
    <row r="59" spans="2:12" s="10" customFormat="1" ht="58" x14ac:dyDescent="0.35">
      <c r="B59" s="55" t="s">
        <v>77</v>
      </c>
      <c r="C59" s="55" t="s">
        <v>124</v>
      </c>
      <c r="D59" s="55">
        <v>42857</v>
      </c>
      <c r="E59" s="55" t="s">
        <v>79</v>
      </c>
      <c r="F59" s="55" t="s">
        <v>125</v>
      </c>
      <c r="G59" s="55" t="s">
        <v>70</v>
      </c>
      <c r="H59" s="55">
        <v>50000000</v>
      </c>
      <c r="I59" s="55">
        <v>50000000</v>
      </c>
      <c r="J59" s="55" t="s">
        <v>71</v>
      </c>
      <c r="K59" s="55" t="s">
        <v>72</v>
      </c>
      <c r="L59" s="55" t="s">
        <v>73</v>
      </c>
    </row>
    <row r="60" spans="2:12" s="10" customFormat="1" ht="58" x14ac:dyDescent="0.35">
      <c r="B60" s="55" t="s">
        <v>77</v>
      </c>
      <c r="C60" s="55" t="s">
        <v>124</v>
      </c>
      <c r="D60" s="55">
        <v>42857</v>
      </c>
      <c r="E60" s="55" t="s">
        <v>79</v>
      </c>
      <c r="F60" s="55" t="s">
        <v>91</v>
      </c>
      <c r="G60" s="55" t="s">
        <v>70</v>
      </c>
      <c r="H60" s="55">
        <v>50000000</v>
      </c>
      <c r="I60" s="55">
        <v>50000000</v>
      </c>
      <c r="J60" s="55" t="s">
        <v>71</v>
      </c>
      <c r="K60" s="55" t="s">
        <v>72</v>
      </c>
      <c r="L60" s="55" t="s">
        <v>73</v>
      </c>
    </row>
    <row r="61" spans="2:12" s="10" customFormat="1" ht="101.5" x14ac:dyDescent="0.35">
      <c r="B61" s="55" t="s">
        <v>126</v>
      </c>
      <c r="C61" s="55" t="s">
        <v>127</v>
      </c>
      <c r="D61" s="55">
        <v>42755</v>
      </c>
      <c r="E61" s="55" t="s">
        <v>128</v>
      </c>
      <c r="F61" s="55" t="s">
        <v>94</v>
      </c>
      <c r="G61" s="55" t="s">
        <v>70</v>
      </c>
      <c r="H61" s="55">
        <v>16000000</v>
      </c>
      <c r="I61" s="55">
        <v>16000000</v>
      </c>
      <c r="J61" s="55" t="s">
        <v>71</v>
      </c>
      <c r="K61" s="55" t="s">
        <v>72</v>
      </c>
      <c r="L61" s="55" t="s">
        <v>73</v>
      </c>
    </row>
    <row r="62" spans="2:12" s="10" customFormat="1" ht="101.5" x14ac:dyDescent="0.35">
      <c r="B62" s="55" t="s">
        <v>129</v>
      </c>
      <c r="C62" s="55" t="s">
        <v>127</v>
      </c>
      <c r="D62" s="55">
        <v>42901</v>
      </c>
      <c r="E62" s="55" t="s">
        <v>130</v>
      </c>
      <c r="F62" s="55" t="s">
        <v>94</v>
      </c>
      <c r="G62" s="55" t="s">
        <v>70</v>
      </c>
      <c r="H62" s="55">
        <v>24000000</v>
      </c>
      <c r="I62" s="55">
        <v>24000000</v>
      </c>
      <c r="J62" s="55" t="s">
        <v>71</v>
      </c>
      <c r="K62" s="55" t="s">
        <v>72</v>
      </c>
      <c r="L62" s="55" t="s">
        <v>73</v>
      </c>
    </row>
    <row r="63" spans="2:12" s="10" customFormat="1" ht="101.5" x14ac:dyDescent="0.35">
      <c r="B63" s="55">
        <v>80101501</v>
      </c>
      <c r="C63" s="55" t="s">
        <v>131</v>
      </c>
      <c r="D63" s="55">
        <v>42767</v>
      </c>
      <c r="E63" s="55" t="s">
        <v>132</v>
      </c>
      <c r="F63" s="55" t="s">
        <v>94</v>
      </c>
      <c r="G63" s="55" t="s">
        <v>70</v>
      </c>
      <c r="H63" s="55">
        <v>26400000</v>
      </c>
      <c r="I63" s="55">
        <v>26400000</v>
      </c>
      <c r="J63" s="55" t="s">
        <v>71</v>
      </c>
      <c r="K63" s="55" t="s">
        <v>72</v>
      </c>
      <c r="L63" s="55" t="s">
        <v>73</v>
      </c>
    </row>
    <row r="64" spans="2:12" s="10" customFormat="1" ht="101.5" x14ac:dyDescent="0.35">
      <c r="B64" s="55">
        <v>80101501</v>
      </c>
      <c r="C64" s="55" t="s">
        <v>131</v>
      </c>
      <c r="D64" s="55">
        <v>42767</v>
      </c>
      <c r="E64" s="55" t="s">
        <v>132</v>
      </c>
      <c r="F64" s="55" t="s">
        <v>94</v>
      </c>
      <c r="G64" s="55" t="s">
        <v>70</v>
      </c>
      <c r="H64" s="55">
        <v>26400000</v>
      </c>
      <c r="I64" s="55">
        <v>26400000</v>
      </c>
      <c r="J64" s="55" t="s">
        <v>71</v>
      </c>
      <c r="K64" s="55" t="s">
        <v>72</v>
      </c>
      <c r="L64" s="55" t="s">
        <v>73</v>
      </c>
    </row>
    <row r="65" spans="2:12" s="10" customFormat="1" ht="101.5" x14ac:dyDescent="0.35">
      <c r="B65" s="55">
        <v>80101501</v>
      </c>
      <c r="C65" s="55" t="s">
        <v>131</v>
      </c>
      <c r="D65" s="55">
        <v>42767</v>
      </c>
      <c r="E65" s="55" t="s">
        <v>132</v>
      </c>
      <c r="F65" s="55" t="s">
        <v>94</v>
      </c>
      <c r="G65" s="55" t="s">
        <v>70</v>
      </c>
      <c r="H65" s="55">
        <v>26400000</v>
      </c>
      <c r="I65" s="55">
        <v>26400000</v>
      </c>
      <c r="J65" s="55" t="s">
        <v>71</v>
      </c>
      <c r="K65" s="55" t="s">
        <v>72</v>
      </c>
      <c r="L65" s="55" t="s">
        <v>73</v>
      </c>
    </row>
    <row r="66" spans="2:12" s="10" customFormat="1" ht="101.5" x14ac:dyDescent="0.35">
      <c r="B66" s="55">
        <v>80101501</v>
      </c>
      <c r="C66" s="55" t="s">
        <v>131</v>
      </c>
      <c r="D66" s="55">
        <v>42767</v>
      </c>
      <c r="E66" s="55" t="s">
        <v>132</v>
      </c>
      <c r="F66" s="55" t="s">
        <v>94</v>
      </c>
      <c r="G66" s="55" t="s">
        <v>70</v>
      </c>
      <c r="H66" s="55">
        <v>26400000</v>
      </c>
      <c r="I66" s="55">
        <v>26400000</v>
      </c>
      <c r="J66" s="55" t="s">
        <v>71</v>
      </c>
      <c r="K66" s="55" t="s">
        <v>72</v>
      </c>
      <c r="L66" s="55" t="s">
        <v>73</v>
      </c>
    </row>
    <row r="67" spans="2:12" s="10" customFormat="1" ht="101.5" x14ac:dyDescent="0.35">
      <c r="B67" s="55">
        <v>80101501</v>
      </c>
      <c r="C67" s="55" t="s">
        <v>131</v>
      </c>
      <c r="D67" s="55">
        <v>42767</v>
      </c>
      <c r="E67" s="55" t="s">
        <v>132</v>
      </c>
      <c r="F67" s="55" t="s">
        <v>94</v>
      </c>
      <c r="G67" s="55" t="s">
        <v>70</v>
      </c>
      <c r="H67" s="55">
        <v>26400000</v>
      </c>
      <c r="I67" s="55">
        <v>26400000</v>
      </c>
      <c r="J67" s="55" t="s">
        <v>71</v>
      </c>
      <c r="K67" s="55" t="s">
        <v>72</v>
      </c>
      <c r="L67" s="55" t="s">
        <v>73</v>
      </c>
    </row>
    <row r="68" spans="2:12" s="10" customFormat="1" ht="101.5" x14ac:dyDescent="0.35">
      <c r="B68" s="55">
        <v>80101501</v>
      </c>
      <c r="C68" s="55" t="s">
        <v>131</v>
      </c>
      <c r="D68" s="55">
        <v>42767</v>
      </c>
      <c r="E68" s="55" t="s">
        <v>132</v>
      </c>
      <c r="F68" s="55" t="s">
        <v>94</v>
      </c>
      <c r="G68" s="55" t="s">
        <v>70</v>
      </c>
      <c r="H68" s="55">
        <v>26400000</v>
      </c>
      <c r="I68" s="55">
        <v>26400000</v>
      </c>
      <c r="J68" s="55" t="s">
        <v>71</v>
      </c>
      <c r="K68" s="55" t="s">
        <v>72</v>
      </c>
      <c r="L68" s="55" t="s">
        <v>73</v>
      </c>
    </row>
    <row r="69" spans="2:12" s="10" customFormat="1" ht="101.5" x14ac:dyDescent="0.35">
      <c r="B69" s="55">
        <v>80101501</v>
      </c>
      <c r="C69" s="55" t="s">
        <v>131</v>
      </c>
      <c r="D69" s="55">
        <v>42767</v>
      </c>
      <c r="E69" s="55" t="s">
        <v>132</v>
      </c>
      <c r="F69" s="55" t="s">
        <v>94</v>
      </c>
      <c r="G69" s="55" t="s">
        <v>70</v>
      </c>
      <c r="H69" s="55">
        <v>25700000</v>
      </c>
      <c r="I69" s="55">
        <v>25700000</v>
      </c>
      <c r="J69" s="55" t="s">
        <v>71</v>
      </c>
      <c r="K69" s="55" t="s">
        <v>72</v>
      </c>
      <c r="L69" s="55" t="s">
        <v>73</v>
      </c>
    </row>
    <row r="70" spans="2:12" s="10" customFormat="1" ht="101.5" x14ac:dyDescent="0.35">
      <c r="B70" s="55">
        <v>80101501</v>
      </c>
      <c r="C70" s="55" t="s">
        <v>131</v>
      </c>
      <c r="D70" s="55">
        <v>42767</v>
      </c>
      <c r="E70" s="55" t="s">
        <v>132</v>
      </c>
      <c r="F70" s="55" t="s">
        <v>94</v>
      </c>
      <c r="G70" s="55" t="s">
        <v>70</v>
      </c>
      <c r="H70" s="55">
        <v>25700000</v>
      </c>
      <c r="I70" s="55">
        <v>25700000</v>
      </c>
      <c r="J70" s="55" t="s">
        <v>71</v>
      </c>
      <c r="K70" s="55" t="s">
        <v>72</v>
      </c>
      <c r="L70" s="55" t="s">
        <v>73</v>
      </c>
    </row>
    <row r="71" spans="2:12" s="10" customFormat="1" ht="101.5" x14ac:dyDescent="0.35">
      <c r="B71" s="55">
        <v>80101501</v>
      </c>
      <c r="C71" s="55" t="s">
        <v>131</v>
      </c>
      <c r="D71" s="55">
        <v>42767</v>
      </c>
      <c r="E71" s="55" t="s">
        <v>132</v>
      </c>
      <c r="F71" s="55" t="s">
        <v>94</v>
      </c>
      <c r="G71" s="55" t="s">
        <v>70</v>
      </c>
      <c r="H71" s="55">
        <v>25700000</v>
      </c>
      <c r="I71" s="55">
        <v>25700000</v>
      </c>
      <c r="J71" s="55" t="s">
        <v>71</v>
      </c>
      <c r="K71" s="55" t="s">
        <v>72</v>
      </c>
      <c r="L71" s="55" t="s">
        <v>73</v>
      </c>
    </row>
    <row r="72" spans="2:12" s="10" customFormat="1" ht="101.5" x14ac:dyDescent="0.35">
      <c r="B72" s="55">
        <v>80101501</v>
      </c>
      <c r="C72" s="55" t="s">
        <v>131</v>
      </c>
      <c r="D72" s="55">
        <v>42767</v>
      </c>
      <c r="E72" s="55" t="s">
        <v>132</v>
      </c>
      <c r="F72" s="55" t="s">
        <v>94</v>
      </c>
      <c r="G72" s="55" t="s">
        <v>70</v>
      </c>
      <c r="H72" s="55">
        <v>24500000</v>
      </c>
      <c r="I72" s="55">
        <v>24500000</v>
      </c>
      <c r="J72" s="55" t="s">
        <v>71</v>
      </c>
      <c r="K72" s="55" t="s">
        <v>72</v>
      </c>
      <c r="L72" s="55" t="s">
        <v>73</v>
      </c>
    </row>
    <row r="73" spans="2:12" s="10" customFormat="1" ht="101.5" x14ac:dyDescent="0.35">
      <c r="B73" s="55">
        <v>80101501</v>
      </c>
      <c r="C73" s="55" t="s">
        <v>131</v>
      </c>
      <c r="D73" s="55">
        <v>42845</v>
      </c>
      <c r="E73" s="55" t="s">
        <v>133</v>
      </c>
      <c r="F73" s="55" t="s">
        <v>94</v>
      </c>
      <c r="G73" s="55" t="s">
        <v>70</v>
      </c>
      <c r="H73" s="55">
        <v>20800000</v>
      </c>
      <c r="I73" s="55">
        <v>20800000</v>
      </c>
      <c r="J73" s="55" t="s">
        <v>71</v>
      </c>
      <c r="K73" s="55" t="s">
        <v>72</v>
      </c>
      <c r="L73" s="55" t="s">
        <v>73</v>
      </c>
    </row>
    <row r="74" spans="2:12" s="10" customFormat="1" ht="101.5" x14ac:dyDescent="0.35">
      <c r="B74" s="55">
        <v>80101501</v>
      </c>
      <c r="C74" s="55" t="s">
        <v>131</v>
      </c>
      <c r="D74" s="55">
        <v>42845</v>
      </c>
      <c r="E74" s="55" t="s">
        <v>133</v>
      </c>
      <c r="F74" s="55" t="s">
        <v>94</v>
      </c>
      <c r="G74" s="55" t="s">
        <v>70</v>
      </c>
      <c r="H74" s="55">
        <v>20800000</v>
      </c>
      <c r="I74" s="55">
        <v>20800000</v>
      </c>
      <c r="J74" s="55" t="s">
        <v>71</v>
      </c>
      <c r="K74" s="55" t="s">
        <v>72</v>
      </c>
      <c r="L74" s="55" t="s">
        <v>73</v>
      </c>
    </row>
    <row r="75" spans="2:12" s="10" customFormat="1" ht="101.5" x14ac:dyDescent="0.35">
      <c r="B75" s="55">
        <v>80101501</v>
      </c>
      <c r="C75" s="55" t="s">
        <v>131</v>
      </c>
      <c r="D75" s="55">
        <v>42845</v>
      </c>
      <c r="E75" s="55" t="s">
        <v>133</v>
      </c>
      <c r="F75" s="55" t="s">
        <v>94</v>
      </c>
      <c r="G75" s="55" t="s">
        <v>70</v>
      </c>
      <c r="H75" s="55">
        <v>20800000</v>
      </c>
      <c r="I75" s="55">
        <v>20800000</v>
      </c>
      <c r="J75" s="55" t="s">
        <v>71</v>
      </c>
      <c r="K75" s="55" t="s">
        <v>72</v>
      </c>
      <c r="L75" s="55" t="s">
        <v>73</v>
      </c>
    </row>
    <row r="76" spans="2:12" s="10" customFormat="1" ht="101.5" x14ac:dyDescent="0.35">
      <c r="B76" s="10">
        <v>80101501</v>
      </c>
      <c r="C76" s="10" t="s">
        <v>131</v>
      </c>
      <c r="D76" s="10">
        <v>42845</v>
      </c>
      <c r="E76" s="10" t="s">
        <v>133</v>
      </c>
      <c r="F76" s="10" t="s">
        <v>94</v>
      </c>
      <c r="G76" s="10" t="s">
        <v>70</v>
      </c>
      <c r="H76" s="10">
        <v>20800000</v>
      </c>
      <c r="I76" s="10">
        <v>20800000</v>
      </c>
      <c r="J76" s="10" t="s">
        <v>71</v>
      </c>
      <c r="K76" s="10" t="s">
        <v>72</v>
      </c>
      <c r="L76" s="10" t="s">
        <v>73</v>
      </c>
    </row>
    <row r="77" spans="2:12" s="10" customFormat="1" ht="102" thickBot="1" x14ac:dyDescent="0.4">
      <c r="B77" s="56">
        <v>80101501</v>
      </c>
      <c r="C77" s="57" t="s">
        <v>131</v>
      </c>
      <c r="D77" s="57">
        <v>42845</v>
      </c>
      <c r="E77" s="10" t="s">
        <v>133</v>
      </c>
      <c r="F77" s="10" t="s">
        <v>94</v>
      </c>
      <c r="G77" s="10" t="s">
        <v>70</v>
      </c>
      <c r="H77" s="10">
        <v>20800000</v>
      </c>
      <c r="I77" s="10">
        <v>20800000</v>
      </c>
      <c r="J77" s="10" t="s">
        <v>71</v>
      </c>
      <c r="K77" s="10" t="s">
        <v>72</v>
      </c>
      <c r="L77" s="10" t="s">
        <v>73</v>
      </c>
    </row>
    <row r="78" spans="2:12" s="10" customFormat="1" ht="101.5" x14ac:dyDescent="0.35">
      <c r="B78" s="58">
        <v>80101501</v>
      </c>
      <c r="C78" s="59" t="s">
        <v>131</v>
      </c>
      <c r="D78" s="60">
        <v>42845</v>
      </c>
      <c r="E78" s="10" t="s">
        <v>133</v>
      </c>
      <c r="F78" s="10" t="s">
        <v>94</v>
      </c>
      <c r="G78" s="10" t="s">
        <v>70</v>
      </c>
      <c r="H78" s="10">
        <v>20800000</v>
      </c>
      <c r="I78" s="10">
        <v>20800000</v>
      </c>
      <c r="J78" s="10" t="s">
        <v>71</v>
      </c>
      <c r="K78" s="10" t="s">
        <v>72</v>
      </c>
      <c r="L78" s="10" t="s">
        <v>73</v>
      </c>
    </row>
    <row r="79" spans="2:12" s="10" customFormat="1" ht="101.5" x14ac:dyDescent="0.35">
      <c r="B79" s="61">
        <v>80101501</v>
      </c>
      <c r="C79" s="62" t="s">
        <v>131</v>
      </c>
      <c r="D79" s="63">
        <v>42845</v>
      </c>
      <c r="E79" s="10" t="s">
        <v>133</v>
      </c>
      <c r="F79" s="10" t="s">
        <v>94</v>
      </c>
      <c r="G79" s="10" t="s">
        <v>70</v>
      </c>
      <c r="H79" s="10">
        <v>20800000</v>
      </c>
      <c r="I79" s="10">
        <v>20800000</v>
      </c>
      <c r="J79" s="10" t="s">
        <v>71</v>
      </c>
      <c r="K79" s="10" t="s">
        <v>72</v>
      </c>
      <c r="L79" s="10" t="s">
        <v>73</v>
      </c>
    </row>
    <row r="80" spans="2:12" s="10" customFormat="1" ht="101.5" x14ac:dyDescent="0.35">
      <c r="B80" s="61">
        <v>80101501</v>
      </c>
      <c r="C80" s="62" t="s">
        <v>131</v>
      </c>
      <c r="D80" s="63">
        <v>42845</v>
      </c>
      <c r="E80" s="10" t="s">
        <v>133</v>
      </c>
      <c r="F80" s="10" t="s">
        <v>94</v>
      </c>
      <c r="G80" s="10" t="s">
        <v>70</v>
      </c>
      <c r="H80" s="10">
        <v>20800000</v>
      </c>
      <c r="I80" s="10">
        <v>20800000</v>
      </c>
      <c r="J80" s="10" t="s">
        <v>71</v>
      </c>
      <c r="K80" s="10" t="s">
        <v>72</v>
      </c>
      <c r="L80" s="10" t="s">
        <v>73</v>
      </c>
    </row>
    <row r="81" spans="2:12" s="10" customFormat="1" ht="101.5" x14ac:dyDescent="0.35">
      <c r="B81" s="61">
        <v>80101501</v>
      </c>
      <c r="C81" s="62" t="s">
        <v>131</v>
      </c>
      <c r="D81" s="63">
        <v>42845</v>
      </c>
      <c r="E81" s="10" t="s">
        <v>133</v>
      </c>
      <c r="F81" s="10" t="s">
        <v>94</v>
      </c>
      <c r="G81" s="10" t="s">
        <v>70</v>
      </c>
      <c r="H81" s="10">
        <v>20800000</v>
      </c>
      <c r="I81" s="10">
        <v>20800000</v>
      </c>
      <c r="J81" s="10" t="s">
        <v>71</v>
      </c>
      <c r="K81" s="10" t="s">
        <v>72</v>
      </c>
      <c r="L81" s="10" t="s">
        <v>73</v>
      </c>
    </row>
    <row r="82" spans="2:12" s="10" customFormat="1" ht="101.5" x14ac:dyDescent="0.35">
      <c r="B82" s="61">
        <v>80101501</v>
      </c>
      <c r="C82" s="62" t="s">
        <v>134</v>
      </c>
      <c r="D82" s="63">
        <v>42845</v>
      </c>
      <c r="E82" s="10" t="s">
        <v>133</v>
      </c>
      <c r="F82" s="10" t="s">
        <v>94</v>
      </c>
      <c r="G82" s="10" t="s">
        <v>70</v>
      </c>
      <c r="H82" s="10">
        <v>36000000</v>
      </c>
      <c r="I82" s="10">
        <v>36000000</v>
      </c>
      <c r="J82" s="10" t="s">
        <v>71</v>
      </c>
      <c r="K82" s="10" t="s">
        <v>72</v>
      </c>
      <c r="L82" s="10" t="s">
        <v>73</v>
      </c>
    </row>
    <row r="83" spans="2:12" s="10" customFormat="1" ht="102" thickBot="1" x14ac:dyDescent="0.4">
      <c r="B83" s="64">
        <v>80101501</v>
      </c>
      <c r="C83" s="65" t="s">
        <v>134</v>
      </c>
      <c r="D83" s="66">
        <v>42845</v>
      </c>
      <c r="E83" s="10" t="s">
        <v>133</v>
      </c>
      <c r="F83" s="10" t="s">
        <v>94</v>
      </c>
      <c r="G83" s="10" t="s">
        <v>70</v>
      </c>
      <c r="H83" s="10">
        <v>36000000</v>
      </c>
      <c r="I83" s="10">
        <v>36000000</v>
      </c>
      <c r="J83" s="10" t="s">
        <v>71</v>
      </c>
      <c r="K83" s="10" t="s">
        <v>72</v>
      </c>
      <c r="L83" s="10" t="s">
        <v>73</v>
      </c>
    </row>
    <row r="84" spans="2:12" s="10" customFormat="1" ht="101.5" x14ac:dyDescent="0.35">
      <c r="B84" s="10">
        <v>80101501</v>
      </c>
      <c r="C84" s="10" t="s">
        <v>134</v>
      </c>
      <c r="D84" s="10">
        <v>42845</v>
      </c>
      <c r="E84" s="10" t="s">
        <v>133</v>
      </c>
      <c r="F84" s="10" t="s">
        <v>94</v>
      </c>
      <c r="G84" s="10" t="s">
        <v>70</v>
      </c>
      <c r="H84" s="10">
        <v>19680000</v>
      </c>
      <c r="I84" s="10">
        <v>19680000</v>
      </c>
      <c r="J84" s="10" t="s">
        <v>71</v>
      </c>
      <c r="K84" s="10" t="s">
        <v>72</v>
      </c>
      <c r="L84" s="10" t="s">
        <v>73</v>
      </c>
    </row>
    <row r="85" spans="2:12" s="10" customFormat="1" ht="101.5" x14ac:dyDescent="0.35">
      <c r="B85" s="10">
        <v>80101501</v>
      </c>
      <c r="C85" s="10" t="s">
        <v>134</v>
      </c>
      <c r="D85" s="10">
        <v>42845</v>
      </c>
      <c r="E85" s="10" t="s">
        <v>135</v>
      </c>
      <c r="F85" s="10" t="s">
        <v>94</v>
      </c>
      <c r="G85" s="10" t="s">
        <v>70</v>
      </c>
      <c r="H85" s="10">
        <v>26720000</v>
      </c>
      <c r="I85" s="10">
        <v>26720000</v>
      </c>
      <c r="J85" s="10" t="s">
        <v>71</v>
      </c>
      <c r="K85" s="10" t="s">
        <v>72</v>
      </c>
      <c r="L85" s="10" t="s">
        <v>73</v>
      </c>
    </row>
    <row r="86" spans="2:12" s="10" customFormat="1" ht="101.5" x14ac:dyDescent="0.35">
      <c r="B86" s="10">
        <v>80101501</v>
      </c>
      <c r="C86" s="10" t="s">
        <v>136</v>
      </c>
      <c r="D86" s="10">
        <v>42823</v>
      </c>
      <c r="E86" s="10" t="s">
        <v>135</v>
      </c>
      <c r="F86" s="10" t="s">
        <v>94</v>
      </c>
      <c r="G86" s="10" t="s">
        <v>70</v>
      </c>
      <c r="H86" s="10">
        <v>20000000</v>
      </c>
      <c r="I86" s="10">
        <v>20000000</v>
      </c>
      <c r="J86" s="10" t="s">
        <v>71</v>
      </c>
      <c r="K86" s="10" t="s">
        <v>72</v>
      </c>
      <c r="L86" s="10" t="s">
        <v>73</v>
      </c>
    </row>
    <row r="87" spans="2:12" s="10" customFormat="1" ht="58" x14ac:dyDescent="0.35">
      <c r="B87" s="10" t="s">
        <v>137</v>
      </c>
      <c r="C87" s="10" t="s">
        <v>138</v>
      </c>
      <c r="D87" s="10">
        <v>42856</v>
      </c>
      <c r="E87" s="10" t="s">
        <v>139</v>
      </c>
      <c r="F87" s="10" t="s">
        <v>83</v>
      </c>
      <c r="G87" s="10" t="s">
        <v>70</v>
      </c>
      <c r="H87" s="10">
        <v>76600000</v>
      </c>
      <c r="I87" s="10">
        <v>76600000</v>
      </c>
      <c r="J87" s="10" t="s">
        <v>71</v>
      </c>
      <c r="K87" s="10" t="s">
        <v>72</v>
      </c>
      <c r="L87" s="10" t="s">
        <v>73</v>
      </c>
    </row>
    <row r="88" spans="2:12" s="10" customFormat="1" ht="58" x14ac:dyDescent="0.35">
      <c r="B88" s="10">
        <v>82101501</v>
      </c>
      <c r="C88" s="10" t="s">
        <v>140</v>
      </c>
      <c r="D88" s="10">
        <v>42856</v>
      </c>
      <c r="E88" s="10" t="s">
        <v>139</v>
      </c>
      <c r="F88" s="10" t="s">
        <v>83</v>
      </c>
      <c r="G88" s="10" t="s">
        <v>70</v>
      </c>
      <c r="H88" s="10">
        <v>25000000</v>
      </c>
      <c r="I88" s="10">
        <v>25000000</v>
      </c>
      <c r="J88" s="10" t="s">
        <v>71</v>
      </c>
      <c r="K88" s="10" t="s">
        <v>72</v>
      </c>
      <c r="L88" s="10" t="s">
        <v>73</v>
      </c>
    </row>
    <row r="89" spans="2:12" s="10" customFormat="1" ht="58" x14ac:dyDescent="0.35">
      <c r="B89" s="10">
        <v>80101602</v>
      </c>
      <c r="C89" s="10" t="s">
        <v>141</v>
      </c>
      <c r="D89" s="10">
        <v>42845</v>
      </c>
      <c r="E89" s="10" t="s">
        <v>68</v>
      </c>
      <c r="F89" s="10" t="s">
        <v>142</v>
      </c>
      <c r="G89" s="10" t="s">
        <v>70</v>
      </c>
      <c r="H89" s="10">
        <v>100000000</v>
      </c>
      <c r="I89" s="10">
        <v>100000000</v>
      </c>
      <c r="J89" s="10" t="s">
        <v>71</v>
      </c>
      <c r="K89" s="10" t="s">
        <v>72</v>
      </c>
      <c r="L89" s="10" t="s">
        <v>73</v>
      </c>
    </row>
    <row r="90" spans="2:12" s="10" customFormat="1" ht="72.5" x14ac:dyDescent="0.35">
      <c r="B90" s="10">
        <v>81131501</v>
      </c>
      <c r="C90" s="10" t="s">
        <v>143</v>
      </c>
      <c r="D90" s="10">
        <v>42857</v>
      </c>
      <c r="E90" s="10" t="s">
        <v>68</v>
      </c>
      <c r="F90" s="10" t="s">
        <v>144</v>
      </c>
      <c r="G90" s="10" t="s">
        <v>70</v>
      </c>
      <c r="H90" s="10">
        <v>87357143</v>
      </c>
      <c r="I90" s="10">
        <v>87357143</v>
      </c>
      <c r="J90" s="10" t="s">
        <v>71</v>
      </c>
      <c r="K90" s="10" t="s">
        <v>72</v>
      </c>
      <c r="L90" s="10" t="s">
        <v>145</v>
      </c>
    </row>
    <row r="91" spans="2:12" s="10" customFormat="1" ht="72.5" x14ac:dyDescent="0.35">
      <c r="B91" s="10">
        <v>81131501</v>
      </c>
      <c r="C91" s="10" t="s">
        <v>146</v>
      </c>
      <c r="D91" s="10">
        <v>42845</v>
      </c>
      <c r="E91" s="10" t="s">
        <v>130</v>
      </c>
      <c r="F91" s="10" t="s">
        <v>147</v>
      </c>
      <c r="G91" s="10" t="s">
        <v>70</v>
      </c>
      <c r="H91" s="10">
        <v>10000000</v>
      </c>
      <c r="I91" s="10">
        <v>10000000</v>
      </c>
      <c r="J91" s="10" t="s">
        <v>71</v>
      </c>
      <c r="K91" s="10" t="s">
        <v>72</v>
      </c>
      <c r="L91" s="10" t="s">
        <v>145</v>
      </c>
    </row>
    <row r="92" spans="2:12" s="10" customFormat="1" ht="43.5" x14ac:dyDescent="0.35">
      <c r="B92" s="10">
        <v>90151802</v>
      </c>
      <c r="C92" s="10" t="s">
        <v>148</v>
      </c>
      <c r="D92" s="10">
        <v>42551</v>
      </c>
      <c r="E92" s="10" t="s">
        <v>149</v>
      </c>
      <c r="F92" s="10" t="s">
        <v>150</v>
      </c>
      <c r="G92" s="10" t="s">
        <v>70</v>
      </c>
      <c r="H92" s="10">
        <v>75000000</v>
      </c>
      <c r="I92" s="10">
        <v>75000000</v>
      </c>
      <c r="J92" s="10" t="s">
        <v>71</v>
      </c>
      <c r="K92" s="10" t="s">
        <v>72</v>
      </c>
      <c r="L92" s="10" t="s">
        <v>145</v>
      </c>
    </row>
    <row r="93" spans="2:12" s="10" customFormat="1" ht="43.5" x14ac:dyDescent="0.35">
      <c r="B93" s="10">
        <v>90151802</v>
      </c>
      <c r="C93" s="10" t="s">
        <v>151</v>
      </c>
      <c r="D93" s="10">
        <v>42551</v>
      </c>
      <c r="E93" s="10" t="s">
        <v>149</v>
      </c>
      <c r="F93" s="10" t="s">
        <v>150</v>
      </c>
      <c r="G93" s="10" t="s">
        <v>70</v>
      </c>
      <c r="H93" s="10">
        <v>75000000</v>
      </c>
      <c r="I93" s="10">
        <v>75000000</v>
      </c>
      <c r="J93" s="10" t="s">
        <v>71</v>
      </c>
      <c r="K93" s="10" t="s">
        <v>72</v>
      </c>
      <c r="L93" s="10" t="s">
        <v>145</v>
      </c>
    </row>
    <row r="94" spans="2:12" s="10" customFormat="1" ht="43.5" x14ac:dyDescent="0.35">
      <c r="B94" s="10">
        <v>82141607</v>
      </c>
      <c r="C94" s="10" t="s">
        <v>152</v>
      </c>
      <c r="D94" s="10">
        <v>42654</v>
      </c>
      <c r="E94" s="10" t="s">
        <v>153</v>
      </c>
      <c r="F94" s="10" t="s">
        <v>154</v>
      </c>
      <c r="G94" s="10" t="s">
        <v>70</v>
      </c>
      <c r="H94" s="10">
        <v>120000000</v>
      </c>
      <c r="I94" s="10">
        <v>120000000</v>
      </c>
      <c r="J94" s="10" t="s">
        <v>71</v>
      </c>
      <c r="K94" s="10" t="s">
        <v>72</v>
      </c>
      <c r="L94" s="10" t="s">
        <v>145</v>
      </c>
    </row>
    <row r="95" spans="2:12" s="10" customFormat="1" ht="58" x14ac:dyDescent="0.35">
      <c r="B95" s="10">
        <v>82141607</v>
      </c>
      <c r="C95" s="10" t="s">
        <v>155</v>
      </c>
      <c r="D95" s="10">
        <v>42674</v>
      </c>
      <c r="E95" s="10" t="s">
        <v>156</v>
      </c>
      <c r="F95" s="10" t="s">
        <v>157</v>
      </c>
      <c r="G95" s="10" t="s">
        <v>70</v>
      </c>
      <c r="H95" s="10">
        <v>30000000</v>
      </c>
      <c r="I95" s="10">
        <v>30000000</v>
      </c>
      <c r="J95" s="10" t="s">
        <v>71</v>
      </c>
      <c r="K95" s="10" t="s">
        <v>72</v>
      </c>
      <c r="L95" s="10" t="s">
        <v>145</v>
      </c>
    </row>
    <row r="96" spans="2:12" s="10" customFormat="1" ht="101.5" x14ac:dyDescent="0.35">
      <c r="B96" s="10">
        <v>80141626</v>
      </c>
      <c r="C96" s="10" t="s">
        <v>158</v>
      </c>
      <c r="D96" s="10">
        <v>42755</v>
      </c>
      <c r="E96" s="10" t="s">
        <v>128</v>
      </c>
      <c r="F96" s="10" t="s">
        <v>159</v>
      </c>
      <c r="G96" s="10" t="s">
        <v>70</v>
      </c>
      <c r="H96" s="10">
        <f>4400000*4</f>
        <v>17600000</v>
      </c>
      <c r="I96" s="10">
        <f>4400000*4</f>
        <v>17600000</v>
      </c>
      <c r="J96" s="10" t="s">
        <v>71</v>
      </c>
      <c r="K96" s="10" t="s">
        <v>72</v>
      </c>
      <c r="L96" s="10" t="s">
        <v>145</v>
      </c>
    </row>
    <row r="97" spans="2:12" s="10" customFormat="1" ht="101.5" x14ac:dyDescent="0.35">
      <c r="B97" s="10">
        <v>80141626</v>
      </c>
      <c r="C97" s="10" t="s">
        <v>158</v>
      </c>
      <c r="D97" s="10">
        <v>42901</v>
      </c>
      <c r="E97" s="10" t="s">
        <v>130</v>
      </c>
      <c r="F97" s="10" t="s">
        <v>159</v>
      </c>
      <c r="G97" s="10" t="s">
        <v>70</v>
      </c>
      <c r="H97" s="10">
        <f>4400000*6</f>
        <v>26400000</v>
      </c>
      <c r="I97" s="10">
        <f>4400000*6</f>
        <v>26400000</v>
      </c>
      <c r="J97" s="10" t="s">
        <v>71</v>
      </c>
      <c r="K97" s="10" t="s">
        <v>72</v>
      </c>
      <c r="L97" s="10" t="s">
        <v>145</v>
      </c>
    </row>
    <row r="98" spans="2:12" s="10" customFormat="1" ht="43.5" x14ac:dyDescent="0.35">
      <c r="B98" s="10">
        <v>82101501</v>
      </c>
      <c r="C98" s="10" t="s">
        <v>160</v>
      </c>
      <c r="D98" s="10">
        <v>42857</v>
      </c>
      <c r="E98" s="10" t="s">
        <v>139</v>
      </c>
      <c r="F98" s="10" t="s">
        <v>161</v>
      </c>
      <c r="G98" s="10" t="s">
        <v>70</v>
      </c>
      <c r="H98" s="10">
        <v>56000000</v>
      </c>
      <c r="I98" s="10">
        <v>56000000</v>
      </c>
      <c r="J98" s="10" t="s">
        <v>71</v>
      </c>
      <c r="K98" s="10" t="s">
        <v>72</v>
      </c>
      <c r="L98" s="10" t="s">
        <v>145</v>
      </c>
    </row>
    <row r="99" spans="2:12" s="10" customFormat="1" ht="43.5" x14ac:dyDescent="0.35">
      <c r="B99" s="10">
        <v>80101509</v>
      </c>
      <c r="C99" s="10" t="s">
        <v>162</v>
      </c>
      <c r="D99" s="10">
        <v>42857</v>
      </c>
      <c r="E99" s="10" t="s">
        <v>79</v>
      </c>
      <c r="F99" s="10" t="s">
        <v>123</v>
      </c>
      <c r="G99" s="10" t="s">
        <v>70</v>
      </c>
      <c r="H99" s="10">
        <v>50000000</v>
      </c>
      <c r="I99" s="10">
        <v>50000000</v>
      </c>
      <c r="J99" s="10" t="s">
        <v>71</v>
      </c>
      <c r="K99" s="10" t="s">
        <v>72</v>
      </c>
      <c r="L99" s="10" t="s">
        <v>145</v>
      </c>
    </row>
    <row r="100" spans="2:12" s="10" customFormat="1" ht="72.5" x14ac:dyDescent="0.35">
      <c r="B100" s="10">
        <v>80101601</v>
      </c>
      <c r="C100" s="10" t="s">
        <v>163</v>
      </c>
      <c r="D100" s="10">
        <v>42755</v>
      </c>
      <c r="E100" s="10" t="s">
        <v>164</v>
      </c>
      <c r="F100" s="10" t="s">
        <v>123</v>
      </c>
      <c r="G100" s="10" t="s">
        <v>70</v>
      </c>
      <c r="H100" s="10">
        <v>16000000</v>
      </c>
      <c r="I100" s="10">
        <v>16000000</v>
      </c>
      <c r="J100" s="10" t="s">
        <v>71</v>
      </c>
      <c r="K100" s="10" t="s">
        <v>72</v>
      </c>
      <c r="L100" s="10" t="s">
        <v>73</v>
      </c>
    </row>
    <row r="101" spans="2:12" s="10" customFormat="1" ht="58" x14ac:dyDescent="0.35">
      <c r="B101" s="10">
        <v>80101601</v>
      </c>
      <c r="C101" s="10" t="s">
        <v>165</v>
      </c>
      <c r="D101" s="10" t="s">
        <v>166</v>
      </c>
      <c r="E101" s="10" t="s">
        <v>149</v>
      </c>
      <c r="F101" s="10" t="s">
        <v>125</v>
      </c>
      <c r="G101" s="10" t="s">
        <v>70</v>
      </c>
      <c r="H101" s="10">
        <f>38857143+[1]PAA!$I$58</f>
        <v>80000000</v>
      </c>
      <c r="I101" s="10">
        <f>38857143+[1]PAA!$I$58</f>
        <v>80000000</v>
      </c>
      <c r="J101" s="10" t="s">
        <v>71</v>
      </c>
      <c r="K101" s="10" t="s">
        <v>72</v>
      </c>
      <c r="L101" s="10" t="s">
        <v>73</v>
      </c>
    </row>
    <row r="102" spans="2:12" s="10" customFormat="1" x14ac:dyDescent="0.35"/>
    <row r="103" spans="2:12" s="10" customFormat="1" x14ac:dyDescent="0.35"/>
    <row r="104" spans="2:12" s="10" customFormat="1" x14ac:dyDescent="0.35"/>
    <row r="105" spans="2:12" s="10" customFormat="1" x14ac:dyDescent="0.35"/>
  </sheetData>
  <mergeCells count="13">
    <mergeCell ref="F5:I9"/>
    <mergeCell ref="F11:I15"/>
    <mergeCell ref="C5:D5"/>
    <mergeCell ref="C6:D6"/>
    <mergeCell ref="C7:D7"/>
    <mergeCell ref="C8:D8"/>
    <mergeCell ref="C9:D9"/>
    <mergeCell ref="C10:D10"/>
    <mergeCell ref="C11:D11"/>
    <mergeCell ref="C12:D12"/>
    <mergeCell ref="C13:D13"/>
    <mergeCell ref="C14:D14"/>
    <mergeCell ref="C15:D15"/>
  </mergeCells>
  <dataValidations count="1">
    <dataValidation type="whole" allowBlank="1" showInputMessage="1" showErrorMessage="1" promptTitle="Valor" sqref="H48:H52 H36:H38">
      <formula1>1</formula1>
      <formula2>100000000000000</formula2>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41"/>
  <sheetViews>
    <sheetView workbookViewId="0">
      <selection activeCell="C3" sqref="C3"/>
    </sheetView>
  </sheetViews>
  <sheetFormatPr baseColWidth="10" defaultRowHeight="14.5" x14ac:dyDescent="0.35"/>
  <cols>
    <col min="2" max="2" width="13.7265625" customWidth="1"/>
    <col min="3" max="3" width="82.81640625" customWidth="1"/>
    <col min="4" max="4" width="27.1796875" customWidth="1"/>
  </cols>
  <sheetData>
    <row r="3" spans="2:3" x14ac:dyDescent="0.35">
      <c r="B3" s="11" t="s">
        <v>27</v>
      </c>
      <c r="C3" s="11" t="s">
        <v>28</v>
      </c>
    </row>
    <row r="4" spans="2:3" x14ac:dyDescent="0.35">
      <c r="B4" s="12">
        <v>0</v>
      </c>
      <c r="C4" s="13" t="s">
        <v>29</v>
      </c>
    </row>
    <row r="5" spans="2:3" x14ac:dyDescent="0.35">
      <c r="B5" s="12">
        <v>1</v>
      </c>
      <c r="C5" s="13" t="s">
        <v>30</v>
      </c>
    </row>
    <row r="6" spans="2:3" x14ac:dyDescent="0.35">
      <c r="B6" s="12">
        <v>2</v>
      </c>
      <c r="C6" s="13" t="s">
        <v>31</v>
      </c>
    </row>
    <row r="7" spans="2:3" x14ac:dyDescent="0.35">
      <c r="B7" s="7"/>
      <c r="C7" s="7"/>
    </row>
    <row r="8" spans="2:3" x14ac:dyDescent="0.35">
      <c r="B8" s="11" t="s">
        <v>27</v>
      </c>
      <c r="C8" s="11" t="s">
        <v>9</v>
      </c>
    </row>
    <row r="9" spans="2:3" x14ac:dyDescent="0.35">
      <c r="B9" s="12">
        <v>0</v>
      </c>
      <c r="C9" s="13" t="s">
        <v>32</v>
      </c>
    </row>
    <row r="10" spans="2:3" x14ac:dyDescent="0.35">
      <c r="B10" s="12">
        <v>1</v>
      </c>
      <c r="C10" s="13" t="s">
        <v>33</v>
      </c>
    </row>
    <row r="11" spans="2:3" x14ac:dyDescent="0.35">
      <c r="B11" s="12">
        <v>2</v>
      </c>
      <c r="C11" s="13" t="s">
        <v>34</v>
      </c>
    </row>
    <row r="12" spans="2:3" x14ac:dyDescent="0.35">
      <c r="B12" s="12">
        <v>3</v>
      </c>
      <c r="C12" s="13" t="s">
        <v>35</v>
      </c>
    </row>
    <row r="13" spans="2:3" x14ac:dyDescent="0.35">
      <c r="B13" s="12">
        <v>4</v>
      </c>
      <c r="C13" s="13" t="s">
        <v>36</v>
      </c>
    </row>
    <row r="14" spans="2:3" x14ac:dyDescent="0.35">
      <c r="B14" s="12">
        <v>5</v>
      </c>
      <c r="C14" s="13" t="s">
        <v>37</v>
      </c>
    </row>
    <row r="15" spans="2:3" x14ac:dyDescent="0.35">
      <c r="B15" s="7"/>
      <c r="C15" s="7"/>
    </row>
    <row r="16" spans="2:3" x14ac:dyDescent="0.35">
      <c r="B16" s="11" t="s">
        <v>27</v>
      </c>
      <c r="C16" s="11" t="s">
        <v>13</v>
      </c>
    </row>
    <row r="17" spans="2:3" x14ac:dyDescent="0.35">
      <c r="B17" s="12">
        <v>0</v>
      </c>
      <c r="C17" s="13" t="s">
        <v>38</v>
      </c>
    </row>
    <row r="18" spans="2:3" x14ac:dyDescent="0.35">
      <c r="B18" s="12">
        <v>1</v>
      </c>
      <c r="C18" s="13" t="s">
        <v>39</v>
      </c>
    </row>
    <row r="19" spans="2:3" x14ac:dyDescent="0.35">
      <c r="B19" s="12">
        <v>2</v>
      </c>
      <c r="C19" s="13" t="s">
        <v>40</v>
      </c>
    </row>
    <row r="20" spans="2:3" x14ac:dyDescent="0.35">
      <c r="B20" s="12">
        <v>3</v>
      </c>
      <c r="C20" s="13" t="s">
        <v>41</v>
      </c>
    </row>
    <row r="21" spans="2:3" x14ac:dyDescent="0.35">
      <c r="B21" s="7"/>
      <c r="C21" s="7"/>
    </row>
    <row r="22" spans="2:3" x14ac:dyDescent="0.35">
      <c r="B22" s="11" t="s">
        <v>27</v>
      </c>
      <c r="C22" s="11" t="s">
        <v>42</v>
      </c>
    </row>
    <row r="23" spans="2:3" x14ac:dyDescent="0.35">
      <c r="B23" s="12">
        <v>1</v>
      </c>
      <c r="C23" s="13" t="s">
        <v>43</v>
      </c>
    </row>
    <row r="24" spans="2:3" x14ac:dyDescent="0.35">
      <c r="B24" s="12">
        <v>2</v>
      </c>
      <c r="C24" s="13" t="s">
        <v>44</v>
      </c>
    </row>
    <row r="25" spans="2:3" x14ac:dyDescent="0.35">
      <c r="B25" s="12">
        <v>3</v>
      </c>
      <c r="C25" s="13" t="s">
        <v>45</v>
      </c>
    </row>
    <row r="26" spans="2:3" x14ac:dyDescent="0.35">
      <c r="B26" s="12">
        <v>4</v>
      </c>
      <c r="C26" s="13" t="s">
        <v>46</v>
      </c>
    </row>
    <row r="27" spans="2:3" x14ac:dyDescent="0.35">
      <c r="B27" s="12">
        <v>5</v>
      </c>
      <c r="C27" s="13" t="s">
        <v>47</v>
      </c>
    </row>
    <row r="28" spans="2:3" x14ac:dyDescent="0.35">
      <c r="B28" s="12">
        <v>6</v>
      </c>
      <c r="C28" s="13" t="s">
        <v>48</v>
      </c>
    </row>
    <row r="29" spans="2:3" x14ac:dyDescent="0.35">
      <c r="B29" s="12">
        <v>7</v>
      </c>
      <c r="C29" s="13" t="s">
        <v>49</v>
      </c>
    </row>
    <row r="30" spans="2:3" x14ac:dyDescent="0.35">
      <c r="B30" s="12">
        <v>8</v>
      </c>
      <c r="C30" s="13" t="s">
        <v>50</v>
      </c>
    </row>
    <row r="31" spans="2:3" x14ac:dyDescent="0.35">
      <c r="B31" s="12">
        <v>9</v>
      </c>
      <c r="C31" s="13" t="s">
        <v>51</v>
      </c>
    </row>
    <row r="32" spans="2:3" x14ac:dyDescent="0.35">
      <c r="B32" s="12">
        <v>10</v>
      </c>
      <c r="C32" s="13" t="s">
        <v>52</v>
      </c>
    </row>
    <row r="33" spans="2:3" x14ac:dyDescent="0.35">
      <c r="B33" s="12">
        <v>11</v>
      </c>
      <c r="C33" s="13" t="s">
        <v>53</v>
      </c>
    </row>
    <row r="34" spans="2:3" x14ac:dyDescent="0.35">
      <c r="B34" s="12">
        <v>12</v>
      </c>
      <c r="C34" s="13" t="s">
        <v>54</v>
      </c>
    </row>
    <row r="35" spans="2:3" x14ac:dyDescent="0.35">
      <c r="B35" s="7"/>
      <c r="C35" s="7"/>
    </row>
    <row r="36" spans="2:3" x14ac:dyDescent="0.35">
      <c r="B36" s="11" t="s">
        <v>12</v>
      </c>
      <c r="C36" s="11" t="s">
        <v>12</v>
      </c>
    </row>
    <row r="37" spans="2:3" x14ac:dyDescent="0.35">
      <c r="B37" s="13" t="s">
        <v>55</v>
      </c>
      <c r="C37" s="13" t="s">
        <v>56</v>
      </c>
    </row>
    <row r="38" spans="2:3" x14ac:dyDescent="0.35">
      <c r="B38" s="13" t="s">
        <v>57</v>
      </c>
      <c r="C38" s="13" t="s">
        <v>58</v>
      </c>
    </row>
    <row r="39" spans="2:3" x14ac:dyDescent="0.35">
      <c r="B39" s="7"/>
      <c r="C39" s="7"/>
    </row>
    <row r="40" spans="2:3" x14ac:dyDescent="0.35">
      <c r="B40" s="7"/>
      <c r="C40" s="7"/>
    </row>
    <row r="41" spans="2:3" x14ac:dyDescent="0.35">
      <c r="B41" s="7"/>
      <c r="C4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Mary Alejandra Contreras Ballesteros</cp:lastModifiedBy>
  <dcterms:created xsi:type="dcterms:W3CDTF">2012-12-10T15:58:41Z</dcterms:created>
  <dcterms:modified xsi:type="dcterms:W3CDTF">2017-08-02T17:42:21Z</dcterms:modified>
</cp:coreProperties>
</file>