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2022\CALIDAD\"/>
    </mc:Choice>
  </mc:AlternateContent>
  <xr:revisionPtr revIDLastSave="0" documentId="8_{6EB14833-EB0F-4D45-BF67-2F2BC14863A9}" xr6:coauthVersionLast="47" xr6:coauthVersionMax="47" xr10:uidLastSave="{00000000-0000-0000-0000-000000000000}"/>
  <bookViews>
    <workbookView xWindow="-120" yWindow="-120" windowWidth="20730" windowHeight="11310" xr2:uid="{00000000-000D-0000-FFFF-FFFF00000000}"/>
  </bookViews>
  <sheets>
    <sheet name="Plantilla reporte PA" sheetId="1" r:id="rId1"/>
    <sheet name="HOJA 2. $ ejecutados X entid" sheetId="4" r:id="rId2"/>
  </sheets>
  <definedNames>
    <definedName name="_xlnm._FilterDatabase" localSheetId="0" hidden="1">'Plantilla reporte PA'!$A$12:$AM$1332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17" i="1" l="1"/>
  <c r="AE318" i="1"/>
  <c r="AE319" i="1"/>
  <c r="AE316" i="1"/>
  <c r="AE363" i="1"/>
  <c r="AE360" i="1"/>
  <c r="AE356" i="1"/>
  <c r="AE354" i="1"/>
  <c r="AE359" i="1"/>
  <c r="AE358" i="1"/>
  <c r="AE352" i="1"/>
  <c r="AE346" i="1"/>
  <c r="AE348" i="1"/>
  <c r="AE342" i="1"/>
  <c r="AE344" i="1"/>
  <c r="AE341" i="1"/>
  <c r="AE335" i="1"/>
  <c r="AE331" i="1"/>
  <c r="AE330" i="1"/>
  <c r="AE329" i="1"/>
  <c r="AE328" i="1"/>
  <c r="AE327" i="1"/>
  <c r="AE324" i="1"/>
  <c r="AE323" i="1"/>
  <c r="AE313"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 i="1"/>
  <c r="AJ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J111" i="1"/>
  <c r="AK111" i="1"/>
  <c r="AJ112" i="1"/>
  <c r="AK112" i="1"/>
  <c r="AJ113" i="1"/>
  <c r="AK113" i="1"/>
  <c r="AJ114" i="1"/>
  <c r="AK114" i="1"/>
  <c r="AJ115" i="1"/>
  <c r="AK115" i="1"/>
  <c r="AJ116" i="1"/>
  <c r="AK116" i="1"/>
  <c r="AJ117" i="1"/>
  <c r="AK117" i="1"/>
  <c r="AJ118" i="1"/>
  <c r="AK118" i="1"/>
  <c r="AJ119" i="1"/>
  <c r="AK119" i="1"/>
  <c r="AJ120" i="1"/>
  <c r="AK120" i="1"/>
  <c r="AJ121" i="1"/>
  <c r="AK121" i="1"/>
  <c r="AJ122" i="1"/>
  <c r="AK122" i="1"/>
  <c r="AJ123" i="1"/>
  <c r="AK123" i="1"/>
  <c r="AJ124" i="1"/>
  <c r="AK124" i="1"/>
  <c r="AJ125" i="1"/>
  <c r="AK125" i="1"/>
  <c r="AJ126" i="1"/>
  <c r="AK126" i="1"/>
  <c r="AJ127" i="1"/>
  <c r="AK127" i="1"/>
  <c r="AJ128" i="1"/>
  <c r="AK128" i="1"/>
  <c r="AJ129" i="1"/>
  <c r="AK129" i="1"/>
  <c r="AJ130" i="1"/>
  <c r="AK130" i="1"/>
  <c r="AJ131" i="1"/>
  <c r="AK131" i="1"/>
  <c r="AJ132" i="1"/>
  <c r="AK132" i="1"/>
  <c r="AJ133" i="1"/>
  <c r="AK133" i="1"/>
  <c r="AJ134" i="1"/>
  <c r="AK134" i="1"/>
  <c r="AJ135" i="1"/>
  <c r="AK135" i="1"/>
  <c r="AJ136" i="1"/>
  <c r="AK136" i="1"/>
  <c r="AJ137" i="1"/>
  <c r="AK137" i="1"/>
  <c r="AJ138" i="1"/>
  <c r="AK138" i="1"/>
  <c r="AJ139" i="1"/>
  <c r="AK139" i="1"/>
  <c r="AJ140" i="1"/>
  <c r="AK140" i="1"/>
  <c r="AJ141" i="1"/>
  <c r="AK141" i="1"/>
  <c r="AJ142" i="1"/>
  <c r="AK142" i="1"/>
  <c r="AJ143" i="1"/>
  <c r="AK143" i="1"/>
  <c r="AJ144" i="1"/>
  <c r="AK144" i="1"/>
  <c r="AJ145" i="1"/>
  <c r="AK145" i="1"/>
  <c r="AJ146" i="1"/>
  <c r="AK146" i="1"/>
  <c r="AJ147" i="1"/>
  <c r="AK147" i="1"/>
  <c r="AJ148" i="1"/>
  <c r="AK148" i="1"/>
  <c r="AJ149" i="1"/>
  <c r="AK149" i="1"/>
  <c r="AJ150" i="1"/>
  <c r="AK150" i="1"/>
  <c r="AJ151" i="1"/>
  <c r="AK151" i="1"/>
  <c r="AJ152" i="1"/>
  <c r="AK152" i="1"/>
  <c r="AJ153" i="1"/>
  <c r="AK153" i="1"/>
  <c r="AJ154" i="1"/>
  <c r="AK154" i="1"/>
  <c r="AJ155" i="1"/>
  <c r="AK155" i="1"/>
  <c r="AJ156" i="1"/>
  <c r="AK156" i="1"/>
  <c r="AJ157" i="1"/>
  <c r="AK157" i="1"/>
  <c r="AJ158" i="1"/>
  <c r="AK158" i="1"/>
  <c r="AJ159" i="1"/>
  <c r="AK159" i="1"/>
  <c r="AJ160" i="1"/>
  <c r="AK160" i="1"/>
  <c r="AJ161" i="1"/>
  <c r="AK161" i="1"/>
  <c r="AJ162" i="1"/>
  <c r="AK162" i="1"/>
  <c r="AJ163" i="1"/>
  <c r="AK163" i="1"/>
  <c r="AJ164" i="1"/>
  <c r="AK164" i="1"/>
  <c r="AJ165" i="1"/>
  <c r="AK165" i="1"/>
  <c r="AJ166" i="1"/>
  <c r="AK166" i="1"/>
  <c r="AJ167" i="1"/>
  <c r="AK167" i="1"/>
  <c r="AJ168" i="1"/>
  <c r="AK168" i="1"/>
  <c r="AJ169" i="1"/>
  <c r="AK169" i="1"/>
  <c r="AJ170" i="1"/>
  <c r="AK170" i="1"/>
  <c r="AJ171" i="1"/>
  <c r="AK171" i="1"/>
  <c r="AJ172" i="1"/>
  <c r="AK172" i="1"/>
  <c r="AJ173" i="1"/>
  <c r="AK173" i="1"/>
  <c r="AJ174" i="1"/>
  <c r="AK174" i="1"/>
  <c r="AJ175" i="1"/>
  <c r="AK175" i="1"/>
  <c r="AJ176" i="1"/>
  <c r="AK176" i="1"/>
  <c r="AJ177" i="1"/>
  <c r="AK177" i="1"/>
  <c r="AJ178" i="1"/>
  <c r="AK178" i="1"/>
  <c r="AJ179" i="1"/>
  <c r="AK179" i="1"/>
  <c r="AJ180" i="1"/>
  <c r="AK180" i="1"/>
  <c r="AJ181" i="1"/>
  <c r="AK181" i="1"/>
  <c r="AJ182" i="1"/>
  <c r="AK182" i="1"/>
  <c r="AJ183" i="1"/>
  <c r="AK183" i="1"/>
  <c r="AJ184" i="1"/>
  <c r="AK184" i="1"/>
  <c r="AJ185" i="1"/>
  <c r="AK185" i="1"/>
  <c r="AJ186" i="1"/>
  <c r="AK186" i="1"/>
  <c r="AJ187" i="1"/>
  <c r="AK187" i="1"/>
  <c r="AJ188" i="1"/>
  <c r="AK188" i="1"/>
  <c r="AJ189" i="1"/>
  <c r="AK189" i="1"/>
  <c r="AJ190" i="1"/>
  <c r="AK190" i="1"/>
  <c r="AJ191" i="1"/>
  <c r="AK191" i="1"/>
  <c r="AJ192" i="1"/>
  <c r="AK192" i="1"/>
  <c r="AJ193" i="1"/>
  <c r="AK193" i="1"/>
  <c r="AJ194" i="1"/>
  <c r="AK194" i="1"/>
  <c r="AJ195" i="1"/>
  <c r="AK195" i="1"/>
  <c r="AJ196" i="1"/>
  <c r="AK196" i="1"/>
  <c r="AJ197" i="1"/>
  <c r="AK197" i="1"/>
  <c r="AJ198" i="1"/>
  <c r="AK198" i="1"/>
  <c r="AJ199" i="1"/>
  <c r="AK199" i="1"/>
  <c r="AJ200" i="1"/>
  <c r="AK200" i="1"/>
  <c r="AJ201" i="1"/>
  <c r="AK201" i="1"/>
  <c r="AJ202" i="1"/>
  <c r="AK202" i="1"/>
  <c r="AJ203" i="1"/>
  <c r="AK203" i="1"/>
  <c r="AJ204" i="1"/>
  <c r="AK204" i="1"/>
  <c r="AJ205" i="1"/>
  <c r="AK205" i="1"/>
  <c r="AJ206" i="1"/>
  <c r="AK206" i="1"/>
  <c r="AJ207" i="1"/>
  <c r="AK207" i="1"/>
  <c r="AJ208" i="1"/>
  <c r="AK208" i="1"/>
  <c r="AJ209" i="1"/>
  <c r="AK209" i="1"/>
  <c r="AJ210" i="1"/>
  <c r="AK210" i="1"/>
  <c r="AJ211" i="1"/>
  <c r="AK211" i="1"/>
  <c r="AJ212" i="1"/>
  <c r="AK212" i="1"/>
  <c r="AJ213" i="1"/>
  <c r="AK213" i="1"/>
  <c r="AJ214" i="1"/>
  <c r="AK214" i="1"/>
  <c r="AJ215" i="1"/>
  <c r="AK215" i="1"/>
  <c r="AJ216" i="1"/>
  <c r="AK216" i="1"/>
  <c r="AJ217" i="1"/>
  <c r="AK217" i="1"/>
  <c r="AJ218" i="1"/>
  <c r="AK218" i="1"/>
  <c r="AJ219" i="1"/>
  <c r="AK219" i="1"/>
  <c r="AJ220" i="1"/>
  <c r="AK220" i="1"/>
  <c r="AJ221" i="1"/>
  <c r="AK221" i="1"/>
  <c r="AJ222" i="1"/>
  <c r="AK222" i="1"/>
  <c r="AJ223" i="1"/>
  <c r="AK223" i="1"/>
  <c r="AJ224" i="1"/>
  <c r="AK224" i="1"/>
  <c r="AJ225" i="1"/>
  <c r="AK225" i="1"/>
  <c r="AJ226" i="1"/>
  <c r="AK226" i="1"/>
  <c r="AJ227" i="1"/>
  <c r="AK227" i="1"/>
  <c r="AJ228" i="1"/>
  <c r="AK228" i="1"/>
  <c r="AJ229" i="1"/>
  <c r="AK229" i="1"/>
  <c r="AJ230" i="1"/>
  <c r="AK230" i="1"/>
  <c r="AJ231" i="1"/>
  <c r="AK231" i="1"/>
  <c r="AJ232" i="1"/>
  <c r="AK232" i="1"/>
  <c r="AJ233" i="1"/>
  <c r="AK233" i="1"/>
  <c r="AJ234" i="1"/>
  <c r="AK234" i="1"/>
  <c r="AJ235" i="1"/>
  <c r="AK235" i="1"/>
  <c r="AJ236" i="1"/>
  <c r="AK236" i="1"/>
  <c r="AJ237" i="1"/>
  <c r="AK237" i="1"/>
  <c r="AJ238" i="1"/>
  <c r="AK238" i="1"/>
  <c r="AJ239" i="1"/>
  <c r="AK239" i="1"/>
  <c r="AJ240" i="1"/>
  <c r="AK240" i="1"/>
  <c r="AJ241" i="1"/>
  <c r="AK241" i="1"/>
  <c r="AJ242" i="1"/>
  <c r="AK242" i="1"/>
  <c r="AJ243" i="1"/>
  <c r="AK243" i="1"/>
  <c r="AJ244" i="1"/>
  <c r="AK244" i="1"/>
  <c r="AJ245" i="1"/>
  <c r="AK245" i="1"/>
  <c r="AJ246" i="1"/>
  <c r="AK246" i="1"/>
  <c r="AJ247" i="1"/>
  <c r="AK247" i="1"/>
  <c r="AJ248" i="1"/>
  <c r="AK248" i="1"/>
  <c r="AJ249" i="1"/>
  <c r="AK249" i="1"/>
  <c r="AJ250" i="1"/>
  <c r="AK250" i="1"/>
  <c r="AJ251" i="1"/>
  <c r="AK251" i="1"/>
  <c r="AJ252" i="1"/>
  <c r="AK252" i="1"/>
  <c r="AJ253" i="1"/>
  <c r="AK253" i="1"/>
  <c r="AJ254" i="1"/>
  <c r="AK254" i="1"/>
  <c r="AJ255" i="1"/>
  <c r="AK255" i="1"/>
  <c r="AJ256" i="1"/>
  <c r="AK256" i="1"/>
  <c r="AJ257" i="1"/>
  <c r="AK257" i="1"/>
  <c r="AJ258" i="1"/>
  <c r="AK258" i="1"/>
  <c r="AJ259" i="1"/>
  <c r="AK259" i="1"/>
  <c r="AJ260" i="1"/>
  <c r="AK260" i="1"/>
  <c r="AJ261" i="1"/>
  <c r="AK261" i="1"/>
  <c r="AJ262" i="1"/>
  <c r="AK262" i="1"/>
  <c r="AJ263" i="1"/>
  <c r="AK263" i="1"/>
  <c r="AJ264" i="1"/>
  <c r="AK264" i="1"/>
  <c r="AJ265" i="1"/>
  <c r="AK265" i="1"/>
  <c r="AJ266" i="1"/>
  <c r="AK266" i="1"/>
  <c r="AJ267" i="1"/>
  <c r="AK267" i="1"/>
  <c r="AJ268" i="1"/>
  <c r="AK268" i="1"/>
  <c r="AJ269" i="1"/>
  <c r="AK269" i="1"/>
  <c r="AJ270" i="1"/>
  <c r="AK270" i="1"/>
  <c r="AJ271" i="1"/>
  <c r="AK271" i="1"/>
  <c r="AJ272" i="1"/>
  <c r="AK272" i="1"/>
  <c r="AJ273" i="1"/>
  <c r="AK273" i="1"/>
  <c r="AJ274" i="1"/>
  <c r="AK274" i="1"/>
  <c r="AJ275" i="1"/>
  <c r="AK275" i="1"/>
  <c r="AJ276" i="1"/>
  <c r="AK276" i="1"/>
  <c r="AJ277" i="1"/>
  <c r="AK277" i="1"/>
  <c r="AJ278" i="1"/>
  <c r="AK278" i="1"/>
  <c r="AJ279" i="1"/>
  <c r="AK279" i="1"/>
  <c r="AJ280" i="1"/>
  <c r="AK280" i="1"/>
  <c r="AJ281" i="1"/>
  <c r="AK281" i="1"/>
  <c r="AJ282" i="1"/>
  <c r="AK282" i="1"/>
  <c r="AJ283" i="1"/>
  <c r="AK283" i="1"/>
  <c r="AJ284" i="1"/>
  <c r="AK284" i="1"/>
  <c r="AJ285" i="1"/>
  <c r="AK285" i="1"/>
  <c r="AJ286" i="1"/>
  <c r="AK286" i="1"/>
  <c r="AJ287" i="1"/>
  <c r="AK287" i="1"/>
  <c r="AJ288" i="1"/>
  <c r="AK288" i="1"/>
  <c r="AJ289" i="1"/>
  <c r="AK289" i="1"/>
  <c r="AJ290" i="1"/>
  <c r="AK290" i="1"/>
  <c r="AJ291" i="1"/>
  <c r="AK291" i="1"/>
  <c r="AJ292" i="1"/>
  <c r="AK292" i="1"/>
  <c r="AJ293" i="1"/>
  <c r="AK293" i="1"/>
  <c r="AJ294" i="1"/>
  <c r="AK294" i="1"/>
  <c r="AJ295" i="1"/>
  <c r="AK295" i="1"/>
  <c r="AJ296" i="1"/>
  <c r="AK296" i="1"/>
  <c r="AJ297" i="1"/>
  <c r="AK297" i="1"/>
  <c r="AJ298" i="1"/>
  <c r="AK298" i="1"/>
  <c r="AJ299" i="1"/>
  <c r="AK299" i="1"/>
  <c r="AJ300" i="1"/>
  <c r="AK300" i="1"/>
  <c r="AJ301" i="1"/>
  <c r="AK301" i="1"/>
  <c r="AJ302" i="1"/>
  <c r="AK302" i="1"/>
  <c r="AJ303" i="1"/>
  <c r="AK303" i="1"/>
  <c r="AJ304" i="1"/>
  <c r="AK304" i="1"/>
  <c r="AJ305" i="1"/>
  <c r="AK305" i="1"/>
  <c r="AJ306" i="1"/>
  <c r="AK306" i="1"/>
  <c r="AJ307" i="1"/>
  <c r="AK307" i="1"/>
  <c r="AJ308" i="1"/>
  <c r="AK308" i="1"/>
  <c r="AJ309" i="1"/>
  <c r="AK309" i="1"/>
  <c r="AJ310" i="1"/>
  <c r="AK310" i="1"/>
  <c r="AJ311" i="1"/>
  <c r="AK311" i="1"/>
  <c r="AJ312" i="1"/>
  <c r="AK312" i="1"/>
  <c r="AJ313" i="1"/>
  <c r="AK313" i="1"/>
  <c r="AJ314" i="1"/>
  <c r="AK314" i="1"/>
  <c r="AJ315" i="1"/>
  <c r="AK315" i="1"/>
  <c r="AJ316" i="1"/>
  <c r="AK316" i="1"/>
  <c r="AJ317" i="1"/>
  <c r="AK317" i="1"/>
  <c r="AJ318" i="1"/>
  <c r="AK318" i="1"/>
  <c r="AJ319" i="1"/>
  <c r="AK319" i="1"/>
  <c r="AJ320" i="1"/>
  <c r="AK320" i="1"/>
  <c r="AJ321" i="1"/>
  <c r="AK321" i="1"/>
  <c r="AJ322" i="1"/>
  <c r="AK322" i="1"/>
  <c r="AJ323" i="1"/>
  <c r="AK323" i="1"/>
  <c r="AJ324" i="1"/>
  <c r="AK324" i="1"/>
  <c r="AJ325" i="1"/>
  <c r="AK325" i="1"/>
  <c r="AJ326" i="1"/>
  <c r="AK326" i="1"/>
  <c r="AJ327" i="1"/>
  <c r="AK327" i="1"/>
  <c r="AJ328" i="1"/>
  <c r="AK328" i="1"/>
  <c r="AJ329" i="1"/>
  <c r="AK329" i="1"/>
  <c r="AJ330" i="1"/>
  <c r="AK330" i="1"/>
  <c r="AJ331" i="1"/>
  <c r="AK331" i="1"/>
  <c r="AJ332" i="1"/>
  <c r="AK332" i="1"/>
  <c r="AJ333" i="1"/>
  <c r="AK333" i="1"/>
  <c r="AJ334" i="1"/>
  <c r="AK334" i="1"/>
  <c r="AJ335" i="1"/>
  <c r="AK335" i="1"/>
  <c r="AJ336" i="1"/>
  <c r="AK336" i="1"/>
  <c r="AJ337" i="1"/>
  <c r="AK337" i="1"/>
  <c r="AJ338" i="1"/>
  <c r="AK338" i="1"/>
  <c r="AJ339" i="1"/>
  <c r="AK339" i="1"/>
  <c r="AJ340" i="1"/>
  <c r="AK340" i="1"/>
  <c r="AJ341" i="1"/>
  <c r="AK341" i="1"/>
  <c r="AJ342" i="1"/>
  <c r="AK342" i="1"/>
  <c r="AJ343" i="1"/>
  <c r="AK343" i="1"/>
  <c r="AJ344" i="1"/>
  <c r="AK344" i="1"/>
  <c r="AJ345" i="1"/>
  <c r="AK345" i="1"/>
  <c r="AJ346" i="1"/>
  <c r="AK346" i="1"/>
  <c r="AJ347" i="1"/>
  <c r="AK347" i="1"/>
  <c r="AJ348" i="1"/>
  <c r="AK348" i="1"/>
  <c r="AJ349" i="1"/>
  <c r="AK349" i="1"/>
  <c r="AJ350" i="1"/>
  <c r="AK350" i="1"/>
  <c r="AJ351" i="1"/>
  <c r="AK351" i="1"/>
  <c r="AJ352" i="1"/>
  <c r="AK352" i="1"/>
  <c r="AJ353" i="1"/>
  <c r="AK353" i="1"/>
  <c r="AJ354" i="1"/>
  <c r="AK354" i="1"/>
  <c r="AJ355" i="1"/>
  <c r="AK355" i="1"/>
  <c r="AJ356" i="1"/>
  <c r="AK356" i="1"/>
  <c r="AJ357" i="1"/>
  <c r="AK357" i="1"/>
  <c r="AJ358" i="1"/>
  <c r="AK358" i="1"/>
  <c r="AJ359" i="1"/>
  <c r="AK359" i="1"/>
  <c r="AJ360" i="1"/>
  <c r="AK360" i="1"/>
  <c r="AJ361" i="1"/>
  <c r="AK361" i="1"/>
  <c r="AJ362" i="1"/>
  <c r="AK362" i="1"/>
  <c r="AJ363" i="1"/>
  <c r="AK363" i="1"/>
  <c r="AJ364" i="1"/>
  <c r="AK364" i="1"/>
  <c r="AJ365" i="1"/>
  <c r="AK365" i="1"/>
  <c r="AJ366" i="1"/>
  <c r="AK366" i="1"/>
  <c r="AJ367" i="1"/>
  <c r="AK367" i="1"/>
  <c r="AJ368" i="1"/>
  <c r="AK368" i="1"/>
  <c r="AJ369" i="1"/>
  <c r="AK369" i="1"/>
  <c r="AJ370" i="1"/>
  <c r="AK370" i="1"/>
  <c r="AJ371" i="1"/>
  <c r="AK371" i="1"/>
  <c r="AJ372" i="1"/>
  <c r="AK372" i="1"/>
  <c r="AJ373" i="1"/>
  <c r="AK373" i="1"/>
  <c r="AJ374" i="1"/>
  <c r="AK374" i="1"/>
  <c r="AJ375" i="1"/>
  <c r="AK375" i="1"/>
  <c r="AJ376" i="1"/>
  <c r="AK376" i="1"/>
  <c r="AJ377" i="1"/>
  <c r="AK377" i="1"/>
  <c r="AJ378" i="1"/>
  <c r="AK378" i="1"/>
  <c r="AJ379" i="1"/>
  <c r="AK379" i="1"/>
  <c r="AJ380" i="1"/>
  <c r="AK380" i="1"/>
  <c r="AJ381" i="1"/>
  <c r="AK381" i="1"/>
  <c r="AJ382" i="1"/>
  <c r="AK382" i="1"/>
  <c r="AJ383" i="1"/>
  <c r="AK383" i="1"/>
  <c r="AJ384" i="1"/>
  <c r="AK384" i="1"/>
  <c r="AJ385" i="1"/>
  <c r="AK385" i="1"/>
  <c r="AJ386" i="1"/>
  <c r="AK386" i="1"/>
  <c r="AJ387" i="1"/>
  <c r="AK387" i="1"/>
  <c r="AJ388" i="1"/>
  <c r="AK388" i="1"/>
  <c r="AJ389" i="1"/>
  <c r="AK389" i="1"/>
  <c r="AJ390" i="1"/>
  <c r="AK390" i="1"/>
  <c r="AJ391" i="1"/>
  <c r="AK391" i="1"/>
  <c r="AJ392" i="1"/>
  <c r="AK392" i="1"/>
  <c r="AJ393" i="1"/>
  <c r="AK393" i="1"/>
  <c r="AJ394" i="1"/>
  <c r="AK394" i="1"/>
  <c r="AJ395" i="1"/>
  <c r="AK395" i="1"/>
  <c r="AJ396" i="1"/>
  <c r="AK396" i="1"/>
  <c r="AJ397" i="1"/>
  <c r="AK397" i="1"/>
  <c r="AJ398" i="1"/>
  <c r="AK398" i="1"/>
  <c r="AJ399" i="1"/>
  <c r="AK399" i="1"/>
  <c r="AJ400" i="1"/>
  <c r="AK400" i="1"/>
  <c r="AJ401" i="1"/>
  <c r="AK401" i="1"/>
  <c r="AJ402" i="1"/>
  <c r="AK402" i="1"/>
  <c r="AJ403" i="1"/>
  <c r="AK403" i="1"/>
  <c r="AJ404" i="1"/>
  <c r="AK404" i="1"/>
  <c r="AJ405" i="1"/>
  <c r="AK405" i="1"/>
  <c r="AJ406" i="1"/>
  <c r="AK406" i="1"/>
  <c r="AJ407" i="1"/>
  <c r="AK407" i="1"/>
  <c r="AJ408" i="1"/>
  <c r="AK408" i="1"/>
  <c r="AJ409" i="1"/>
  <c r="AK409" i="1"/>
  <c r="AJ410" i="1"/>
  <c r="AK410" i="1"/>
  <c r="AJ411" i="1"/>
  <c r="AK411" i="1"/>
  <c r="AJ412" i="1"/>
  <c r="AK412" i="1"/>
  <c r="AJ413" i="1"/>
  <c r="AK413" i="1"/>
  <c r="AJ414" i="1"/>
  <c r="AK414" i="1"/>
  <c r="AJ415" i="1"/>
  <c r="AK415" i="1"/>
  <c r="AJ416" i="1"/>
  <c r="AK416" i="1"/>
  <c r="AJ417" i="1"/>
  <c r="AK417" i="1"/>
  <c r="AJ418" i="1"/>
  <c r="AK418" i="1"/>
  <c r="AJ419" i="1"/>
  <c r="AK419" i="1"/>
  <c r="AJ420" i="1"/>
  <c r="AK420" i="1"/>
  <c r="AJ421" i="1"/>
  <c r="AK421" i="1"/>
  <c r="AJ422" i="1"/>
  <c r="AK422" i="1"/>
  <c r="AJ423" i="1"/>
  <c r="AK423" i="1"/>
  <c r="AJ424" i="1"/>
  <c r="AK424" i="1"/>
  <c r="AJ425" i="1"/>
  <c r="AK425" i="1"/>
  <c r="AJ426" i="1"/>
  <c r="AK426" i="1"/>
  <c r="AJ427" i="1"/>
  <c r="AK427" i="1"/>
  <c r="AJ428" i="1"/>
  <c r="AK428" i="1"/>
  <c r="AJ429" i="1"/>
  <c r="AK429" i="1"/>
  <c r="AJ430" i="1"/>
  <c r="AK430" i="1"/>
  <c r="AJ431" i="1"/>
  <c r="AK431" i="1"/>
  <c r="AJ432" i="1"/>
  <c r="AK432" i="1"/>
  <c r="AJ433" i="1"/>
  <c r="AK433" i="1"/>
  <c r="AJ434" i="1"/>
  <c r="AK434" i="1"/>
  <c r="AJ435" i="1"/>
  <c r="AK435" i="1"/>
  <c r="AJ436" i="1"/>
  <c r="AK436" i="1"/>
  <c r="AJ437" i="1"/>
  <c r="AK437" i="1"/>
  <c r="AJ438" i="1"/>
  <c r="AK438" i="1"/>
  <c r="AJ439" i="1"/>
  <c r="AK439" i="1"/>
  <c r="AJ440" i="1"/>
  <c r="AK440" i="1"/>
  <c r="AJ441" i="1"/>
  <c r="AK441" i="1"/>
  <c r="AJ442" i="1"/>
  <c r="AK442" i="1"/>
  <c r="AJ443" i="1"/>
  <c r="AK443" i="1"/>
  <c r="AJ444" i="1"/>
  <c r="AK444" i="1"/>
  <c r="AJ445" i="1"/>
  <c r="AK445" i="1"/>
  <c r="AJ446" i="1"/>
  <c r="AK446" i="1"/>
  <c r="AJ447" i="1"/>
  <c r="AK447" i="1"/>
  <c r="AJ448" i="1"/>
  <c r="AK448" i="1"/>
  <c r="AJ449" i="1"/>
  <c r="AK449" i="1"/>
  <c r="AJ450" i="1"/>
  <c r="AK450" i="1"/>
  <c r="AJ451" i="1"/>
  <c r="AK451" i="1"/>
  <c r="AJ452" i="1"/>
  <c r="AK452" i="1"/>
  <c r="AJ453" i="1"/>
  <c r="AK453" i="1"/>
  <c r="AJ454" i="1"/>
  <c r="AK454" i="1"/>
  <c r="AJ455" i="1"/>
  <c r="AK455" i="1"/>
  <c r="AJ456" i="1"/>
  <c r="AK456" i="1"/>
  <c r="AJ457" i="1"/>
  <c r="AK457" i="1"/>
  <c r="AJ458" i="1"/>
  <c r="AK458" i="1"/>
  <c r="AJ459" i="1"/>
  <c r="AK459" i="1"/>
  <c r="AJ460" i="1"/>
  <c r="AK460" i="1"/>
  <c r="AJ461" i="1"/>
  <c r="AK461" i="1"/>
  <c r="AJ462" i="1"/>
  <c r="AK462" i="1"/>
  <c r="AJ463" i="1"/>
  <c r="AK463" i="1"/>
  <c r="AJ464" i="1"/>
  <c r="AK464" i="1"/>
  <c r="AJ465" i="1"/>
  <c r="AK465" i="1"/>
  <c r="AJ466" i="1"/>
  <c r="AK466" i="1"/>
  <c r="AJ467" i="1"/>
  <c r="AK467" i="1"/>
  <c r="AJ468" i="1"/>
  <c r="AK468" i="1"/>
  <c r="AJ469" i="1"/>
  <c r="AK469" i="1"/>
  <c r="AJ470" i="1"/>
  <c r="AK470" i="1"/>
  <c r="AJ471" i="1"/>
  <c r="AK471" i="1"/>
  <c r="AJ472" i="1"/>
  <c r="AK472" i="1"/>
  <c r="AJ473" i="1"/>
  <c r="AK473" i="1"/>
  <c r="AJ474" i="1"/>
  <c r="AK474" i="1"/>
  <c r="AJ475" i="1"/>
  <c r="AK475" i="1"/>
  <c r="AJ476" i="1"/>
  <c r="AK476" i="1"/>
  <c r="AJ477" i="1"/>
  <c r="AK477" i="1"/>
  <c r="AJ478" i="1"/>
  <c r="AK478" i="1"/>
  <c r="AJ479" i="1"/>
  <c r="AK479" i="1"/>
  <c r="AJ480" i="1"/>
  <c r="AK480" i="1"/>
  <c r="AJ481" i="1"/>
  <c r="AK481" i="1"/>
  <c r="AJ482" i="1"/>
  <c r="AK482" i="1"/>
  <c r="AJ483" i="1"/>
  <c r="AK483" i="1"/>
  <c r="AJ484" i="1"/>
  <c r="AK484" i="1"/>
  <c r="AJ485" i="1"/>
  <c r="AK485" i="1"/>
  <c r="AJ486" i="1"/>
  <c r="AK486" i="1"/>
  <c r="AJ487" i="1"/>
  <c r="AK487" i="1"/>
  <c r="AJ488" i="1"/>
  <c r="AK488" i="1"/>
  <c r="AJ489" i="1"/>
  <c r="AK489" i="1"/>
  <c r="AJ490" i="1"/>
  <c r="AK490" i="1"/>
  <c r="AJ491" i="1"/>
  <c r="AK491" i="1"/>
  <c r="AJ492" i="1"/>
  <c r="AK492" i="1"/>
  <c r="AJ493" i="1"/>
  <c r="AK493" i="1"/>
  <c r="AJ494" i="1"/>
  <c r="AK494" i="1"/>
  <c r="AJ495" i="1"/>
  <c r="AK495" i="1"/>
  <c r="AJ496" i="1"/>
  <c r="AK496" i="1"/>
  <c r="AJ497" i="1"/>
  <c r="AK497" i="1"/>
  <c r="AJ498" i="1"/>
  <c r="AK498" i="1"/>
  <c r="AJ499" i="1"/>
  <c r="AK499" i="1"/>
  <c r="AJ500" i="1"/>
  <c r="AK500" i="1"/>
  <c r="AJ501" i="1"/>
  <c r="AK501" i="1"/>
  <c r="AJ502" i="1"/>
  <c r="AK502" i="1"/>
  <c r="AJ503" i="1"/>
  <c r="AK503" i="1"/>
  <c r="AJ504" i="1"/>
  <c r="AK504" i="1"/>
  <c r="AJ505" i="1"/>
  <c r="AK505" i="1"/>
  <c r="AJ506" i="1"/>
  <c r="AK506" i="1"/>
  <c r="AJ507" i="1"/>
  <c r="AK507" i="1"/>
  <c r="AJ508" i="1"/>
  <c r="AK508" i="1"/>
  <c r="AJ509" i="1"/>
  <c r="AK509" i="1"/>
  <c r="AJ510" i="1"/>
  <c r="AK510" i="1"/>
  <c r="AJ511" i="1"/>
  <c r="AK511" i="1"/>
  <c r="AJ512" i="1"/>
  <c r="AK512" i="1"/>
  <c r="AJ513" i="1"/>
  <c r="AK513" i="1"/>
  <c r="AJ514" i="1"/>
  <c r="AK514" i="1"/>
  <c r="AJ515" i="1"/>
  <c r="AK515" i="1"/>
  <c r="AJ516" i="1"/>
  <c r="AK516" i="1"/>
  <c r="AJ517" i="1"/>
  <c r="AK517" i="1"/>
  <c r="AJ518" i="1"/>
  <c r="AK518" i="1"/>
  <c r="AJ519" i="1"/>
  <c r="AK519" i="1"/>
  <c r="AJ520" i="1"/>
  <c r="AK520" i="1"/>
  <c r="AJ521" i="1"/>
  <c r="AK521" i="1"/>
  <c r="AJ522" i="1"/>
  <c r="AK522" i="1"/>
  <c r="AJ523" i="1"/>
  <c r="AK523" i="1"/>
  <c r="AJ524" i="1"/>
  <c r="AK524" i="1"/>
  <c r="AJ525" i="1"/>
  <c r="AK525" i="1"/>
  <c r="AJ526" i="1"/>
  <c r="AK526" i="1"/>
  <c r="AJ527" i="1"/>
  <c r="AK527" i="1"/>
  <c r="AJ528" i="1"/>
  <c r="AK528" i="1"/>
  <c r="AJ529" i="1"/>
  <c r="AK529" i="1"/>
  <c r="AJ530" i="1"/>
  <c r="AK530" i="1"/>
  <c r="AJ531" i="1"/>
  <c r="AK531" i="1"/>
  <c r="AJ532" i="1"/>
  <c r="AK532" i="1"/>
  <c r="AJ533" i="1"/>
  <c r="AK533" i="1"/>
  <c r="AJ534" i="1"/>
  <c r="AK534" i="1"/>
  <c r="AJ535" i="1"/>
  <c r="AK535" i="1"/>
  <c r="AJ536" i="1"/>
  <c r="AK536" i="1"/>
  <c r="AJ537" i="1"/>
  <c r="AK537" i="1"/>
  <c r="AJ538" i="1"/>
  <c r="AK538" i="1"/>
  <c r="AJ539" i="1"/>
  <c r="AK539" i="1"/>
  <c r="AJ540" i="1"/>
  <c r="AK540" i="1"/>
  <c r="AJ541" i="1"/>
  <c r="AK541" i="1"/>
  <c r="AJ542" i="1"/>
  <c r="AK542" i="1"/>
  <c r="AJ543" i="1"/>
  <c r="AK543" i="1"/>
  <c r="AJ544" i="1"/>
  <c r="AK544" i="1"/>
  <c r="AJ545" i="1"/>
  <c r="AK545" i="1"/>
  <c r="AJ546" i="1"/>
  <c r="AK546" i="1"/>
  <c r="AJ547" i="1"/>
  <c r="AK547" i="1"/>
  <c r="AJ548" i="1"/>
  <c r="AK548" i="1"/>
  <c r="AJ549" i="1"/>
  <c r="AK549" i="1"/>
  <c r="AJ550" i="1"/>
  <c r="AK550" i="1"/>
  <c r="AJ551" i="1"/>
  <c r="AK551" i="1"/>
  <c r="AJ552" i="1"/>
  <c r="AK552" i="1"/>
  <c r="AJ553" i="1"/>
  <c r="AK553" i="1"/>
  <c r="AJ554" i="1"/>
  <c r="AK554" i="1"/>
  <c r="AJ555" i="1"/>
  <c r="AK555" i="1"/>
  <c r="AJ556" i="1"/>
  <c r="AK556" i="1"/>
  <c r="AJ557" i="1"/>
  <c r="AK557" i="1"/>
  <c r="AJ558" i="1"/>
  <c r="AK558" i="1"/>
  <c r="AJ559" i="1"/>
  <c r="AK559" i="1"/>
  <c r="AJ560" i="1"/>
  <c r="AK560" i="1"/>
  <c r="AJ561" i="1"/>
  <c r="AK561" i="1"/>
  <c r="AJ562" i="1"/>
  <c r="AK562" i="1"/>
  <c r="AJ563" i="1"/>
  <c r="AK563" i="1"/>
  <c r="AJ564" i="1"/>
  <c r="AK564" i="1"/>
  <c r="AJ565" i="1"/>
  <c r="AK565" i="1"/>
  <c r="AJ566" i="1"/>
  <c r="AK566" i="1"/>
  <c r="AJ567" i="1"/>
  <c r="AK567" i="1"/>
  <c r="AJ568" i="1"/>
  <c r="AK568" i="1"/>
  <c r="AJ569" i="1"/>
  <c r="AK569" i="1"/>
  <c r="AJ570" i="1"/>
  <c r="AK570" i="1"/>
  <c r="AJ571" i="1"/>
  <c r="AK571" i="1"/>
  <c r="AJ572" i="1"/>
  <c r="AK572" i="1"/>
  <c r="AJ573" i="1"/>
  <c r="AK573" i="1"/>
  <c r="AJ574" i="1"/>
  <c r="AK574" i="1"/>
  <c r="AJ575" i="1"/>
  <c r="AK575" i="1"/>
  <c r="AJ576" i="1"/>
  <c r="AK576" i="1"/>
  <c r="AJ577" i="1"/>
  <c r="AK577" i="1"/>
  <c r="AJ578" i="1"/>
  <c r="AK578" i="1"/>
  <c r="AJ579" i="1"/>
  <c r="AK579" i="1"/>
  <c r="AJ580" i="1"/>
  <c r="AK580" i="1"/>
  <c r="AJ581" i="1"/>
  <c r="AK581" i="1"/>
  <c r="AJ582" i="1"/>
  <c r="AK582" i="1"/>
  <c r="AJ583" i="1"/>
  <c r="AK583" i="1"/>
  <c r="AJ584" i="1"/>
  <c r="AK584" i="1"/>
  <c r="AJ585" i="1"/>
  <c r="AK585" i="1"/>
  <c r="AJ586" i="1"/>
  <c r="AK586" i="1"/>
  <c r="AJ587" i="1"/>
  <c r="AK587" i="1"/>
  <c r="AJ588" i="1"/>
  <c r="AK588" i="1"/>
  <c r="AJ589" i="1"/>
  <c r="AK589" i="1"/>
  <c r="AJ590" i="1"/>
  <c r="AK590" i="1"/>
  <c r="AJ591" i="1"/>
  <c r="AK591" i="1"/>
  <c r="AJ592" i="1"/>
  <c r="AK592" i="1"/>
  <c r="AJ593" i="1"/>
  <c r="AK593" i="1"/>
  <c r="AJ594" i="1"/>
  <c r="AK594" i="1"/>
  <c r="AJ595" i="1"/>
  <c r="AK595" i="1"/>
  <c r="AJ596" i="1"/>
  <c r="AK596" i="1"/>
  <c r="AJ597" i="1"/>
  <c r="AK597" i="1"/>
  <c r="AJ598" i="1"/>
  <c r="AK598" i="1"/>
  <c r="AJ599" i="1"/>
  <c r="AK599" i="1"/>
  <c r="AJ600" i="1"/>
  <c r="AK600" i="1"/>
  <c r="AJ601" i="1"/>
  <c r="AK601" i="1"/>
  <c r="AJ602" i="1"/>
  <c r="AK602" i="1"/>
  <c r="AJ603" i="1"/>
  <c r="AK603" i="1"/>
  <c r="AJ604" i="1"/>
  <c r="AK604" i="1"/>
  <c r="AJ605" i="1"/>
  <c r="AK605" i="1"/>
  <c r="AJ606" i="1"/>
  <c r="AK606" i="1"/>
  <c r="AJ607" i="1"/>
  <c r="AK607" i="1"/>
  <c r="AJ608" i="1"/>
  <c r="AK608" i="1"/>
  <c r="AJ609" i="1"/>
  <c r="AK609" i="1"/>
  <c r="AJ610" i="1"/>
  <c r="AK610" i="1"/>
  <c r="AJ611" i="1"/>
  <c r="AK611" i="1"/>
  <c r="AJ612" i="1"/>
  <c r="AK612" i="1"/>
  <c r="AJ613" i="1"/>
  <c r="AK613" i="1"/>
  <c r="AJ614" i="1"/>
  <c r="AK614" i="1"/>
  <c r="AJ615" i="1"/>
  <c r="AK615" i="1"/>
  <c r="AJ616" i="1"/>
  <c r="AK616" i="1"/>
  <c r="AJ617" i="1"/>
  <c r="AK617" i="1"/>
  <c r="AJ618" i="1"/>
  <c r="AK618" i="1"/>
  <c r="AJ619" i="1"/>
  <c r="AK619" i="1"/>
  <c r="AJ620" i="1"/>
  <c r="AK620" i="1"/>
  <c r="AJ621" i="1"/>
  <c r="AK621" i="1"/>
  <c r="AJ622" i="1"/>
  <c r="AK622" i="1"/>
  <c r="AJ623" i="1"/>
  <c r="AK623" i="1"/>
  <c r="AJ624" i="1"/>
  <c r="AK624" i="1"/>
  <c r="AJ625" i="1"/>
  <c r="AK625" i="1"/>
  <c r="AJ626" i="1"/>
  <c r="AK626" i="1"/>
  <c r="AJ627" i="1"/>
  <c r="AK627" i="1"/>
  <c r="AJ628" i="1"/>
  <c r="AK628" i="1"/>
  <c r="AJ629" i="1"/>
  <c r="AK629" i="1"/>
  <c r="AJ630" i="1"/>
  <c r="AK630" i="1"/>
  <c r="AJ631" i="1"/>
  <c r="AK631" i="1"/>
  <c r="AJ632" i="1"/>
  <c r="AK632" i="1"/>
  <c r="AJ633" i="1"/>
  <c r="AK633" i="1"/>
  <c r="AJ634" i="1"/>
  <c r="AK634" i="1"/>
  <c r="AJ635" i="1"/>
  <c r="AK635" i="1"/>
  <c r="AJ636" i="1"/>
  <c r="AK636" i="1"/>
  <c r="AJ637" i="1"/>
  <c r="AK637" i="1"/>
  <c r="AJ638" i="1"/>
  <c r="AK638" i="1"/>
  <c r="AJ639" i="1"/>
  <c r="AK639" i="1"/>
  <c r="AJ640" i="1"/>
  <c r="AK640" i="1"/>
  <c r="AJ641" i="1"/>
  <c r="AK641" i="1"/>
  <c r="AJ642" i="1"/>
  <c r="AK642" i="1"/>
  <c r="AJ643" i="1"/>
  <c r="AK643" i="1"/>
  <c r="AJ644" i="1"/>
  <c r="AK644" i="1"/>
  <c r="AJ645" i="1"/>
  <c r="AK645" i="1"/>
  <c r="AJ646" i="1"/>
  <c r="AK646" i="1"/>
  <c r="AJ647" i="1"/>
  <c r="AK647" i="1"/>
  <c r="AJ648" i="1"/>
  <c r="AK648" i="1"/>
  <c r="AJ649" i="1"/>
  <c r="AK649" i="1"/>
  <c r="AJ650" i="1"/>
  <c r="AK650" i="1"/>
  <c r="AJ651" i="1"/>
  <c r="AK651" i="1"/>
  <c r="AJ652" i="1"/>
  <c r="AK652" i="1"/>
  <c r="AJ653" i="1"/>
  <c r="AK653" i="1"/>
  <c r="AJ654" i="1"/>
  <c r="AK654" i="1"/>
  <c r="AJ655" i="1"/>
  <c r="AK655" i="1"/>
  <c r="AJ656" i="1"/>
  <c r="AK656" i="1"/>
  <c r="AJ657" i="1"/>
  <c r="AK657" i="1"/>
  <c r="AJ658" i="1"/>
  <c r="AK658" i="1"/>
  <c r="AJ659" i="1"/>
  <c r="AK659" i="1"/>
  <c r="AJ660" i="1"/>
  <c r="AK660" i="1"/>
  <c r="AJ661" i="1"/>
  <c r="AK661" i="1"/>
  <c r="AJ662" i="1"/>
  <c r="AK662" i="1"/>
  <c r="AJ663" i="1"/>
  <c r="AK663" i="1"/>
  <c r="AJ664" i="1"/>
  <c r="AK664" i="1"/>
  <c r="AJ665" i="1"/>
  <c r="AK665" i="1"/>
  <c r="AJ666" i="1"/>
  <c r="AK666" i="1"/>
  <c r="AJ667" i="1"/>
  <c r="AK667" i="1"/>
  <c r="AJ668" i="1"/>
  <c r="AK668" i="1"/>
  <c r="AJ669" i="1"/>
  <c r="AK669" i="1"/>
  <c r="AJ670" i="1"/>
  <c r="AK670" i="1"/>
  <c r="AJ671" i="1"/>
  <c r="AK671" i="1"/>
  <c r="AJ672" i="1"/>
  <c r="AK672" i="1"/>
  <c r="AJ673" i="1"/>
  <c r="AK673" i="1"/>
  <c r="AJ674" i="1"/>
  <c r="AK674" i="1"/>
  <c r="AJ675" i="1"/>
  <c r="AK675" i="1"/>
  <c r="AJ676" i="1"/>
  <c r="AK676" i="1"/>
  <c r="AJ677" i="1"/>
  <c r="AK677" i="1"/>
  <c r="AJ678" i="1"/>
  <c r="AK678" i="1"/>
  <c r="AJ679" i="1"/>
  <c r="AK679" i="1"/>
  <c r="AJ680" i="1"/>
  <c r="AK680" i="1"/>
  <c r="AJ681" i="1"/>
  <c r="AK681" i="1"/>
  <c r="AJ682" i="1"/>
  <c r="AK682" i="1"/>
  <c r="AJ683" i="1"/>
  <c r="AK683" i="1"/>
  <c r="AJ684" i="1"/>
  <c r="AK684" i="1"/>
  <c r="AJ685" i="1"/>
  <c r="AK685" i="1"/>
  <c r="AJ686" i="1"/>
  <c r="AK686" i="1"/>
  <c r="AJ687" i="1"/>
  <c r="AK687" i="1"/>
  <c r="AJ688" i="1"/>
  <c r="AK688" i="1"/>
  <c r="AJ689" i="1"/>
  <c r="AK689" i="1"/>
  <c r="AJ690" i="1"/>
  <c r="AK690" i="1"/>
  <c r="AJ691" i="1"/>
  <c r="AK691" i="1"/>
  <c r="AJ692" i="1"/>
  <c r="AK692" i="1"/>
  <c r="AJ693" i="1"/>
  <c r="AK693" i="1"/>
  <c r="AJ694" i="1"/>
  <c r="AK694" i="1"/>
  <c r="AJ695" i="1"/>
  <c r="AK695" i="1"/>
  <c r="AJ696" i="1"/>
  <c r="AK696" i="1"/>
  <c r="AJ697" i="1"/>
  <c r="AK697" i="1"/>
  <c r="AJ698" i="1"/>
  <c r="AK698" i="1"/>
  <c r="AJ699" i="1"/>
  <c r="AK699" i="1"/>
  <c r="AJ700" i="1"/>
  <c r="AK700" i="1"/>
  <c r="AJ701" i="1"/>
  <c r="AK701" i="1"/>
  <c r="AJ702" i="1"/>
  <c r="AK702" i="1"/>
  <c r="AJ703" i="1"/>
  <c r="AK703" i="1"/>
  <c r="AJ704" i="1"/>
  <c r="AK704" i="1"/>
  <c r="AJ705" i="1"/>
  <c r="AK705" i="1"/>
  <c r="AJ706" i="1"/>
  <c r="AK706" i="1"/>
  <c r="AJ707" i="1"/>
  <c r="AK707" i="1"/>
  <c r="AJ708" i="1"/>
  <c r="AK708" i="1"/>
  <c r="AJ709" i="1"/>
  <c r="AK709" i="1"/>
  <c r="AJ710" i="1"/>
  <c r="AK710" i="1"/>
  <c r="AJ711" i="1"/>
  <c r="AK711" i="1"/>
  <c r="AJ712" i="1"/>
  <c r="AK712" i="1"/>
  <c r="AJ713" i="1"/>
  <c r="AK713" i="1"/>
  <c r="AJ714" i="1"/>
  <c r="AK714" i="1"/>
  <c r="AJ715" i="1"/>
  <c r="AK715" i="1"/>
  <c r="AJ716" i="1"/>
  <c r="AK716" i="1"/>
  <c r="AJ717" i="1"/>
  <c r="AK717" i="1"/>
  <c r="AJ718" i="1"/>
  <c r="AK718" i="1"/>
  <c r="AJ719" i="1"/>
  <c r="AK719" i="1"/>
  <c r="AJ720" i="1"/>
  <c r="AK720" i="1"/>
  <c r="AJ721" i="1"/>
  <c r="AK721" i="1"/>
  <c r="AJ722" i="1"/>
  <c r="AK722" i="1"/>
  <c r="AJ723" i="1"/>
  <c r="AK723" i="1"/>
  <c r="AJ724" i="1"/>
  <c r="AK724" i="1"/>
  <c r="AJ725" i="1"/>
  <c r="AK725" i="1"/>
  <c r="AJ726" i="1"/>
  <c r="AK726" i="1"/>
  <c r="AJ727" i="1"/>
  <c r="AK727" i="1"/>
  <c r="AJ728" i="1"/>
  <c r="AK728" i="1"/>
  <c r="AJ729" i="1"/>
  <c r="AK729" i="1"/>
  <c r="AJ730" i="1"/>
  <c r="AK730" i="1"/>
  <c r="AJ731" i="1"/>
  <c r="AK731" i="1"/>
  <c r="AJ732" i="1"/>
  <c r="AK732" i="1"/>
  <c r="AJ733" i="1"/>
  <c r="AK733" i="1"/>
  <c r="AJ734" i="1"/>
  <c r="AK734" i="1"/>
  <c r="AJ735" i="1"/>
  <c r="AK735" i="1"/>
  <c r="AJ736" i="1"/>
  <c r="AK736" i="1"/>
  <c r="AJ737" i="1"/>
  <c r="AK737" i="1"/>
  <c r="AJ738" i="1"/>
  <c r="AK738" i="1"/>
  <c r="AJ739" i="1"/>
  <c r="AK739" i="1"/>
  <c r="AJ740" i="1"/>
  <c r="AK740" i="1"/>
  <c r="AJ741" i="1"/>
  <c r="AK741" i="1"/>
  <c r="AJ742" i="1"/>
  <c r="AK742" i="1"/>
  <c r="AJ743" i="1"/>
  <c r="AK743" i="1"/>
  <c r="AJ744" i="1"/>
  <c r="AK744" i="1"/>
  <c r="AJ745" i="1"/>
  <c r="AK745" i="1"/>
  <c r="AJ746" i="1"/>
  <c r="AK746" i="1"/>
  <c r="AJ747" i="1"/>
  <c r="AK747" i="1"/>
  <c r="AJ748" i="1"/>
  <c r="AK748" i="1"/>
  <c r="AJ749" i="1"/>
  <c r="AK749" i="1"/>
  <c r="AJ750" i="1"/>
  <c r="AK750" i="1"/>
  <c r="AJ751" i="1"/>
  <c r="AK751" i="1"/>
  <c r="AJ752" i="1"/>
  <c r="AK752" i="1"/>
  <c r="AJ753" i="1"/>
  <c r="AK753" i="1"/>
  <c r="AJ754" i="1"/>
  <c r="AK754" i="1"/>
  <c r="AJ755" i="1"/>
  <c r="AK755" i="1"/>
  <c r="AJ756" i="1"/>
  <c r="AK756" i="1"/>
  <c r="AJ757" i="1"/>
  <c r="AK757" i="1"/>
  <c r="AJ758" i="1"/>
  <c r="AK758" i="1"/>
  <c r="AJ759" i="1"/>
  <c r="AK759" i="1"/>
  <c r="AJ760" i="1"/>
  <c r="AK760" i="1"/>
  <c r="AJ761" i="1"/>
  <c r="AK761" i="1"/>
  <c r="AJ762" i="1"/>
  <c r="AK762" i="1"/>
  <c r="AJ763" i="1"/>
  <c r="AK763" i="1"/>
  <c r="AJ764" i="1"/>
  <c r="AK764" i="1"/>
  <c r="AJ765" i="1"/>
  <c r="AK765" i="1"/>
  <c r="AJ766" i="1"/>
  <c r="AK766" i="1"/>
  <c r="AJ767" i="1"/>
  <c r="AK767" i="1"/>
  <c r="AJ768" i="1"/>
  <c r="AK768" i="1"/>
  <c r="AJ769" i="1"/>
  <c r="AK769" i="1"/>
  <c r="AJ770" i="1"/>
  <c r="AK770" i="1"/>
  <c r="AJ771" i="1"/>
  <c r="AK771" i="1"/>
  <c r="AJ772" i="1"/>
  <c r="AK772" i="1"/>
  <c r="AJ773" i="1"/>
  <c r="AK773" i="1"/>
  <c r="AJ774" i="1"/>
  <c r="AK774" i="1"/>
  <c r="AJ775" i="1"/>
  <c r="AK775" i="1"/>
  <c r="AJ776" i="1"/>
  <c r="AK776" i="1"/>
  <c r="AJ777" i="1"/>
  <c r="AK777" i="1"/>
  <c r="AJ778" i="1"/>
  <c r="AK778" i="1"/>
  <c r="AJ779" i="1"/>
  <c r="AK779" i="1"/>
  <c r="AJ780" i="1"/>
  <c r="AK780" i="1"/>
  <c r="AJ781" i="1"/>
  <c r="AK781" i="1"/>
  <c r="AJ782" i="1"/>
  <c r="AK782" i="1"/>
  <c r="AJ783" i="1"/>
  <c r="AK783" i="1"/>
  <c r="AJ784" i="1"/>
  <c r="AK784" i="1"/>
  <c r="AJ785" i="1"/>
  <c r="AK785" i="1"/>
  <c r="AJ786" i="1"/>
  <c r="AK786" i="1"/>
  <c r="AJ787" i="1"/>
  <c r="AK787" i="1"/>
  <c r="AJ788" i="1"/>
  <c r="AK788" i="1"/>
  <c r="AJ789" i="1"/>
  <c r="AK789" i="1"/>
  <c r="AJ790" i="1"/>
  <c r="AK790" i="1"/>
  <c r="AJ791" i="1"/>
  <c r="AK791" i="1"/>
  <c r="AJ792" i="1"/>
  <c r="AK792" i="1"/>
  <c r="AJ793" i="1"/>
  <c r="AK793" i="1"/>
  <c r="AJ794" i="1"/>
  <c r="AK794" i="1"/>
  <c r="AJ795" i="1"/>
  <c r="AK795" i="1"/>
  <c r="AJ796" i="1"/>
  <c r="AK796" i="1"/>
  <c r="AJ797" i="1"/>
  <c r="AK797" i="1"/>
  <c r="AJ798" i="1"/>
  <c r="AK798" i="1"/>
  <c r="AJ799" i="1"/>
  <c r="AK799" i="1"/>
  <c r="AJ800" i="1"/>
  <c r="AK800" i="1"/>
  <c r="AJ801" i="1"/>
  <c r="AK801" i="1"/>
  <c r="AJ802" i="1"/>
  <c r="AK802" i="1"/>
  <c r="AJ803" i="1"/>
  <c r="AK803" i="1"/>
  <c r="AJ804" i="1"/>
  <c r="AK804" i="1"/>
  <c r="AJ805" i="1"/>
  <c r="AK805" i="1"/>
  <c r="AJ806" i="1"/>
  <c r="AK806" i="1"/>
  <c r="AJ807" i="1"/>
  <c r="AK807" i="1"/>
  <c r="AJ808" i="1"/>
  <c r="AK808" i="1"/>
  <c r="AJ809" i="1"/>
  <c r="AK809" i="1"/>
  <c r="AJ810" i="1"/>
  <c r="AK810" i="1"/>
  <c r="AJ811" i="1"/>
  <c r="AK811" i="1"/>
  <c r="AJ812" i="1"/>
  <c r="AK812" i="1"/>
  <c r="AJ813" i="1"/>
  <c r="AK813" i="1"/>
  <c r="AJ814" i="1"/>
  <c r="AK814" i="1"/>
  <c r="AJ815" i="1"/>
  <c r="AK815" i="1"/>
  <c r="AJ816" i="1"/>
  <c r="AK816" i="1"/>
  <c r="AJ817" i="1"/>
  <c r="AK817" i="1"/>
  <c r="AJ818" i="1"/>
  <c r="AK818" i="1"/>
  <c r="AJ819" i="1"/>
  <c r="AK819" i="1"/>
  <c r="AJ820" i="1"/>
  <c r="AK820" i="1"/>
  <c r="AJ821" i="1"/>
  <c r="AK821" i="1"/>
  <c r="AJ822" i="1"/>
  <c r="AK822" i="1"/>
  <c r="AJ823" i="1"/>
  <c r="AK823" i="1"/>
  <c r="AJ824" i="1"/>
  <c r="AK824" i="1"/>
  <c r="AJ825" i="1"/>
  <c r="AK825" i="1"/>
  <c r="AJ826" i="1"/>
  <c r="AK826" i="1"/>
  <c r="AJ827" i="1"/>
  <c r="AK827" i="1"/>
  <c r="AJ828" i="1"/>
  <c r="AK828" i="1"/>
  <c r="AJ829" i="1"/>
  <c r="AK829" i="1"/>
  <c r="AJ830" i="1"/>
  <c r="AK830" i="1"/>
  <c r="AJ831" i="1"/>
  <c r="AK831" i="1"/>
  <c r="AJ832" i="1"/>
  <c r="AK832" i="1"/>
  <c r="AJ833" i="1"/>
  <c r="AK833" i="1"/>
  <c r="AJ834" i="1"/>
  <c r="AK834" i="1"/>
  <c r="AJ835" i="1"/>
  <c r="AK835" i="1"/>
  <c r="AJ836" i="1"/>
  <c r="AK836" i="1"/>
  <c r="AJ837" i="1"/>
  <c r="AK837" i="1"/>
  <c r="AJ838" i="1"/>
  <c r="AK838" i="1"/>
  <c r="AJ839" i="1"/>
  <c r="AK839" i="1"/>
  <c r="AJ840" i="1"/>
  <c r="AK840" i="1"/>
  <c r="AJ841" i="1"/>
  <c r="AK841" i="1"/>
  <c r="AJ842" i="1"/>
  <c r="AK842" i="1"/>
  <c r="AJ843" i="1"/>
  <c r="AK843" i="1"/>
  <c r="AJ844" i="1"/>
  <c r="AK844" i="1"/>
  <c r="AJ845" i="1"/>
  <c r="AK845" i="1"/>
  <c r="AJ846" i="1"/>
  <c r="AK846" i="1"/>
  <c r="AJ847" i="1"/>
  <c r="AK847" i="1"/>
  <c r="AJ848" i="1"/>
  <c r="AK848" i="1"/>
  <c r="AJ849" i="1"/>
  <c r="AK849" i="1"/>
  <c r="AJ850" i="1"/>
  <c r="AK850" i="1"/>
  <c r="AJ851" i="1"/>
  <c r="AK851" i="1"/>
  <c r="AJ852" i="1"/>
  <c r="AK852" i="1"/>
  <c r="AJ853" i="1"/>
  <c r="AK853" i="1"/>
  <c r="AJ854" i="1"/>
  <c r="AK854" i="1"/>
  <c r="AJ855" i="1"/>
  <c r="AK855" i="1"/>
  <c r="AJ856" i="1"/>
  <c r="AK856" i="1"/>
  <c r="AJ857" i="1"/>
  <c r="AK857" i="1"/>
  <c r="AJ858" i="1"/>
  <c r="AK858" i="1"/>
  <c r="AJ859" i="1"/>
  <c r="AK859" i="1"/>
  <c r="AJ860" i="1"/>
  <c r="AK860" i="1"/>
  <c r="AJ861" i="1"/>
  <c r="AK861" i="1"/>
  <c r="AJ862" i="1"/>
  <c r="AK862" i="1"/>
  <c r="AJ863" i="1"/>
  <c r="AK863" i="1"/>
  <c r="AJ864" i="1"/>
  <c r="AK864" i="1"/>
  <c r="AJ865" i="1"/>
  <c r="AK865" i="1"/>
  <c r="AJ866" i="1"/>
  <c r="AK866" i="1"/>
  <c r="AJ867" i="1"/>
  <c r="AK867" i="1"/>
  <c r="AJ868" i="1"/>
  <c r="AK868" i="1"/>
  <c r="AJ869" i="1"/>
  <c r="AK869" i="1"/>
  <c r="AJ870" i="1"/>
  <c r="AK870" i="1"/>
  <c r="AJ871" i="1"/>
  <c r="AK871" i="1"/>
  <c r="AJ872" i="1"/>
  <c r="AK872" i="1"/>
  <c r="AJ873" i="1"/>
  <c r="AK873" i="1"/>
  <c r="AJ874" i="1"/>
  <c r="AK874" i="1"/>
  <c r="AJ875" i="1"/>
  <c r="AK875" i="1"/>
  <c r="AJ876" i="1"/>
  <c r="AK876" i="1"/>
  <c r="AJ877" i="1"/>
  <c r="AK877" i="1"/>
  <c r="AJ878" i="1"/>
  <c r="AK878" i="1"/>
  <c r="AJ879" i="1"/>
  <c r="AK879" i="1"/>
  <c r="AJ880" i="1"/>
  <c r="AK880" i="1"/>
  <c r="AJ881" i="1"/>
  <c r="AK881" i="1"/>
  <c r="AJ882" i="1"/>
  <c r="AK882" i="1"/>
  <c r="AJ883" i="1"/>
  <c r="AK883" i="1"/>
  <c r="AJ884" i="1"/>
  <c r="AK884" i="1"/>
  <c r="AJ885" i="1"/>
  <c r="AK885" i="1"/>
  <c r="AJ886" i="1"/>
  <c r="AK886" i="1"/>
  <c r="AJ887" i="1"/>
  <c r="AK887" i="1"/>
  <c r="AJ888" i="1"/>
  <c r="AK888" i="1"/>
  <c r="AJ889" i="1"/>
  <c r="AK889" i="1"/>
  <c r="AJ890" i="1"/>
  <c r="AK890" i="1"/>
  <c r="AJ891" i="1"/>
  <c r="AK891" i="1"/>
  <c r="AJ892" i="1"/>
  <c r="AK892" i="1"/>
  <c r="AJ893" i="1"/>
  <c r="AK893" i="1"/>
  <c r="AJ894" i="1"/>
  <c r="AK894" i="1"/>
  <c r="AJ895" i="1"/>
  <c r="AK895" i="1"/>
  <c r="AJ896" i="1"/>
  <c r="AK896" i="1"/>
  <c r="AJ897" i="1"/>
  <c r="AK897" i="1"/>
  <c r="AJ898" i="1"/>
  <c r="AK898" i="1"/>
  <c r="AJ899" i="1"/>
  <c r="AK899" i="1"/>
  <c r="AJ900" i="1"/>
  <c r="AK900" i="1"/>
  <c r="AJ901" i="1"/>
  <c r="AK901" i="1"/>
  <c r="AJ902" i="1"/>
  <c r="AK902" i="1"/>
  <c r="AJ903" i="1"/>
  <c r="AK903" i="1"/>
  <c r="AJ904" i="1"/>
  <c r="AK904" i="1"/>
  <c r="AJ905" i="1"/>
  <c r="AK905" i="1"/>
  <c r="AJ906" i="1"/>
  <c r="AK906" i="1"/>
  <c r="AJ907" i="1"/>
  <c r="AK907" i="1"/>
  <c r="AJ908" i="1"/>
  <c r="AK908" i="1"/>
  <c r="AJ909" i="1"/>
  <c r="AK909" i="1"/>
  <c r="AJ910" i="1"/>
  <c r="AK910" i="1"/>
  <c r="AJ911" i="1"/>
  <c r="AK911" i="1"/>
  <c r="AJ912" i="1"/>
  <c r="AK912" i="1"/>
  <c r="AJ913" i="1"/>
  <c r="AK913" i="1"/>
  <c r="AJ914" i="1"/>
  <c r="AK914" i="1"/>
  <c r="AJ915" i="1"/>
  <c r="AK915" i="1"/>
  <c r="AJ916" i="1"/>
  <c r="AK916" i="1"/>
  <c r="AJ917" i="1"/>
  <c r="AK917" i="1"/>
  <c r="AJ918" i="1"/>
  <c r="AK918" i="1"/>
  <c r="AJ919" i="1"/>
  <c r="AK919" i="1"/>
  <c r="AJ920" i="1"/>
  <c r="AK920" i="1"/>
  <c r="AJ921" i="1"/>
  <c r="AK921" i="1"/>
  <c r="AJ922" i="1"/>
  <c r="AK922" i="1"/>
  <c r="AJ923" i="1"/>
  <c r="AK923" i="1"/>
  <c r="AJ924" i="1"/>
  <c r="AK924" i="1"/>
  <c r="AJ925" i="1"/>
  <c r="AK925" i="1"/>
  <c r="AJ926" i="1"/>
  <c r="AK926" i="1"/>
  <c r="AJ927" i="1"/>
  <c r="AK927" i="1"/>
  <c r="AJ928" i="1"/>
  <c r="AK928" i="1"/>
  <c r="AJ929" i="1"/>
  <c r="AK929" i="1"/>
  <c r="AJ930" i="1"/>
  <c r="AK930" i="1"/>
  <c r="AJ931" i="1"/>
  <c r="AK931" i="1"/>
  <c r="AJ932" i="1"/>
  <c r="AK932" i="1"/>
  <c r="AJ933" i="1"/>
  <c r="AK933" i="1"/>
  <c r="AJ934" i="1"/>
  <c r="AK934" i="1"/>
  <c r="AJ935" i="1"/>
  <c r="AK935" i="1"/>
  <c r="AJ936" i="1"/>
  <c r="AK936" i="1"/>
  <c r="AJ937" i="1"/>
  <c r="AK937" i="1"/>
  <c r="AJ938" i="1"/>
  <c r="AK938" i="1"/>
  <c r="AJ939" i="1"/>
  <c r="AK939" i="1"/>
  <c r="AJ940" i="1"/>
  <c r="AK940" i="1"/>
  <c r="AJ941" i="1"/>
  <c r="AK941" i="1"/>
  <c r="AJ942" i="1"/>
  <c r="AK942" i="1"/>
  <c r="AJ943" i="1"/>
  <c r="AK943" i="1"/>
  <c r="AJ944" i="1"/>
  <c r="AK944" i="1"/>
  <c r="AJ945" i="1"/>
  <c r="AK945" i="1"/>
  <c r="AJ946" i="1"/>
  <c r="AK946" i="1"/>
  <c r="AJ947" i="1"/>
  <c r="AK947" i="1"/>
  <c r="AJ948" i="1"/>
  <c r="AK948" i="1"/>
  <c r="AJ949" i="1"/>
  <c r="AK949" i="1"/>
  <c r="AJ950" i="1"/>
  <c r="AK950" i="1"/>
  <c r="AJ951" i="1"/>
  <c r="AK951" i="1"/>
  <c r="AJ952" i="1"/>
  <c r="AK952" i="1"/>
  <c r="AJ953" i="1"/>
  <c r="AK953" i="1"/>
  <c r="AJ954" i="1"/>
  <c r="AK954" i="1"/>
  <c r="AJ955" i="1"/>
  <c r="AK955" i="1"/>
  <c r="AJ956" i="1"/>
  <c r="AK956" i="1"/>
  <c r="AJ957" i="1"/>
  <c r="AK957" i="1"/>
  <c r="AJ958" i="1"/>
  <c r="AK958" i="1"/>
  <c r="AJ959" i="1"/>
  <c r="AK959" i="1"/>
  <c r="AJ960" i="1"/>
  <c r="AK960" i="1"/>
  <c r="AJ961" i="1"/>
  <c r="AK961" i="1"/>
  <c r="AJ962" i="1"/>
  <c r="AK962" i="1"/>
  <c r="AJ963" i="1"/>
  <c r="AK963" i="1"/>
  <c r="AJ964" i="1"/>
  <c r="AK964" i="1"/>
  <c r="AJ965" i="1"/>
  <c r="AK965" i="1"/>
  <c r="AJ966" i="1"/>
  <c r="AK966" i="1"/>
  <c r="AJ967" i="1"/>
  <c r="AK967" i="1"/>
  <c r="AJ968" i="1"/>
  <c r="AK968" i="1"/>
  <c r="AJ969" i="1"/>
  <c r="AK969" i="1"/>
  <c r="AJ970" i="1"/>
  <c r="AK970" i="1"/>
  <c r="AJ971" i="1"/>
  <c r="AK971" i="1"/>
  <c r="AJ972" i="1"/>
  <c r="AK972" i="1"/>
  <c r="AJ973" i="1"/>
  <c r="AK973" i="1"/>
  <c r="AJ974" i="1"/>
  <c r="AK974" i="1"/>
  <c r="AJ975" i="1"/>
  <c r="AK975" i="1"/>
  <c r="AJ976" i="1"/>
  <c r="AK976" i="1"/>
  <c r="AJ977" i="1"/>
  <c r="AK977" i="1"/>
  <c r="AJ978" i="1"/>
  <c r="AK978" i="1"/>
  <c r="AJ979" i="1"/>
  <c r="AK979" i="1"/>
  <c r="AJ980" i="1"/>
  <c r="AK980" i="1"/>
  <c r="AJ981" i="1"/>
  <c r="AK981" i="1"/>
  <c r="AJ982" i="1"/>
  <c r="AK982" i="1"/>
  <c r="AJ983" i="1"/>
  <c r="AK983" i="1"/>
  <c r="AJ984" i="1"/>
  <c r="AK984" i="1"/>
  <c r="AJ985" i="1"/>
  <c r="AK985" i="1"/>
  <c r="AJ986" i="1"/>
  <c r="AK986" i="1"/>
  <c r="AJ987" i="1"/>
  <c r="AK987" i="1"/>
  <c r="AJ988" i="1"/>
  <c r="AK988" i="1"/>
  <c r="AJ989" i="1"/>
  <c r="AK989" i="1"/>
  <c r="AJ990" i="1"/>
  <c r="AK990" i="1"/>
  <c r="AJ991" i="1"/>
  <c r="AK991" i="1"/>
  <c r="AJ992" i="1"/>
  <c r="AK992" i="1"/>
  <c r="AJ993" i="1"/>
  <c r="AK993" i="1"/>
  <c r="AJ994" i="1"/>
  <c r="AK994" i="1"/>
  <c r="AJ995" i="1"/>
  <c r="AK995" i="1"/>
  <c r="AJ996" i="1"/>
  <c r="AK996" i="1"/>
  <c r="AJ997" i="1"/>
  <c r="AK997" i="1"/>
  <c r="AJ998" i="1"/>
  <c r="AK998" i="1"/>
  <c r="AJ999" i="1"/>
  <c r="AK999" i="1"/>
  <c r="AJ1000" i="1"/>
  <c r="AK1000" i="1"/>
  <c r="AJ1001" i="1"/>
  <c r="AK1001" i="1"/>
  <c r="AJ1002" i="1"/>
  <c r="AK1002" i="1"/>
  <c r="AJ1003" i="1"/>
  <c r="AK1003" i="1"/>
  <c r="AJ1004" i="1"/>
  <c r="AK1004" i="1"/>
  <c r="AJ1005" i="1"/>
  <c r="AK1005" i="1"/>
  <c r="AJ1006" i="1"/>
  <c r="AK1006" i="1"/>
  <c r="AJ1007" i="1"/>
  <c r="AK1007" i="1"/>
  <c r="AJ1008" i="1"/>
  <c r="AK1008" i="1"/>
  <c r="AJ1009" i="1"/>
  <c r="AK1009" i="1"/>
  <c r="AJ1010" i="1"/>
  <c r="AK1010" i="1"/>
  <c r="AJ1011" i="1"/>
  <c r="AK1011" i="1"/>
  <c r="AJ1012" i="1"/>
  <c r="AK1012" i="1"/>
  <c r="AJ1013" i="1"/>
  <c r="AK1013" i="1"/>
  <c r="AJ1014" i="1"/>
  <c r="AK1014" i="1"/>
  <c r="AJ1015" i="1"/>
  <c r="AK1015" i="1"/>
  <c r="AJ1016" i="1"/>
  <c r="AK1016" i="1"/>
  <c r="AJ1017" i="1"/>
  <c r="AK1017" i="1"/>
  <c r="AJ1018" i="1"/>
  <c r="AK1018" i="1"/>
  <c r="AJ1019" i="1"/>
  <c r="AK1019" i="1"/>
  <c r="AJ1020" i="1"/>
  <c r="AK1020" i="1"/>
  <c r="AJ1021" i="1"/>
  <c r="AK1021" i="1"/>
  <c r="AJ1022" i="1"/>
  <c r="AK1022" i="1"/>
  <c r="AJ1023" i="1"/>
  <c r="AK1023" i="1"/>
  <c r="AJ1024" i="1"/>
  <c r="AK1024" i="1"/>
  <c r="AJ1025" i="1"/>
  <c r="AK1025" i="1"/>
  <c r="AJ1026" i="1"/>
  <c r="AK1026" i="1"/>
  <c r="AJ1027" i="1"/>
  <c r="AK1027" i="1"/>
  <c r="AJ1028" i="1"/>
  <c r="AK1028" i="1"/>
  <c r="AJ1029" i="1"/>
  <c r="AK1029" i="1"/>
  <c r="AJ1030" i="1"/>
  <c r="AK1030" i="1"/>
  <c r="AJ1031" i="1"/>
  <c r="AK1031" i="1"/>
  <c r="AJ1032" i="1"/>
  <c r="AK1032" i="1"/>
  <c r="AJ1033" i="1"/>
  <c r="AK1033" i="1"/>
  <c r="AJ1034" i="1"/>
  <c r="AK1034" i="1"/>
  <c r="AJ1035" i="1"/>
  <c r="AK1035" i="1"/>
  <c r="AJ1036" i="1"/>
  <c r="AK1036" i="1"/>
  <c r="AJ1037" i="1"/>
  <c r="AK1037" i="1"/>
  <c r="AJ1038" i="1"/>
  <c r="AK1038" i="1"/>
  <c r="AJ1039" i="1"/>
  <c r="AK1039" i="1"/>
  <c r="AJ1040" i="1"/>
  <c r="AK1040" i="1"/>
  <c r="AJ1041" i="1"/>
  <c r="AK1041" i="1"/>
  <c r="AJ1042" i="1"/>
  <c r="AK1042" i="1"/>
  <c r="AJ1043" i="1"/>
  <c r="AK1043" i="1"/>
  <c r="AJ1044" i="1"/>
  <c r="AK1044" i="1"/>
  <c r="AJ1045" i="1"/>
  <c r="AK1045" i="1"/>
  <c r="AJ1046" i="1"/>
  <c r="AK1046" i="1"/>
  <c r="AJ1047" i="1"/>
  <c r="AK1047" i="1"/>
  <c r="AJ1048" i="1"/>
  <c r="AK1048" i="1"/>
  <c r="AJ1049" i="1"/>
  <c r="AK1049" i="1"/>
  <c r="AJ1050" i="1"/>
  <c r="AK1050" i="1"/>
  <c r="AJ1051" i="1"/>
  <c r="AK1051" i="1"/>
  <c r="AJ1052" i="1"/>
  <c r="AK1052" i="1"/>
  <c r="AJ1053" i="1"/>
  <c r="AK1053" i="1"/>
  <c r="AJ1054" i="1"/>
  <c r="AK1054" i="1"/>
  <c r="AJ1055" i="1"/>
  <c r="AK1055" i="1"/>
  <c r="AJ1056" i="1"/>
  <c r="AK1056" i="1"/>
  <c r="AJ1057" i="1"/>
  <c r="AK1057" i="1"/>
  <c r="AJ1058" i="1"/>
  <c r="AK1058" i="1"/>
  <c r="AJ1059" i="1"/>
  <c r="AK1059" i="1"/>
  <c r="AJ1060" i="1"/>
  <c r="AK1060" i="1"/>
  <c r="AJ1061" i="1"/>
  <c r="AK1061" i="1"/>
  <c r="AJ1062" i="1"/>
  <c r="AK1062" i="1"/>
  <c r="AJ1063" i="1"/>
  <c r="AK1063" i="1"/>
  <c r="AJ1064" i="1"/>
  <c r="AK1064" i="1"/>
  <c r="AJ1065" i="1"/>
  <c r="AK1065" i="1"/>
  <c r="AJ1066" i="1"/>
  <c r="AK1066" i="1"/>
  <c r="AJ1067" i="1"/>
  <c r="AK1067" i="1"/>
  <c r="AJ1068" i="1"/>
  <c r="AK1068" i="1"/>
  <c r="AJ1069" i="1"/>
  <c r="AK1069" i="1"/>
  <c r="AJ1070" i="1"/>
  <c r="AK1070" i="1"/>
  <c r="AJ1071" i="1"/>
  <c r="AK1071" i="1"/>
  <c r="AJ1072" i="1"/>
  <c r="AK1072" i="1"/>
  <c r="AJ1073" i="1"/>
  <c r="AK1073" i="1"/>
  <c r="AJ1074" i="1"/>
  <c r="AK1074" i="1"/>
  <c r="AJ1075" i="1"/>
  <c r="AK1075" i="1"/>
  <c r="AJ1076" i="1"/>
  <c r="AK1076" i="1"/>
  <c r="AJ1077" i="1"/>
  <c r="AK1077" i="1"/>
  <c r="AJ1078" i="1"/>
  <c r="AK1078" i="1"/>
  <c r="AJ1079" i="1"/>
  <c r="AK1079" i="1"/>
  <c r="AJ1080" i="1"/>
  <c r="AK1080" i="1"/>
  <c r="AJ1081" i="1"/>
  <c r="AK1081" i="1"/>
  <c r="AJ1082" i="1"/>
  <c r="AK1082" i="1"/>
  <c r="AJ1083" i="1"/>
  <c r="AK1083" i="1"/>
  <c r="AJ1084" i="1"/>
  <c r="AK1084" i="1"/>
  <c r="AJ1085" i="1"/>
  <c r="AK1085" i="1"/>
  <c r="AJ1086" i="1"/>
  <c r="AK1086" i="1"/>
  <c r="AJ1087" i="1"/>
  <c r="AK1087" i="1"/>
  <c r="AJ1088" i="1"/>
  <c r="AK1088" i="1"/>
  <c r="AJ1089" i="1"/>
  <c r="AK1089" i="1"/>
  <c r="AJ1090" i="1"/>
  <c r="AK1090" i="1"/>
  <c r="AJ1091" i="1"/>
  <c r="AK1091" i="1"/>
  <c r="AJ1092" i="1"/>
  <c r="AK1092" i="1"/>
  <c r="AJ1093" i="1"/>
  <c r="AK1093" i="1"/>
  <c r="AJ1094" i="1"/>
  <c r="AK1094" i="1"/>
  <c r="AJ1095" i="1"/>
  <c r="AK1095" i="1"/>
  <c r="AJ1096" i="1"/>
  <c r="AK1096" i="1"/>
  <c r="AJ1097" i="1"/>
  <c r="AK1097" i="1"/>
  <c r="AJ1098" i="1"/>
  <c r="AK1098" i="1"/>
  <c r="AJ1099" i="1"/>
  <c r="AK1099" i="1"/>
  <c r="AJ1100" i="1"/>
  <c r="AK1100" i="1"/>
  <c r="AJ1101" i="1"/>
  <c r="AK1101" i="1"/>
  <c r="AJ1102" i="1"/>
  <c r="AK1102" i="1"/>
  <c r="AJ1103" i="1"/>
  <c r="AK1103" i="1"/>
  <c r="AJ1104" i="1"/>
  <c r="AK1104" i="1"/>
  <c r="AJ1105" i="1"/>
  <c r="AK1105" i="1"/>
  <c r="AJ1106" i="1"/>
  <c r="AK1106" i="1"/>
  <c r="AJ1107" i="1"/>
  <c r="AK1107" i="1"/>
  <c r="AJ1108" i="1"/>
  <c r="AK1108" i="1"/>
  <c r="AJ1109" i="1"/>
  <c r="AK1109" i="1"/>
  <c r="AJ1110" i="1"/>
  <c r="AK1110" i="1"/>
  <c r="AJ1111" i="1"/>
  <c r="AK1111" i="1"/>
  <c r="AJ1112" i="1"/>
  <c r="AK1112" i="1"/>
  <c r="AJ1113" i="1"/>
  <c r="AK1113" i="1"/>
  <c r="AJ1114" i="1"/>
  <c r="AK1114" i="1"/>
  <c r="AJ1115" i="1"/>
  <c r="AK1115" i="1"/>
  <c r="AJ1116" i="1"/>
  <c r="AK1116" i="1"/>
  <c r="AJ1117" i="1"/>
  <c r="AK1117" i="1"/>
  <c r="AJ1118" i="1"/>
  <c r="AK1118" i="1"/>
  <c r="AJ1119" i="1"/>
  <c r="AK1119" i="1"/>
  <c r="AJ1120" i="1"/>
  <c r="AK1120" i="1"/>
  <c r="AJ1121" i="1"/>
  <c r="AK1121" i="1"/>
  <c r="AJ1122" i="1"/>
  <c r="AK1122" i="1"/>
  <c r="AJ1123" i="1"/>
  <c r="AK1123" i="1"/>
  <c r="AJ1124" i="1"/>
  <c r="AK1124" i="1"/>
  <c r="AJ1125" i="1"/>
  <c r="AK1125" i="1"/>
  <c r="AJ1126" i="1"/>
  <c r="AK1126" i="1"/>
  <c r="AJ1127" i="1"/>
  <c r="AK1127" i="1"/>
  <c r="AJ1128" i="1"/>
  <c r="AK1128" i="1"/>
  <c r="AJ1129" i="1"/>
  <c r="AK1129" i="1"/>
  <c r="AJ1130" i="1"/>
  <c r="AK1130" i="1"/>
  <c r="AJ1131" i="1"/>
  <c r="AK1131" i="1"/>
  <c r="AJ1132" i="1"/>
  <c r="AK1132" i="1"/>
  <c r="AJ1133" i="1"/>
  <c r="AK1133" i="1"/>
  <c r="AJ1134" i="1"/>
  <c r="AK1134" i="1"/>
  <c r="AJ1135" i="1"/>
  <c r="AK1135" i="1"/>
  <c r="AJ1136" i="1"/>
  <c r="AK1136" i="1"/>
  <c r="AJ1137" i="1"/>
  <c r="AK1137" i="1"/>
  <c r="AJ1138" i="1"/>
  <c r="AK1138" i="1"/>
  <c r="AJ1139" i="1"/>
  <c r="AK1139" i="1"/>
  <c r="AJ1140" i="1"/>
  <c r="AK1140" i="1"/>
  <c r="AJ1141" i="1"/>
  <c r="AK1141" i="1"/>
  <c r="AJ1142" i="1"/>
  <c r="AK1142" i="1"/>
  <c r="AJ1143" i="1"/>
  <c r="AK1143" i="1"/>
  <c r="AJ1144" i="1"/>
  <c r="AK1144" i="1"/>
  <c r="AJ1145" i="1"/>
  <c r="AK1145" i="1"/>
  <c r="AJ1146" i="1"/>
  <c r="AK1146" i="1"/>
  <c r="AJ1147" i="1"/>
  <c r="AK1147" i="1"/>
  <c r="AJ1148" i="1"/>
  <c r="AK1148" i="1"/>
  <c r="AJ1149" i="1"/>
  <c r="AK1149" i="1"/>
  <c r="AJ1150" i="1"/>
  <c r="AK1150" i="1"/>
  <c r="AJ1151" i="1"/>
  <c r="AK1151" i="1"/>
  <c r="AJ1152" i="1"/>
  <c r="AK1152" i="1"/>
  <c r="AJ1153" i="1"/>
  <c r="AK1153" i="1"/>
  <c r="AJ1154" i="1"/>
  <c r="AK1154" i="1"/>
  <c r="AJ1155" i="1"/>
  <c r="AK1155" i="1"/>
  <c r="AJ1156" i="1"/>
  <c r="AK1156" i="1"/>
  <c r="AJ1157" i="1"/>
  <c r="AK1157" i="1"/>
  <c r="AJ1158" i="1"/>
  <c r="AK1158" i="1"/>
  <c r="AJ1159" i="1"/>
  <c r="AK1159" i="1"/>
  <c r="AJ1160" i="1"/>
  <c r="AK1160" i="1"/>
  <c r="AJ1161" i="1"/>
  <c r="AK1161" i="1"/>
  <c r="AJ1162" i="1"/>
  <c r="AK1162" i="1"/>
  <c r="AJ1163" i="1"/>
  <c r="AK1163" i="1"/>
  <c r="AJ1164" i="1"/>
  <c r="AK1164" i="1"/>
  <c r="AJ1165" i="1"/>
  <c r="AK1165" i="1"/>
  <c r="AJ1166" i="1"/>
  <c r="AK1166" i="1"/>
  <c r="AJ1167" i="1"/>
  <c r="AK1167" i="1"/>
  <c r="AJ1168" i="1"/>
  <c r="AK1168" i="1"/>
  <c r="AJ1169" i="1"/>
  <c r="AK1169" i="1"/>
  <c r="AJ1170" i="1"/>
  <c r="AK1170" i="1"/>
  <c r="AJ1171" i="1"/>
  <c r="AK1171" i="1"/>
  <c r="AJ1172" i="1"/>
  <c r="AK1172" i="1"/>
  <c r="AJ1173" i="1"/>
  <c r="AK1173" i="1"/>
  <c r="AJ1174" i="1"/>
  <c r="AK1174" i="1"/>
  <c r="AJ1175" i="1"/>
  <c r="AK1175" i="1"/>
  <c r="AJ1176" i="1"/>
  <c r="AK1176" i="1"/>
  <c r="AJ1177" i="1"/>
  <c r="AK1177" i="1"/>
  <c r="AJ1178" i="1"/>
  <c r="AK1178" i="1"/>
  <c r="AJ1179" i="1"/>
  <c r="AK1179" i="1"/>
  <c r="AJ1180" i="1"/>
  <c r="AK1180" i="1"/>
  <c r="AJ1181" i="1"/>
  <c r="AK1181" i="1"/>
  <c r="AJ1182" i="1"/>
  <c r="AK1182" i="1"/>
  <c r="AJ1183" i="1"/>
  <c r="AK1183" i="1"/>
  <c r="AJ1184" i="1"/>
  <c r="AK1184" i="1"/>
  <c r="AJ1185" i="1"/>
  <c r="AK1185" i="1"/>
  <c r="AJ1186" i="1"/>
  <c r="AK1186" i="1"/>
  <c r="AJ1187" i="1"/>
  <c r="AK1187" i="1"/>
  <c r="AJ1188" i="1"/>
  <c r="AK1188" i="1"/>
  <c r="AJ1189" i="1"/>
  <c r="AK1189" i="1"/>
  <c r="AJ1190" i="1"/>
  <c r="AK1190" i="1"/>
  <c r="AJ1191" i="1"/>
  <c r="AK1191" i="1"/>
  <c r="AJ1192" i="1"/>
  <c r="AK1192" i="1"/>
  <c r="AJ1193" i="1"/>
  <c r="AK1193" i="1"/>
  <c r="AJ1194" i="1"/>
  <c r="AK1194" i="1"/>
  <c r="AJ1195" i="1"/>
  <c r="AK1195" i="1"/>
  <c r="AJ1196" i="1"/>
  <c r="AK1196" i="1"/>
  <c r="AJ1197" i="1"/>
  <c r="AK1197" i="1"/>
  <c r="AJ1198" i="1"/>
  <c r="AK1198" i="1"/>
  <c r="AJ1199" i="1"/>
  <c r="AK1199" i="1"/>
  <c r="AJ1200" i="1"/>
  <c r="AK1200" i="1"/>
  <c r="AJ1201" i="1"/>
  <c r="AK1201" i="1"/>
  <c r="AJ1202" i="1"/>
  <c r="AK1202" i="1"/>
  <c r="AJ1203" i="1"/>
  <c r="AK1203" i="1"/>
  <c r="AJ1204" i="1"/>
  <c r="AK1204" i="1"/>
  <c r="AJ1205" i="1"/>
  <c r="AK1205" i="1"/>
  <c r="AJ1206" i="1"/>
  <c r="AK1206" i="1"/>
  <c r="AJ1207" i="1"/>
  <c r="AK1207" i="1"/>
  <c r="AJ1208" i="1"/>
  <c r="AK1208" i="1"/>
  <c r="AJ1209" i="1"/>
  <c r="AK1209" i="1"/>
  <c r="AJ1210" i="1"/>
  <c r="AK1210" i="1"/>
  <c r="AJ1211" i="1"/>
  <c r="AK1211" i="1"/>
  <c r="AJ1212" i="1"/>
  <c r="AK1212" i="1"/>
  <c r="AJ1213" i="1"/>
  <c r="AK1213" i="1"/>
  <c r="AJ1214" i="1"/>
  <c r="AK1214" i="1"/>
  <c r="AJ1215" i="1"/>
  <c r="AK1215" i="1"/>
  <c r="AJ1216" i="1"/>
  <c r="AK1216" i="1"/>
  <c r="AJ1217" i="1"/>
  <c r="AK1217" i="1"/>
  <c r="AJ1218" i="1"/>
  <c r="AK1218" i="1"/>
  <c r="AJ1219" i="1"/>
  <c r="AK1219" i="1"/>
  <c r="AJ1220" i="1"/>
  <c r="AK1220" i="1"/>
  <c r="AJ1221" i="1"/>
  <c r="AK1221" i="1"/>
  <c r="AJ1222" i="1"/>
  <c r="AK1222" i="1"/>
  <c r="AJ1223" i="1"/>
  <c r="AK1223" i="1"/>
  <c r="AJ1224" i="1"/>
  <c r="AK1224" i="1"/>
  <c r="AJ1225" i="1"/>
  <c r="AK1225" i="1"/>
  <c r="AJ1226" i="1"/>
  <c r="AK1226" i="1"/>
  <c r="AJ1227" i="1"/>
  <c r="AK1227" i="1"/>
  <c r="AJ1228" i="1"/>
  <c r="AK1228" i="1"/>
  <c r="AJ1229" i="1"/>
  <c r="AK1229" i="1"/>
  <c r="AJ1230" i="1"/>
  <c r="AK1230" i="1"/>
  <c r="AJ1231" i="1"/>
  <c r="AK1231" i="1"/>
  <c r="AJ1232" i="1"/>
  <c r="AK1232" i="1"/>
  <c r="AJ1233" i="1"/>
  <c r="AK1233" i="1"/>
  <c r="AJ1234" i="1"/>
  <c r="AK1234" i="1"/>
  <c r="AJ1235" i="1"/>
  <c r="AK1235" i="1"/>
  <c r="AJ1236" i="1"/>
  <c r="AK1236" i="1"/>
  <c r="AJ1237" i="1"/>
  <c r="AK1237" i="1"/>
  <c r="AJ1238" i="1"/>
  <c r="AK1238" i="1"/>
  <c r="AJ1239" i="1"/>
  <c r="AK1239" i="1"/>
  <c r="AJ1240" i="1"/>
  <c r="AK1240" i="1"/>
  <c r="AJ1241" i="1"/>
  <c r="AK1241" i="1"/>
  <c r="AJ1242" i="1"/>
  <c r="AK1242" i="1"/>
  <c r="AJ1243" i="1"/>
  <c r="AK1243" i="1"/>
  <c r="AJ1244" i="1"/>
  <c r="AK1244" i="1"/>
  <c r="AJ1245" i="1"/>
  <c r="AK1245" i="1"/>
  <c r="AJ1246" i="1"/>
  <c r="AK1246" i="1"/>
  <c r="AJ1247" i="1"/>
  <c r="AK1247" i="1"/>
  <c r="AJ1248" i="1"/>
  <c r="AK1248" i="1"/>
  <c r="AJ1249" i="1"/>
  <c r="AK1249" i="1"/>
  <c r="AJ1250" i="1"/>
  <c r="AK1250" i="1"/>
  <c r="AJ1251" i="1"/>
  <c r="AK1251" i="1"/>
  <c r="AJ1252" i="1"/>
  <c r="AK1252" i="1"/>
  <c r="AJ1253" i="1"/>
  <c r="AK1253" i="1"/>
  <c r="AJ1254" i="1"/>
  <c r="AK1254" i="1"/>
  <c r="AJ1255" i="1"/>
  <c r="AK1255" i="1"/>
  <c r="AJ1256" i="1"/>
  <c r="AK1256" i="1"/>
  <c r="AJ1257" i="1"/>
  <c r="AK1257" i="1"/>
  <c r="AJ1258" i="1"/>
  <c r="AK1258" i="1"/>
  <c r="AJ1259" i="1"/>
  <c r="AK1259" i="1"/>
  <c r="AJ1260" i="1"/>
  <c r="AK1260" i="1"/>
  <c r="AJ1261" i="1"/>
  <c r="AK1261" i="1"/>
  <c r="AJ1262" i="1"/>
  <c r="AK1262" i="1"/>
  <c r="AJ1263" i="1"/>
  <c r="AK1263" i="1"/>
  <c r="AJ1264" i="1"/>
  <c r="AK1264" i="1"/>
  <c r="AJ1265" i="1"/>
  <c r="AK1265" i="1"/>
  <c r="AJ1266" i="1"/>
  <c r="AK1266" i="1"/>
  <c r="AJ1267" i="1"/>
  <c r="AK1267" i="1"/>
  <c r="AJ1268" i="1"/>
  <c r="AK1268" i="1"/>
  <c r="AJ1269" i="1"/>
  <c r="AK1269" i="1"/>
  <c r="AJ1270" i="1"/>
  <c r="AK1270" i="1"/>
  <c r="AJ1271" i="1"/>
  <c r="AK1271" i="1"/>
  <c r="AJ1272" i="1"/>
  <c r="AK1272" i="1"/>
  <c r="AJ1273" i="1"/>
  <c r="AK1273" i="1"/>
  <c r="AJ1274" i="1"/>
  <c r="AK1274" i="1"/>
  <c r="AJ1275" i="1"/>
  <c r="AK1275" i="1"/>
  <c r="AJ1276" i="1"/>
  <c r="AK1276" i="1"/>
  <c r="AJ1277" i="1"/>
  <c r="AK1277" i="1"/>
  <c r="AJ1278" i="1"/>
  <c r="AK1278" i="1"/>
  <c r="AJ1279" i="1"/>
  <c r="AK1279" i="1"/>
  <c r="AJ1280" i="1"/>
  <c r="AK1280" i="1"/>
  <c r="AJ1281" i="1"/>
  <c r="AK1281" i="1"/>
  <c r="AJ1282" i="1"/>
  <c r="AK1282" i="1"/>
  <c r="AJ1283" i="1"/>
  <c r="AK1283" i="1"/>
  <c r="AJ1284" i="1"/>
  <c r="AK1284" i="1"/>
  <c r="AJ1285" i="1"/>
  <c r="AK1285" i="1"/>
  <c r="AJ1286" i="1"/>
  <c r="AK1286" i="1"/>
  <c r="AJ1287" i="1"/>
  <c r="AK1287" i="1"/>
  <c r="AJ1288" i="1"/>
  <c r="AK1288" i="1"/>
  <c r="AJ1289" i="1"/>
  <c r="AK1289" i="1"/>
  <c r="AJ1290" i="1"/>
  <c r="AK1290" i="1"/>
  <c r="AJ1291" i="1"/>
  <c r="AK1291" i="1"/>
  <c r="AJ1292" i="1"/>
  <c r="AK1292" i="1"/>
  <c r="AJ1293" i="1"/>
  <c r="AK1293" i="1"/>
  <c r="AJ1294" i="1"/>
  <c r="AK1294" i="1"/>
  <c r="AJ1295" i="1"/>
  <c r="AK1295" i="1"/>
  <c r="AJ1296" i="1"/>
  <c r="AK1296" i="1"/>
  <c r="AJ1297" i="1"/>
  <c r="AK1297" i="1"/>
  <c r="AJ1298" i="1"/>
  <c r="AK1298" i="1"/>
  <c r="AJ1299" i="1"/>
  <c r="AK1299" i="1"/>
  <c r="AJ1300" i="1"/>
  <c r="AK1300" i="1"/>
  <c r="AJ1301" i="1"/>
  <c r="AK1301" i="1"/>
  <c r="AJ1302" i="1"/>
  <c r="AK1302" i="1"/>
  <c r="AJ1303" i="1"/>
  <c r="AK1303" i="1"/>
  <c r="AJ1304" i="1"/>
  <c r="AK1304" i="1"/>
  <c r="AJ1305" i="1"/>
  <c r="AK1305" i="1"/>
  <c r="AJ1306" i="1"/>
  <c r="AK1306" i="1"/>
  <c r="AJ1307" i="1"/>
  <c r="AK1307" i="1"/>
  <c r="AJ1308" i="1"/>
  <c r="AK1308" i="1"/>
  <c r="AJ1309" i="1"/>
  <c r="AK1309" i="1"/>
  <c r="AJ1310" i="1"/>
  <c r="AK1310" i="1"/>
  <c r="AJ1311" i="1"/>
  <c r="AK1311" i="1"/>
  <c r="AJ1312" i="1"/>
  <c r="AK1312" i="1"/>
  <c r="AJ1313" i="1"/>
  <c r="AK1313" i="1"/>
  <c r="AJ1314" i="1"/>
  <c r="AK1314" i="1"/>
  <c r="AJ1315" i="1"/>
  <c r="AK1315" i="1"/>
  <c r="AJ1316" i="1"/>
  <c r="AK1316" i="1"/>
  <c r="AJ1317" i="1"/>
  <c r="AK1317" i="1"/>
  <c r="AJ1318" i="1"/>
  <c r="AK1318" i="1"/>
  <c r="AJ1319" i="1"/>
  <c r="AK1319" i="1"/>
  <c r="AJ1320" i="1"/>
  <c r="AK1320" i="1"/>
  <c r="AJ1321" i="1"/>
  <c r="AK1321" i="1"/>
  <c r="AJ1322" i="1"/>
  <c r="AK1322" i="1"/>
  <c r="AJ1323" i="1"/>
  <c r="AK1323" i="1"/>
  <c r="AJ1324" i="1"/>
  <c r="AK1324" i="1"/>
  <c r="AJ1325" i="1"/>
  <c r="AK1325" i="1"/>
  <c r="AJ1326" i="1"/>
  <c r="AK1326" i="1"/>
  <c r="AJ1327" i="1"/>
  <c r="AK1327" i="1"/>
  <c r="AJ1328" i="1"/>
  <c r="AK1328" i="1"/>
  <c r="AJ1329" i="1"/>
  <c r="AK1329" i="1"/>
  <c r="AJ1330" i="1"/>
  <c r="AK1330" i="1"/>
  <c r="AJ1331" i="1"/>
  <c r="AK1331" i="1"/>
  <c r="AJ1332" i="1"/>
  <c r="AK1332"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K14" i="1"/>
  <c r="AF13" i="1"/>
  <c r="AJ13" i="1"/>
  <c r="AK13" i="1"/>
  <c r="X1297" i="1"/>
  <c r="X1298" i="1"/>
  <c r="X1299" i="1"/>
  <c r="X1300"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Alexandra Abello Gomez</author>
  </authors>
  <commentList>
    <comment ref="N939" authorId="0" shapeId="0" xr:uid="{00000000-0006-0000-0000-000001000000}">
      <text>
        <r>
          <rPr>
            <b/>
            <sz val="9"/>
            <color indexed="81"/>
            <rFont val="Tahoma"/>
            <family val="2"/>
          </rPr>
          <t>Maria Alexandra Abello Gomez:</t>
        </r>
        <r>
          <rPr>
            <sz val="9"/>
            <color indexed="81"/>
            <rFont val="Tahoma"/>
            <family val="2"/>
          </rPr>
          <t xml:space="preserve">
OJO REVISAR EN SIMULTANEO PORQUE ESTA ACTIVIDAD ESTA EN 2 LINEAS </t>
        </r>
      </text>
    </comment>
    <comment ref="N1025" authorId="0" shapeId="0" xr:uid="{00000000-0006-0000-0000-000002000000}">
      <text>
        <r>
          <rPr>
            <b/>
            <sz val="9"/>
            <color indexed="81"/>
            <rFont val="Tahoma"/>
            <family val="2"/>
          </rPr>
          <t>Maria Alexandra Abello Gomez:</t>
        </r>
        <r>
          <rPr>
            <sz val="9"/>
            <color indexed="81"/>
            <rFont val="Tahoma"/>
            <family val="2"/>
          </rPr>
          <t xml:space="preserve">
OJO REVISAR EN SIMULTANEO PORQUE ESTA ACTIVIDAD ESTA EN 2 LINEAS</t>
        </r>
      </text>
    </comment>
  </commentList>
</comments>
</file>

<file path=xl/sharedStrings.xml><?xml version="1.0" encoding="utf-8"?>
<sst xmlns="http://schemas.openxmlformats.org/spreadsheetml/2006/main" count="13547" uniqueCount="2895">
  <si>
    <t>DIRECCIONAMIENTO ESTRATÉGICO Y ARTICULACIÓN GERENCIAL</t>
  </si>
  <si>
    <t>FORMATO PROGRAMACIÓN PLAN DE ACCIÓN</t>
  </si>
  <si>
    <t>Código:</t>
  </si>
  <si>
    <t>Versión:</t>
  </si>
  <si>
    <t>Fecha de Aprobación:</t>
  </si>
  <si>
    <t>E-DEAG-FR-108</t>
  </si>
  <si>
    <t>FECHA GENERACION REPORTE</t>
  </si>
  <si>
    <t>INFORMACIÓN GENERAL</t>
  </si>
  <si>
    <t>PROGRAMACIÓN BANCO</t>
  </si>
  <si>
    <t>PROGRAMACIÓN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</si>
  <si>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</si>
  <si>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</si>
  <si>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</si>
  <si>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</si>
  <si>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</si>
  <si>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</si>
  <si>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</si>
  <si>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</si>
  <si>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</si>
  <si>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</si>
  <si>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</si>
  <si>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</si>
  <si>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Nombre Actividad</t>
  </si>
  <si>
    <t>Unidad de medida</t>
  </si>
  <si>
    <t>Programado Banco Financiero</t>
  </si>
  <si>
    <t>Programado Banco Fisico 2021</t>
  </si>
  <si>
    <t>Fecha Inicial   (AAAA-MM-DD)</t>
  </si>
  <si>
    <t>Duración (meses )</t>
  </si>
  <si>
    <t>Dirección</t>
  </si>
  <si>
    <t>Programación fisica de la actividad</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</si>
  <si>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</si>
  <si>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</si>
  <si>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</si>
  <si>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</si>
  <si>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</si>
  <si>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</si>
  <si>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</si>
  <si>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</si>
  <si>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</si>
  <si>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</si>
  <si>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</si>
  <si>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</si>
  <si>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</si>
  <si>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</si>
  <si>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Contratar los servicios para la operación, mantenimiento,modernización y correcto funcionamiento de todos los canales deatención</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</si>
  <si>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</si>
  <si>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</si>
  <si>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</si>
  <si>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</si>
  <si>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</si>
  <si>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</si>
  <si>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2020004250272</t>
  </si>
  <si>
    <t>4599011</t>
  </si>
  <si>
    <t>Adecuar la infraestructura de 6 bienes inmuebles propiedad del departamento.</t>
  </si>
  <si>
    <t>Bienes Inmuebles adecuados</t>
  </si>
  <si>
    <t>Mejorar y adecuar 5 bienes inmuebles del Departamento</t>
  </si>
  <si>
    <t>DIRECCIÓN DE SERVICIOS ADMINISTRATIVOS</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</si>
  <si>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</si>
  <si>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</si>
  <si>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</si>
  <si>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</si>
  <si>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</si>
  <si>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</si>
  <si>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</si>
  <si>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</si>
  <si>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</si>
  <si>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</si>
  <si>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</si>
  <si>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</si>
  <si>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</si>
  <si>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</si>
  <si>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</si>
  <si>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</si>
  <si>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</si>
  <si>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</si>
  <si>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</si>
  <si>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</si>
  <si>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</si>
  <si>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</si>
  <si>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SECRETARIA JURIDICA</t>
  </si>
  <si>
    <t>2020004250207</t>
  </si>
  <si>
    <t>4599030</t>
  </si>
  <si>
    <t>Ejecutar un plan integral de apoyo jurídico a los funcionarios del nivel central, descentralizado y a los municipios.</t>
  </si>
  <si>
    <t>Plan de apoyo jurídico ejecutado</t>
  </si>
  <si>
    <t>Implementar un plan de estímulos a los municipios y susentidades
descentralizadas con mejores prácticas en contracciónestatal.</t>
  </si>
  <si>
    <t>DESPACHO DEL SECRETARIO</t>
  </si>
  <si>
    <t>Implementar las directrices institucionales, para la aplicación delosmecanismos alternativos de solución de conflictos en el departamento</t>
  </si>
  <si>
    <t>Capacitar a los funcionarios del nivel central, descentralizado y los116 municipios del Departamento de Cundinamarca, en Secop I y II,temas jurídicos, normativos y buenas prácticas de gobierno</t>
  </si>
  <si>
    <t xml:space="preserve">Adquirir portafolio jurídico especializado de consulta, con el fin demantener actualizadas las administraciones municipales, funcionariosdel sector central del Departamento de Cundinamarca, en normatividadlegal vigente, jurisprudencia de las altas cortes y doctrina.
</t>
  </si>
  <si>
    <t>Suscribir convenios con los municipios y facultades de
derecho deUniversidades Públicas y/o Privadas, para que
los estudiantes deconsultorio jurídico brinden asistencia jurídica
a los ciudadanos delos municipios del Departamento de
Cundinamarca</t>
  </si>
  <si>
    <t>1105</t>
  </si>
  <si>
    <t>SECRETARIA DE GOBIERNO</t>
  </si>
  <si>
    <t>MÁS BIENESTAR</t>
  </si>
  <si>
    <t>2020004250312</t>
  </si>
  <si>
    <t>1202019</t>
  </si>
  <si>
    <t>Garantizar el funcionamiento de 2 casas acogida para mujeres víctimas de violencias basadas en género y sus dependientes.</t>
  </si>
  <si>
    <t>Casas de acogida en funcionamiento</t>
  </si>
  <si>
    <t>apoyo en la estructuracion plan de medidas de atención contempladas enla ley 1257 de 2008.</t>
  </si>
  <si>
    <t>DIRECCIÓN DE SEGURIDAD Y ORDEN PUBLICO</t>
  </si>
  <si>
    <t>garantizar los servicios de asistencia médica física y psicológica,así como el fortalecimiento económico a las mujeres víctimas deviolencias.</t>
  </si>
  <si>
    <t>garantizar los inmuebles adecuados para la atencion de las mujeres encasa de acogida</t>
  </si>
  <si>
    <t>apoyo para el funcionamiento de las casas de acogida departamentales.</t>
  </si>
  <si>
    <t>2020004250311</t>
  </si>
  <si>
    <t>4101079</t>
  </si>
  <si>
    <t>Implementar en 12 provincias del territorio la estrategia de reconstrucción del tejido social en el marco de posconflicto y memoria histórica.</t>
  </si>
  <si>
    <t>Provincias con estrategia implementada</t>
  </si>
  <si>
    <t>Implementar la estrategia de tejido social, en el marco delposconflicto y memoria historica</t>
  </si>
  <si>
    <t>DIRECCIÓN ATENCIÓN INTEGRAL VCA</t>
  </si>
  <si>
    <t>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</si>
  <si>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</si>
  <si>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</si>
  <si>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Actualizacion de Rutas y protocolos</t>
  </si>
  <si>
    <t>implementación de un aplicativo</t>
  </si>
  <si>
    <t>Acompañamiento y asesoramiento a Comites de Justicia Transicional</t>
  </si>
  <si>
    <t>impresión y publicacion documentos</t>
  </si>
  <si>
    <t>asesorias, asistencias tecnicas en la formulacion y actualizacion delos planes de prevencion, proteccion y de contingencia de losmunicipios y del departamento</t>
  </si>
  <si>
    <t>desarrollar las recomendaciones contenidas en las alertas tempranas</t>
  </si>
  <si>
    <t>4101025</t>
  </si>
  <si>
    <t>Atender el 100% de los procesos de asistencia humanitaria de la población víctima del conflicto armado en el territorio.</t>
  </si>
  <si>
    <t>Solicitudes atendidas</t>
  </si>
  <si>
    <t>Estrategia de cofinanciación para articular proyectos de asistenciahumanitaria</t>
  </si>
  <si>
    <t>Seguimiento a la entrega de ayudas humanitarias</t>
  </si>
  <si>
    <t>ofertas institucionales con carácter humanitario</t>
  </si>
  <si>
    <t>apoyar tecnicamente los 3 centros regionales de victimas, en temasrelacionados con la asistencia humanitaria</t>
  </si>
  <si>
    <t>entrega de ayudas humanitarias</t>
  </si>
  <si>
    <t>4101073</t>
  </si>
  <si>
    <t>Atender el 100% de solicitudes de generación de ingresos y cumplimiento de disposiciones legales de las familias víctimas del conflicto armado del departamento.</t>
  </si>
  <si>
    <t>Solicitudes articuladas</t>
  </si>
  <si>
    <t>asesorias, acompañamiientos, estudios y analisis tecnicos de losproyectos de generacion de ingresos</t>
  </si>
  <si>
    <t>implementacion y/o entrega de proyectos enfocados a mejorar lageneracion de ingresos</t>
  </si>
  <si>
    <t>cumplimiento de ordenes contenidas en los fallos</t>
  </si>
  <si>
    <t>4101038</t>
  </si>
  <si>
    <t>Financiar la realización del 100% de las actividades de la mesa departamental de víctimas del conflicto armado.</t>
  </si>
  <si>
    <t>Actividades Mesa Departamental</t>
  </si>
  <si>
    <t>desarrollo de los requerimientos para la ejecucion del plan de trabajode la Mesa Departamental</t>
  </si>
  <si>
    <t>Desarrollo de los escenarios de participacion enmarcados en lasdisposiciones legales</t>
  </si>
  <si>
    <t>eleccion de la Mesa Departamental</t>
  </si>
  <si>
    <t>rendicion de cuentas</t>
  </si>
  <si>
    <t>2020004250362</t>
  </si>
  <si>
    <t>4103015</t>
  </si>
  <si>
    <t>Garantizar 80% cumplim PP discapac Garantizar el 80% el cumplimiento de la política pública de discapacidad.</t>
  </si>
  <si>
    <t>Cumplimiento PP Discapacidad</t>
  </si>
  <si>
    <t>Asistencias técnicas frente a las Políticas Públicas de Personas conDiscapacidad y a los Comités Municipales.</t>
  </si>
  <si>
    <t>Articulación interinstitucional para implementar la política públicade discapacidad</t>
  </si>
  <si>
    <t>Realización de 3 Comités Departamentales de Discapacidad al año</t>
  </si>
  <si>
    <t>Ejecución del Plan de Implementación de la Política Pública deDiscapacidad Ordenanza 266 de 2015.</t>
  </si>
  <si>
    <t>MÁS INTEGRACIÓN</t>
  </si>
  <si>
    <t>2020004250445</t>
  </si>
  <si>
    <t>4501001</t>
  </si>
  <si>
    <t>Implementar un plan de seguridad regional.</t>
  </si>
  <si>
    <t>Plan de seguridad regional implementado</t>
  </si>
  <si>
    <t>Realizar consejos de seguridad regional o espacios estratégicos decoordinación</t>
  </si>
  <si>
    <t>Brindar asistencia técnica a los organismos de los municipios fronteracon Bogotá.</t>
  </si>
  <si>
    <t>4501046</t>
  </si>
  <si>
    <t>Generar documento técnico que integre el plan de seguridad regional.</t>
  </si>
  <si>
    <t>Articulación entre el PISCCJ Bogotá y PISCC Cundinamarca parabeneficiar la región</t>
  </si>
  <si>
    <t>4501056</t>
  </si>
  <si>
    <t>Dotar con equipamientos en seguridad, defensa y justicia a losmunicipios frontera con Bogotá.</t>
  </si>
  <si>
    <t>Realizar foros y encuentros sectoriales y académicos en el marco delplan maestro regional en seguridad, defensa y justicia.</t>
  </si>
  <si>
    <t>Articular sistemas de inteligencia de los organismos de seguridad yjusticia que operen la región</t>
  </si>
  <si>
    <t>Dotar con herramientas tecnológicas a la fuerza pública paraimplementar el plan de seguridad regional</t>
  </si>
  <si>
    <t>Realizar protocolos conjuntos para garantizar la judicializaciónefectiva y disminuir la inseguridad en la región Bogotá-Cundinamarca</t>
  </si>
  <si>
    <t>Implementar un plan de defensa estratégica de los recursos naturales y de infraestructura energética.</t>
  </si>
  <si>
    <t>Plan de defensa estratégica de los recursos naturales y de infraestructura energética implementado</t>
  </si>
  <si>
    <t>Formular un diagnóstico de activos estratégicos para proteger en losmunicipios frontera con Bogotá</t>
  </si>
  <si>
    <t>%</t>
  </si>
  <si>
    <t>Generar documento técnico que integre un plan de defensa estratégicade los recursos naturales y de estructura energética entre Bogotá yCundinamarca.</t>
  </si>
  <si>
    <t>Generar un plan de riesgo escalonado en pro de la defensa estratégicade los recursos naturales y de infraestructura entre Bogotá yCundinamarca.</t>
  </si>
  <si>
    <t>Dotar a la fuerza pública y/o organismos judiciales para implementarel plan de defensa estratégica de recursos naturales.</t>
  </si>
  <si>
    <t>Articular acciones con el distrito capital para implementar el plan dedefensa estratégica de recursos naturales e infraestructura energética</t>
  </si>
  <si>
    <t>2020004250237</t>
  </si>
  <si>
    <t>1204008</t>
  </si>
  <si>
    <t>Asistir 5.000 solicitudes de procesos de titulación de predios urbanos y rurales en el departamento.</t>
  </si>
  <si>
    <t>Prestación de servicios profesionales, técnicos y de apoyo a lagestión de procesos de saneamiento y formalización de la propiedad.</t>
  </si>
  <si>
    <t>DIRECCIÓN DE FORMALIZACIÓN PREDIAL</t>
  </si>
  <si>
    <t>Realizar levantamientos topográficos de precisión en desarrollo delproceso de saneamiento y formalización de la propiedad de prediosbaldíos y fiscales (urbana y rural).</t>
  </si>
  <si>
    <t>2020004250459</t>
  </si>
  <si>
    <t>4503003</t>
  </si>
  <si>
    <t>Dotar el 100% de los cuerpos de bomberos en el departamento.</t>
  </si>
  <si>
    <t>Cuerpos de Bomberos Dotados</t>
  </si>
  <si>
    <t>Capacitación y entrenamiento a los integrantes de los cuerpos debomberos voluntarios y oficiales en modalidades de atención yprevención de desastres en el departamento de Cundinamarca.</t>
  </si>
  <si>
    <t>4503013</t>
  </si>
  <si>
    <t>Dotación a los cuerpos de bomberos voluntarios y oficiales conequipos, materiales, maquinaria y comunicaciones para mejorar laatención de emergencias en el departamento de Cundinamarca.</t>
  </si>
  <si>
    <t>2020004250381</t>
  </si>
  <si>
    <t>4501042</t>
  </si>
  <si>
    <t>Intervenir 50 entes territoriales, corporaciones o casa de gobierno con construcción, adecuación o dotación.</t>
  </si>
  <si>
    <t>Casas o concejos Adecuados</t>
  </si>
  <si>
    <t>Construcción para las corporaciones municipales y/o casas de gobierno.</t>
  </si>
  <si>
    <t>DIRECCIÓN DE ASUNTOS MUNICIPALES</t>
  </si>
  <si>
    <t>Dotación física requerida para la infraestructura de las corporacionesy/o casas de gobierno.</t>
  </si>
  <si>
    <t>4501043</t>
  </si>
  <si>
    <t>Adecuación para las corporaciones municipales y/o casas de gobierno.</t>
  </si>
  <si>
    <t>2020004250319</t>
  </si>
  <si>
    <t>4502022</t>
  </si>
  <si>
    <t>Implementar el 40% del Plan de la Política Pública de Participación Ciudadana.</t>
  </si>
  <si>
    <t>Avance de implementación</t>
  </si>
  <si>
    <t>Capacitación presencial y asesorarías en Línea las 24 horas a los 1292Concejales del departamento y todo lo referente al gobierno del nuevoliderazgo mediante la aplicación CuncejApp.</t>
  </si>
  <si>
    <t>alcanzar el 8 % del total ejecutado anual destinado a presupuestosparticipativos</t>
  </si>
  <si>
    <t>alcanzar el 3% del presupuesto total ejecutado destinado a proyectosde inversión comunales</t>
  </si>
  <si>
    <t>Encuesta de participación ciudadana, formulación de la PolíticaPública de Participación Ciudadana.Cada dos años.</t>
  </si>
  <si>
    <t>Implementar y hacer seguimiento PP Participación Ciudadana Para elNuevo Liderazgo de Cundinamarca</t>
  </si>
  <si>
    <t>3. Un plan de medios Mass, A y RS (Medios Masivos, Alternativos yredes Sociales)</t>
  </si>
  <si>
    <t>. La Mesa Técnica de Seguimiento a Indicadores, PP y la implementacióndel Modelo Integrado de Transparencia.</t>
  </si>
  <si>
    <t>1. Un sistema departamental de participación ciudadana</t>
  </si>
  <si>
    <t>2. 500.000 ciudadanos capacitados Tics</t>
  </si>
  <si>
    <t>programa de apoyo a la movilidad de los integrantes de los espacios departicipación</t>
  </si>
  <si>
    <t>4. MIC - Metodo Integrado de Transparencia Implementado</t>
  </si>
  <si>
    <t>2. 2 Giras anuales de visita a los 116 M/pios</t>
  </si>
  <si>
    <t>4. 10.000 Estudiantes de los grados 10° y 11°, Formación DemocraciaParticipativa ( D.P.).</t>
  </si>
  <si>
    <t>3.- 3 ferias de servicio al ciudadano anuales</t>
  </si>
  <si>
    <t>por medio de la aplicación participAPP información de rendición decuentas</t>
  </si>
  <si>
    <t>diseño puesto en funcionamiento portal web y aplicaión particiAPP ysoporte tecnico para consulta virtual una vez al mes decisiónimportancia pública Departamental / municipal</t>
  </si>
  <si>
    <t>1. Una rendición de cuentas anual.</t>
  </si>
  <si>
    <t>foros abierto virtuales anuales en ParticipApp</t>
  </si>
  <si>
    <t>Duplicar los servicios virtualizados, también por ParticipApp</t>
  </si>
  <si>
    <t>Asistencia técnica a instancias, veedurías otras, de los 116municipios</t>
  </si>
  <si>
    <t>5000 organismos comunales con capacidades de gestión administración ydesarrollo</t>
  </si>
  <si>
    <t>acompañamiento al 100 por ciento de procesos electorales</t>
  </si>
  <si>
    <t>5. Un plan de reinducción maestros sociales Democracia Particiipativa(D.P.</t>
  </si>
  <si>
    <t>Una "Caja de Herramientas " para la participación</t>
  </si>
  <si>
    <t>una convocatoria bianuan de estímulos a las experienciasparticipativas exitosas</t>
  </si>
  <si>
    <t>1.- 10.000 personas * Comunidad (7.000); *Concejales (1.292);*Lideressociales (1.555); *Ediles (37); *Personeros (116); capacitadasDemocracia Participativa1.- 10.000 personas * Comunidad (7.000);*Concejales (1.292);*Lideres sociales (1.555); *Ediles (37);*Personeros (116); capacitadas Democracia Participativa</t>
  </si>
  <si>
    <t>Una escuela virtual de democracia ParticipApp</t>
  </si>
  <si>
    <t>4502034</t>
  </si>
  <si>
    <t>Implementar un plan de fortalecimiento integral que garantice la sana convivencia y participación efectiva de las propiedades horizontales.</t>
  </si>
  <si>
    <t>implementar servicio de educación informal</t>
  </si>
  <si>
    <t>Atender mil solicitudes fortalecer segur Atender 1.000 solicitudes para fortalecer la seguridad, convivencia y orden público en el departamento de Cundinamarca</t>
  </si>
  <si>
    <t>Gestión ambiental construcción casas de justicia</t>
  </si>
  <si>
    <t>Gestión predial construcción de infraestructura de autoridades depolicía, seguridad y convivencia ciudadana</t>
  </si>
  <si>
    <t>Gestión predial construcción casas de justicia</t>
  </si>
  <si>
    <t>Interventoría construcción casas de justicia.</t>
  </si>
  <si>
    <t>Estudios y diseños para la construcción casas de justicia</t>
  </si>
  <si>
    <t>Dotación física requerida para las casas de justicia</t>
  </si>
  <si>
    <t>Gestión predial construcción corporaciones municipales y/o casas degobierno.</t>
  </si>
  <si>
    <t>Gestión ambiental construcción corporaciones municipales y/o casas degobierno.</t>
  </si>
  <si>
    <t>Gestión de proyectos construcción corporaciones municipales y/o casasde gobierno.</t>
  </si>
  <si>
    <t>Estudios y diseños para la construcción de infraestructura decorporaciones y/o casas de gobierno</t>
  </si>
  <si>
    <t>Gestión de proyectos construcción de infraestructura de autoridades depolicía, seguridad y convivencia ciudadana.</t>
  </si>
  <si>
    <t>Interventoría construcción de infraestructura de autoridades depolicía, seguridad y convivencia ciudadana.</t>
  </si>
  <si>
    <t>Estudios y diseños para la construcción de infraestructura deautoridades de policía, seguridad y convivencia ciudadana.</t>
  </si>
  <si>
    <t>Interventoría construcción corporaciones municipales y/o casas degobierno.</t>
  </si>
  <si>
    <t>Construcción de infraestructura de autoridades de policía, seguridad yconvivencia ciudadana.</t>
  </si>
  <si>
    <t>Construcción para las casas de justicia</t>
  </si>
  <si>
    <t>Gestión de proyectos construcción casas de justicia</t>
  </si>
  <si>
    <t>Gestión ambiental construcción de infraestructura de autoridades depolicía, seguridad y convivencia ciudadana.</t>
  </si>
  <si>
    <t>Gestión predial adecuación casas de justicia</t>
  </si>
  <si>
    <t>Gestión ambiental adecuación de infraestructura de autoridades depolicía, seguridad y convivencia ciudadana.</t>
  </si>
  <si>
    <t>Gestión ambiental adecuación corporaciones municipales y/o casas degobierno</t>
  </si>
  <si>
    <t>Estudios y diseños para la adecuación de infratestructura de lascorporaciones y/o cosas de gobierno</t>
  </si>
  <si>
    <t>Interventoría adecuación corporaciones municipales y/o casas degobierno</t>
  </si>
  <si>
    <t>Gestión de proyectos adecuación corporaciones municipales y/o casas degobierno.</t>
  </si>
  <si>
    <t>Gestión predial adecuación corporaciones municipales y/o casas degobierno.</t>
  </si>
  <si>
    <t>Adecuación para las autoridades de seguridad y orden público.</t>
  </si>
  <si>
    <t>Estudios y diseños para la adecuación de infraestructura deautoridades de policía, seguridad y convivencia ciudadana.</t>
  </si>
  <si>
    <t>Interventoría adecuación de infratestructura de autoridades depolicía, seguridad y convivencia ciudadana.</t>
  </si>
  <si>
    <t>Gestión ambiental adecuación casas de justicia</t>
  </si>
  <si>
    <t>Gestión predial adecuación de infraestructura de autoridades depolicía, seguridad y convivencia ciudadana.</t>
  </si>
  <si>
    <t>Gestión de proyectos adecuación de infraestructura de autoridades depolicía, seguridad y convivencia ciudadana.</t>
  </si>
  <si>
    <t>Adecuación para las casas de justicia</t>
  </si>
  <si>
    <t>Gestión de proyectos adecuación casas de justicia</t>
  </si>
  <si>
    <t>Estudios y diseños para la adecuación casas de justicia</t>
  </si>
  <si>
    <t>Interventoría adecuación casas de justicia</t>
  </si>
  <si>
    <t>2020004250463</t>
  </si>
  <si>
    <t>Implementar el plan de seguridad de convivencia ciudadana (PISCC)Departamental</t>
  </si>
  <si>
    <t>Acompañamiento a los planes de seguridad de convivencia ciudadanamunicipales</t>
  </si>
  <si>
    <t>Apoyar y dotar con actualización tecnólogica la linea 1,2,3 deldepartamento de Cundinamarca.</t>
  </si>
  <si>
    <t>Apoyo administrativo y financiero en la planeación, seguimiento yejecución de programas y proyectos relacionados con el fortalecimientode la seguridad y orden público del departamento de Cundinamarca.</t>
  </si>
  <si>
    <t>Pagar recompensas anónimas</t>
  </si>
  <si>
    <t>4501057</t>
  </si>
  <si>
    <t>Dotación a la fuerza pública y organismos judiciales con equipos,materiales, maquinaria y comunicaciones para garantizar la seguridaden el departamento de Cundinamarca.</t>
  </si>
  <si>
    <t>Implementar un plan de atención integral y reacción bajo el concepto de seguridad humana.</t>
  </si>
  <si>
    <t>Fortalecer el programa de atención psicojurídico DUPLAS</t>
  </si>
  <si>
    <t>Creación y fortalecimiento de los Esquemas Integrados de ReacciónArticulada</t>
  </si>
  <si>
    <t>Prevenir e informar a la comunidad sobre el delito de la trata depersonas</t>
  </si>
  <si>
    <t>Generar divulgación de datos y cultura ciudadana frente a los delitosy violencia del departamento</t>
  </si>
  <si>
    <t>4501029</t>
  </si>
  <si>
    <t>Promover un equipo interdisciplinario que aporte la cultura ciudadanay promueba territorios seguros y en paz</t>
  </si>
  <si>
    <t>Implementar el Código Departamental de Polícia y activación de la mesatécnica</t>
  </si>
  <si>
    <t>Apoyar y dotar a los diferentes organismos de seguridad, justicia ycultura ciudadana del departamento.</t>
  </si>
  <si>
    <t>Creación de un proceso de inteligencia multifuerza utilizandotecnología para combatir redes de microtráfico.</t>
  </si>
  <si>
    <t>4501052</t>
  </si>
  <si>
    <t>Fortalecer los sistemas de bases de datos y protocolos de atención deldepartamento de Cundinamarca</t>
  </si>
  <si>
    <t>Fortalecimiento de la arquitectura institiconal de la seguridad y elorden público del departamento.</t>
  </si>
  <si>
    <t>Fortalecer el observatorio de seguridad ciudadana</t>
  </si>
  <si>
    <t>Fortalecer la linea 1,2,3 del departamento de Cundinamarca.</t>
  </si>
  <si>
    <t>Implementar una estrategia integral para prevenir, controlar y combatir el microtráfico en los municipios del departamento.</t>
  </si>
  <si>
    <t>Estrategia implementada</t>
  </si>
  <si>
    <t>Coordinar las intervenciones y operaciones contra bandas criminalescontra el microtráfico a través de establecer y mantener enlaceoperativo permanente</t>
  </si>
  <si>
    <t>Implementar prevención escolar específica para zonas de riesgodirigidos a la comunidad educativa</t>
  </si>
  <si>
    <t>Diseñar un documento que integre la estrategia integral para prevenir,controlar y combatir el microtráfico</t>
  </si>
  <si>
    <t>Generar un diagnóstico de microtráfio y consumo de SPA enCundinamarca.</t>
  </si>
  <si>
    <t>Elaboración de un mapa de riesgo (demanda, consumo y distribución) afin de identificar zonas de microtráfico.</t>
  </si>
  <si>
    <t>2020004250460</t>
  </si>
  <si>
    <t>Implem plan garant conviv, justicia DDHH Implementar un plan de garantía convivencia, justicia y derechos humanos en el departamento de Cundinamarca amparado desde la constitución política.</t>
  </si>
  <si>
    <t>Prestar asistencia técnica a la creación, implementación yfortalecimiento de los comités de libertad religiosa, cultos yconsciencia en los municipios y en el departamento.</t>
  </si>
  <si>
    <t>DIRECCION DE CONVIVENCIA, JUSTICIA Y DERECHOS HUMANOS</t>
  </si>
  <si>
    <t>Prestar asistencia técnica en la creación, implementación yfortalecimiento de los comités de derechos humanos municipales ydepartamental</t>
  </si>
  <si>
    <t>Elaboración de diagnósticos municipales, pronvinciales ydepartamentales frente a la situación de derechos humanos.</t>
  </si>
  <si>
    <t>Formación en la estrategia de reconocimiento a la libertad religiosa,de culto, consciencia a funcionarios municipales, población ycomunidad en general.</t>
  </si>
  <si>
    <t>4502038</t>
  </si>
  <si>
    <t>Generar campañas de promoción, divulgación, respeto, atención yprotección a las diversidades históricas, culturales, religiosas,étnicas y sociales.</t>
  </si>
  <si>
    <t>Difusión de estrategias de reconocimiento de las libertades de culto.</t>
  </si>
  <si>
    <t>Realizar eventos de intercambio de experiencias a nivel internacional,nacional, departamental en derechos humanos y derecho internacionalhumanitario</t>
  </si>
  <si>
    <t>Realización de eventos culturales que difundan la estrategia dereconocimiento de la diversidad religiosa, culto y consciencia.</t>
  </si>
  <si>
    <t>Promover estrategias que les permita a los personeros deldepartamento, actualizar sus conocimientos referente a los derechoshumanos y derecho internacional humanitario.</t>
  </si>
  <si>
    <t>Formular el plan de garantía de convivencia, justicia y DDHH.</t>
  </si>
  <si>
    <t>Crear la red de convivencia y justicia del departamento deCundinamarca</t>
  </si>
  <si>
    <t>Brindar atención, capacitación y/ dotación a las personas privadas dela libertad en donde se les garantice los derechos humanos</t>
  </si>
  <si>
    <t>Realizar eventos que fortalezcan y sensibilicen a los funcionarios ypoblación en general, en temas de DDHH</t>
  </si>
  <si>
    <t>Realizar talleres lúdicos educativos en Derechos Humanos</t>
  </si>
  <si>
    <t>Implementar una estrategia de atención para adolescentes y jóvenes ofensores e infractores de la ley penal.</t>
  </si>
  <si>
    <t>Brindar asistencia técnica a los comités municipales de lucha contrala trata de personas para su creación y/o activación.</t>
  </si>
  <si>
    <t>Brindar acompañamiento técnico a los circuitos judiciales y lajusticia juvenil restaurativa</t>
  </si>
  <si>
    <t>Acompañamiento a los consejos de seguridad y orden públicodepartamental y municipal</t>
  </si>
  <si>
    <t>Brindar asistencia técnica integral a organismos judiciales y fuerzapública</t>
  </si>
  <si>
    <t>Adecuar y dotar la infraestructura de centros transitorios y CAES</t>
  </si>
  <si>
    <t>1106</t>
  </si>
  <si>
    <t>SECRETARIA HACIENDA</t>
  </si>
  <si>
    <t>2020004250258</t>
  </si>
  <si>
    <t>Implementar 4 planes de fiscalización tributaria y operativa de los tributos departamentales.</t>
  </si>
  <si>
    <t>Planes implementados</t>
  </si>
  <si>
    <t>LIQUIDACION VEHÍCULOS TECNOLÓGICO Y ADMINISTRATIVO</t>
  </si>
  <si>
    <t>DIRECCIÓN DE RENTAS Y GESTIÓN TRIBUTARIA</t>
  </si>
  <si>
    <t>FISCALIZACIÓN AUDITORÍA TRIBUTARIA IMPUESTO DE REGISTRO</t>
  </si>
  <si>
    <t>PUBLICACIÓN INFORME DE RESULTADOS</t>
  </si>
  <si>
    <t>IMPLEMENTACIÓN PLAN DE MEDIOS</t>
  </si>
  <si>
    <t>RUNT</t>
  </si>
  <si>
    <t>DIRECCIÓN DE EJECUCIONES FISCALES</t>
  </si>
  <si>
    <t>MANTENIMIENTO DE LABORATORIO</t>
  </si>
  <si>
    <t>GEVIR</t>
  </si>
  <si>
    <t>ENSAYOS DE LABORATORIO</t>
  </si>
  <si>
    <t>ADQUISICIÓN EQUIPO DE LABORATORIO</t>
  </si>
  <si>
    <t>DESTRUCCION</t>
  </si>
  <si>
    <t>ALMACENAMIENTO</t>
  </si>
  <si>
    <t>INSTRUMENTOS DE SEÑALIZACIÓN</t>
  </si>
  <si>
    <t>CONVENIO FEDERACION NACIONAL DE DEPARTAMENTOS</t>
  </si>
  <si>
    <t>OPS GRUPO OPERATIVO</t>
  </si>
  <si>
    <t>Potencializar el proceso de recaudo para 5 tributos departamentales con herramientas tecnológicas.</t>
  </si>
  <si>
    <t>Tributo potencializado</t>
  </si>
  <si>
    <t>COLLOCATION HOSTING COMUNICACIÓN Y SOPORTE</t>
  </si>
  <si>
    <t>CONTROL DE ESTAMPILLAS</t>
  </si>
  <si>
    <t>DIRECCIÓN DE TESORERÍA</t>
  </si>
  <si>
    <t>HERRAMIENTA TECNOLOGICA POTENCIALIZAR EL PROCESO DE RECAUDO</t>
  </si>
  <si>
    <t>4599025</t>
  </si>
  <si>
    <t>Potencializar 5 procesos transversales a la gestión financiera.</t>
  </si>
  <si>
    <t>Proceso potencializado</t>
  </si>
  <si>
    <t>IMPLEMENTACIÓN DE RECURSOS TEGNOLOGICOS Y PUBLICITARIOS</t>
  </si>
  <si>
    <t>SERVICIO DE MENSAJERÍA</t>
  </si>
  <si>
    <t>PERSONAL DE APOYO</t>
  </si>
  <si>
    <t>1108</t>
  </si>
  <si>
    <t>SECRETARIA DE EDUCACION</t>
  </si>
  <si>
    <t>2020004250232</t>
  </si>
  <si>
    <t>2201071</t>
  </si>
  <si>
    <t>Beneficiar al 100% de las IED de los municipios no certificados en salubridad, seguridad y servicios públicos.</t>
  </si>
  <si>
    <t>IED beneficiadas en salubridad, seguridad y servicios públicos</t>
  </si>
  <si>
    <t>Prestación del servicio de aseo y entrega de insumos para lasinstituciones educativas del Departamento</t>
  </si>
  <si>
    <t>DIRECCIÓN ADMINISTRATIVA Y FINANCIERA</t>
  </si>
  <si>
    <t>Prestacion del servicio de vigilancia de las IED</t>
  </si>
  <si>
    <t>Adquision de elementos e insumos para las instituciones educativas delDepartamento</t>
  </si>
  <si>
    <t>Pago de servicio publicos de las IED</t>
  </si>
  <si>
    <t>2020004250246</t>
  </si>
  <si>
    <t>2202030</t>
  </si>
  <si>
    <t>Mantener la prestación del servicio de educación superior de la entidad educativa pública estatal del nivel territorial.</t>
  </si>
  <si>
    <t>Entidad educativa con servicio</t>
  </si>
  <si>
    <t>Apoyo financiero a la Universidad de Cundinamarca UDEC</t>
  </si>
  <si>
    <t>DIRECCIÓN DE EDUCACIÓN SUPERIOR, CIENCIA Y TECNOLOGÍA</t>
  </si>
  <si>
    <t>2021004250351</t>
  </si>
  <si>
    <t>2020004250209</t>
  </si>
  <si>
    <t>2201074</t>
  </si>
  <si>
    <t>Actlzar a 6000 direct docent y docent Actualizar a 6.000 directivos docentes y docentes de las IED en Liderazgo, gestión, conocimientos disciplinares, prácticas pedagógicas, competencias socio emocionales y apropiación de nuevas tecnologías.</t>
  </si>
  <si>
    <t>Directivos docentes y docentes actualizados</t>
  </si>
  <si>
    <t>Formación de docentes y directivos docentes de en diferentes áreas delconocimiento y educación</t>
  </si>
  <si>
    <t>DIRECCIÓN DE CALIDAD EDUCATIVA</t>
  </si>
  <si>
    <t>2021004250350</t>
  </si>
  <si>
    <t>Formación de docentes y directivos docentes de en diferentes áreas delconocimiento y educación.</t>
  </si>
  <si>
    <t>2201046</t>
  </si>
  <si>
    <t>Implementar la “Escuela de Rectores”.</t>
  </si>
  <si>
    <t>Escuela de rectores implementada</t>
  </si>
  <si>
    <t>Formación de Directivos docentes en liderazgo, gestión yfortalecimiento de las IED.</t>
  </si>
  <si>
    <t>2020004250205</t>
  </si>
  <si>
    <t>2299057</t>
  </si>
  <si>
    <t>Benficiar 100% Docent plan biens laboral Beneficiar al 100% de los docentes, directivos docentes y administrativos de las IED, merecedores del beneficio, con el plan de bienestar laboral y de incentivos.</t>
  </si>
  <si>
    <t>Docentes, directivos docentes y administrativos beneficiados</t>
  </si>
  <si>
    <t>Implementación del sistema de gestión de seguridad y salud en eltrabajo (SG-SST)</t>
  </si>
  <si>
    <t>DIRECCIÓN DE PERSONAL DE INSTITUCIONES EDUCATIVAS</t>
  </si>
  <si>
    <t>2021004250353</t>
  </si>
  <si>
    <t>2201081</t>
  </si>
  <si>
    <t>Implementar 100% IED red convi escol Implementar en 100% de las Instituciones Educativas Departamentales la red de convivencia escolar.</t>
  </si>
  <si>
    <t>IED con red de convivencia escolar implementada</t>
  </si>
  <si>
    <t>Implementación del programa de entornos pacíficos y seguros , en susdos componentes convivencia y prevención</t>
  </si>
  <si>
    <t>2020004250234</t>
  </si>
  <si>
    <t>2201067</t>
  </si>
  <si>
    <t>Implementar en 161 Instituciones Educativas del departamento la estrategia “Escuela de Familia”.</t>
  </si>
  <si>
    <t>Instituciones educativas con escuelas de familia implementadas</t>
  </si>
  <si>
    <t>Crear las escuelas de familias en 161 institución educativas decundinamarca</t>
  </si>
  <si>
    <t>2020004250226</t>
  </si>
  <si>
    <t>2299066</t>
  </si>
  <si>
    <t>Conectar internet 1450 sedes educativas. Conectar con servicio de internet a 1.450 sedes educativas en el cuatrienio, priorizando las sedes rurales.</t>
  </si>
  <si>
    <t>Sedes beneficiadas con servicio de internet</t>
  </si>
  <si>
    <t>Servicio de internet para las IED de los municipios no certificadosdel departamento de Cundinamarca</t>
  </si>
  <si>
    <t>DIRECCIÓN DE MEDIOS Y NUEVAS TECNOLOGÍAS</t>
  </si>
  <si>
    <t>2021004250354</t>
  </si>
  <si>
    <t>2201050</t>
  </si>
  <si>
    <t>2020004250222</t>
  </si>
  <si>
    <t>2201073</t>
  </si>
  <si>
    <t>Entrenar al 100% de los estudiantes de los grados once de las IED, priorizados según los resultados de las pruebas SABER.</t>
  </si>
  <si>
    <t>Estudiantes entrenados</t>
  </si>
  <si>
    <t>Acciones para fortalecer competencias en los resultados de PruebasSaber</t>
  </si>
  <si>
    <t>2020004250224</t>
  </si>
  <si>
    <t>2201017</t>
  </si>
  <si>
    <t>Brindar atención integral en educación inicial a 5.000 niños de las IED de los municipios no certificados.</t>
  </si>
  <si>
    <t>Niños de educación inicial beneficiados con atención integral</t>
  </si>
  <si>
    <t>Acompañamiento a los docentes en referentes técnicos de educacióninicial, desde los componentes establecidos por el MEN para laatención integral a los niños y niñas de primera infancia.</t>
  </si>
  <si>
    <t>2201037</t>
  </si>
  <si>
    <t>Educ inicial a 7000 menores mun NC Brindar atención integral en educación inicial a 7.000 niños, de 0 a 5 años de los municipios no certificados.</t>
  </si>
  <si>
    <t>Menores de 5 años con atención integral</t>
  </si>
  <si>
    <t>Atención a los niños de 2 a 5 desde los referentes de educacióninicial, orientación y acompañamiento permanente</t>
  </si>
  <si>
    <t>2021004250355</t>
  </si>
  <si>
    <t>Atención integral en educación inicial, orientación y acompañamientopermanente en las IED</t>
  </si>
  <si>
    <t>2020004250240</t>
  </si>
  <si>
    <t>2201028</t>
  </si>
  <si>
    <t>Brindar a 200.000 niños, niñas y adolescentes matriculados en las IED la alimentación escolar anualmente.</t>
  </si>
  <si>
    <t>Niños, niñas y adolescentes beneficiados con alimentación escolar</t>
  </si>
  <si>
    <t>Suministros Complementos nutricionales o almuerzo adolescentes</t>
  </si>
  <si>
    <t>DIRECCIÓN DE COBERTURA</t>
  </si>
  <si>
    <t>Suministros Complementos nutricionales o almuerzo para niños, niñas</t>
  </si>
  <si>
    <t>Seguimiento, monitoreo, control y apoyo a la Supervisiòn ointerventoria, consultoria del Programa de Alimentación Escolar.</t>
  </si>
  <si>
    <t>2201029</t>
  </si>
  <si>
    <t>Benficr 52mil estudnt substrnsprte esclr Beneficiar a 52.000 estudiantes con estrategias de transporte escolar o alojamiento durante el cuatrienio.</t>
  </si>
  <si>
    <t>Estudiantes beneficiados con transporte escolar o alojamiento</t>
  </si>
  <si>
    <t>Brindar subsidio de transporte escolar a adolescentes</t>
  </si>
  <si>
    <t>Brindar subsidio de transporte escolar a niños,niñas</t>
  </si>
  <si>
    <t>2020004250206</t>
  </si>
  <si>
    <t>2201069</t>
  </si>
  <si>
    <t>Benfciar a 1400 sedes edctvs elem aprend Beneficiar a 1.400 sedes educativas con elementos para ambientes de aprendizaje o herramientas tecnológicas, priorizando las sedes rurales.</t>
  </si>
  <si>
    <t>Sedes educativas con elementos para ambientes de aprendizaje</t>
  </si>
  <si>
    <t>Dotación a sedes educativas</t>
  </si>
  <si>
    <t>2021004250352</t>
  </si>
  <si>
    <t>Dotación de equipos de cómputo y licencias para las IED</t>
  </si>
  <si>
    <t>2020004250244</t>
  </si>
  <si>
    <t>2201051</t>
  </si>
  <si>
    <t>Construir 14 colegios en el departamento.</t>
  </si>
  <si>
    <t>Colegios construidos</t>
  </si>
  <si>
    <t>Infraestructura física</t>
  </si>
  <si>
    <t>DIRECCION DE INFRAESTRUCTURA</t>
  </si>
  <si>
    <t>2201052</t>
  </si>
  <si>
    <t>Intervenir 400 ambientes de instalaciones escolares priorizando la infraestructura rural y las instituciones de jornada única.</t>
  </si>
  <si>
    <t>Ambientes intervenidos</t>
  </si>
  <si>
    <t>2020004250230</t>
  </si>
  <si>
    <t>Garantizar en el 100% de las IED de los municipios no certificados la atención de la prestación del servicio educativo.</t>
  </si>
  <si>
    <t>IED con servicio educativo garantizado</t>
  </si>
  <si>
    <t>Pagar los servicios públicos y el mantenimiento de la casa FEC</t>
  </si>
  <si>
    <t>Pago de Impresos y publicaciones de la SEC</t>
  </si>
  <si>
    <t>Adquirir los enseres y equipos de oficina para el buen funcionamientode la SEC</t>
  </si>
  <si>
    <t>Adquirir los servicios necesarios para conservar los bienes muebles einmuebles de la Secretaría de Educación</t>
  </si>
  <si>
    <t>Afiliación y pago al sistema general de riesgos laborales</t>
  </si>
  <si>
    <t>Pagar los gastos de mensajería, transporte y peajes</t>
  </si>
  <si>
    <t>Fortalecimiento de la prestación del servicio institucional de laSecretaría de Educación</t>
  </si>
  <si>
    <t>Prestación del servicio educativo con Personas Naturales o Jurídicas,Instituciones privadas y/o confesiones religiosas</t>
  </si>
  <si>
    <t>2020004250231</t>
  </si>
  <si>
    <t>2201038</t>
  </si>
  <si>
    <t>Pagar las Deudas Laborales Certificadas MEN</t>
  </si>
  <si>
    <t>Pago de la Nómina Docente</t>
  </si>
  <si>
    <t>Pago de rubros de la Nomina SGP con recursos propios</t>
  </si>
  <si>
    <t>Pagode la Nómina de los Administratrivos de la Planta FEC</t>
  </si>
  <si>
    <t>Pago de la Nómina de los Directivos Docentes</t>
  </si>
  <si>
    <t>Pago de la Nómina Cuota SGP</t>
  </si>
  <si>
    <t>2201044</t>
  </si>
  <si>
    <t>Pago del Aporte docente de Docente y Directivos Docente - SSFFiduprevisora</t>
  </si>
  <si>
    <t>Pago del Aporte Patronal Docentes y Directivos Docentes (Cesantias yPrevision Social-SSF) Fiduprevisora</t>
  </si>
  <si>
    <t>2202009</t>
  </si>
  <si>
    <t>Otorgar 20.000 beneficios de acceso y permanencia para la educación superior.</t>
  </si>
  <si>
    <t>Beneficios otorgados</t>
  </si>
  <si>
    <t>Otorgar beneficios de acceso y permanencia para adelantar estudios deeducación Superior.</t>
  </si>
  <si>
    <t>2202007</t>
  </si>
  <si>
    <t>Garantizar anualmente el pago del 100% de la nómina de pensionados y sustitutos del magisterio.</t>
  </si>
  <si>
    <t>Nómina de pensionados y sustitutos del magisterio pagada</t>
  </si>
  <si>
    <t>Pago de sentencias, proveniente de la Dirección de Pensiones.</t>
  </si>
  <si>
    <t>Pago de auxilio funerarios, proveniente de la Dirección de Pensiones.</t>
  </si>
  <si>
    <t>Pagar la nomina de mesadas pensionales, proveniente de la Dirección dePensiones para el pago de nómina</t>
  </si>
  <si>
    <t>2020004250229</t>
  </si>
  <si>
    <t>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</si>
  <si>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</si>
  <si>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</si>
  <si>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Acompañamiento, seguimiento y evaluación para la educación inclusivapara adolescentes y jóvenes</t>
  </si>
  <si>
    <t>Acompañamiento, seguimiento y evaluación para la educación inclusivapara niños y niñas</t>
  </si>
  <si>
    <t>2020004250198</t>
  </si>
  <si>
    <t>2299060</t>
  </si>
  <si>
    <t>Mantener certificac Sec Edu - MEN Mantener certificados los 4 procesos correspondientes a la Secretaría de Educación, de acuerdo con las especificaciones técnicas del Ministerio de Educación Nacional.</t>
  </si>
  <si>
    <t>Procesos certificados</t>
  </si>
  <si>
    <t>Acompañamiento y asesoría para el mantenimiento, actualizacion ycertificación de los procesos de la Secretaria de Educación.</t>
  </si>
  <si>
    <t>Implementación de servicios orientados a mejorar los flujos detrabajo del Subproceso de Gestión de Talento Humano de lasInstituciones Educativas​</t>
  </si>
  <si>
    <t>1113</t>
  </si>
  <si>
    <t>SECRETARIA DE PLANEACION</t>
  </si>
  <si>
    <t>2020004250439</t>
  </si>
  <si>
    <t>0401102</t>
  </si>
  <si>
    <t>180 Geoservicios WEB anual/ en IDER Incrementar 180 Geoservicios WEB anualmente en la Infraestructura de Datos Espaciales Regional IDER</t>
  </si>
  <si>
    <t>Geoservicios Web incrementados</t>
  </si>
  <si>
    <t>Mantener la plataforma de datos espaciales regional IDER para lacaptura, manejo, edición y publicación de datos e informacióngeográfica regional, y el soporte técnico requerido por espacio decuatro años.</t>
  </si>
  <si>
    <t>DIRECCION DE SISTEMAS DE INFORMACIÓN, ANÁLISIS Y ESTADÍSTICA</t>
  </si>
  <si>
    <t>2020004250194</t>
  </si>
  <si>
    <t>4002017</t>
  </si>
  <si>
    <t>Implementar una estrategia integral de estructuración de proyectos en el área de influencia del corredor Regiotram de occidente.</t>
  </si>
  <si>
    <t>Estudios de proyectos regionales en el área de influencia de loscorredores férreos.</t>
  </si>
  <si>
    <t>DIRECCIÓN DE DESARROLLO REGIONAL</t>
  </si>
  <si>
    <t>4002015</t>
  </si>
  <si>
    <t>Actualizar el 100% de la cartografía básica y temática de los municipios priorizados, requerida para los procesos de planificación y ordenamiento.</t>
  </si>
  <si>
    <t>Actualización de cartografia Basica y tematica</t>
  </si>
  <si>
    <t>Elaboración de la cartografía básica vectorial, ortofotomosaico y modelodigital del terreno escala 1:10.000 de las zonas rurales del Departamentofaltantes: Gualivá, Rionegro, Almeidas y Ubaté. Número Hectáreas = 486.000.</t>
  </si>
  <si>
    <t>2021004250364</t>
  </si>
  <si>
    <t>4002016</t>
  </si>
  <si>
    <t>Elaboración de la cartografía básica vectorial, ortofotomosaico ymodelo digital del terreno de cascos urbanos y centros poblados demunicipios del Departamento en escala de detalle 1:2.000.</t>
  </si>
  <si>
    <t>4002003</t>
  </si>
  <si>
    <t>AT a 116 mpios en Orden. territorial. Asesorar, capacitar, acompañar y asistir a los 116 municipios del departamento en los procesos de de ordenamiento territorial y los instrumentos de planificación, gestión y financiación.</t>
  </si>
  <si>
    <t>Municipios con Asistencia Técnica en OT e instrumentos de planificación, gestión y financiación</t>
  </si>
  <si>
    <t>Asistencia técnica municipal en temas de gestión del riesgo y estudiosbásicos de gestión del riesgo de los municipios del Departamento.</t>
  </si>
  <si>
    <t>4002012</t>
  </si>
  <si>
    <t>Documentos de revisión y ajuste general del ordenamiento territorialpara cada municipio.</t>
  </si>
  <si>
    <t>2021004250376</t>
  </si>
  <si>
    <t>4599019</t>
  </si>
  <si>
    <t>Elaboración de documento y ordenanza del Plan de OrdenamientoDepartamental - POD</t>
  </si>
  <si>
    <t>Diplomado Virtual en Ordenamiento Territorial e instrumentos degestión y financiación.</t>
  </si>
  <si>
    <t>PRS</t>
  </si>
  <si>
    <t>Prestar asistencia técnica a los municipios del departamento en temasde ordenamiento y planeación territorial con enfoque regional.</t>
  </si>
  <si>
    <t>Implementar la primera fase de la infraestructura de datos espaciales.</t>
  </si>
  <si>
    <t>Fase implementada</t>
  </si>
  <si>
    <t>Estandarizar información geográfica y estadística departamental yregional</t>
  </si>
  <si>
    <t>2020004250243</t>
  </si>
  <si>
    <t>Implementar un plan de fortalecimiento integral de las capacidades de gestión de la administración departamental y sus municipios.</t>
  </si>
  <si>
    <t>Plan de Fortalecimiento integral implementado</t>
  </si>
  <si>
    <t>Brindar asistencia técnica en temas de desarrollo institucional a laadministración departamental y los municipios</t>
  </si>
  <si>
    <t>DIRECCIÓN DE SEGUIMIENTO Y EVALUACIÓN</t>
  </si>
  <si>
    <t>2020004250449</t>
  </si>
  <si>
    <t>4502001</t>
  </si>
  <si>
    <t>Implementar al 100% la ruta anual de seguimiento y rendición de cuentas de la gestión del departamento.</t>
  </si>
  <si>
    <t>Ruta implementada</t>
  </si>
  <si>
    <t>Realizar eventos de diálogo para la rendición de cuentas sobre temasespecíficos y generales , garantizando la intervención de laciudadanía y grupos de valor</t>
  </si>
  <si>
    <t>2020004250225</t>
  </si>
  <si>
    <t>Implementar una estrategia que permita fortalecer las capacidades técnicas y administrativas del Consejo Territorial de Planeación.</t>
  </si>
  <si>
    <t>Una estrategia</t>
  </si>
  <si>
    <t>Participación del CTPC en el Congreso Nacional de Planeación.</t>
  </si>
  <si>
    <t>Congreso Departamental de Planeación.</t>
  </si>
  <si>
    <t>Apoyo administrativo y logístico al CTPC</t>
  </si>
  <si>
    <t>1114</t>
  </si>
  <si>
    <t>SECRETARIA DE FUNCION PUBLICA</t>
  </si>
  <si>
    <t>MÁS SOSTENIBILIDAD</t>
  </si>
  <si>
    <t>2020004250208</t>
  </si>
  <si>
    <t>4199058</t>
  </si>
  <si>
    <t>Implementar el 100% del sistema de gestión ambiental bajo la NTC ISO 14001: 2015 en la gobernación.</t>
  </si>
  <si>
    <t>Avance en la implementación del Sistema implementado</t>
  </si>
  <si>
    <t>Realización de Mediciones Ambientales</t>
  </si>
  <si>
    <t>DIRECCIÓN DE DESARROLLO ORGANIZACIONAL</t>
  </si>
  <si>
    <t>Adecuaciones e instalaciones de suministros ambientales</t>
  </si>
  <si>
    <t>4199064</t>
  </si>
  <si>
    <t>Certificar el sistema de gestión de seguridad de la información ISO 27001:2013.</t>
  </si>
  <si>
    <t>Sistema certificado</t>
  </si>
  <si>
    <t>Realización de talleres, seminarios, charlas, cursos, y demás actividades deformación y fortalecimiento de habilidades de los servidores públicos, enSistemas de Gestión</t>
  </si>
  <si>
    <t>Mantener 2 certificaciones del sistema integral de gestión y control, ISO 9001:2015 e ISO 45001:2018.</t>
  </si>
  <si>
    <t>Certificaciones mantenidas</t>
  </si>
  <si>
    <t>Realizar convenios y/o contratos para consultoría, asesoría deexpertos, asistencia técnica, personal profesional y de apoyo a lagestión en temas relacionados con Sistemas de Gestión, dirigidos a losservidores públicos.</t>
  </si>
  <si>
    <t>Realizar convenio y/o contrato con el ente certificador</t>
  </si>
  <si>
    <t>2020004250466</t>
  </si>
  <si>
    <t>Beneficiar a 58 funcionarios del nivel profesional para el acceso y permanencia en estudios universitarios de especialización.</t>
  </si>
  <si>
    <t>Funcionarios beneficiados</t>
  </si>
  <si>
    <t>Apoyar en la formación profesional especializada</t>
  </si>
  <si>
    <t>1120</t>
  </si>
  <si>
    <t>SRIA COMPETITIVIDAD Y DES.ECONOMICO</t>
  </si>
  <si>
    <t>MÁS COMPETITIVIDAD</t>
  </si>
  <si>
    <t>2020004250270</t>
  </si>
  <si>
    <t>3502007</t>
  </si>
  <si>
    <t>Promover 3 aglomeraciones económicas de los sectores priorizados en el departamento.</t>
  </si>
  <si>
    <t>Aglomeraciones económicas promovidas</t>
  </si>
  <si>
    <t>Implementar acciones que busquen equiparar las condiciones del entornocompetitivo de las provincias del Departamento</t>
  </si>
  <si>
    <t>UN</t>
  </si>
  <si>
    <t>DIRECCIÓN DE COMPETITIVIDAD</t>
  </si>
  <si>
    <t>2020004250288</t>
  </si>
  <si>
    <t>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</si>
  <si>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</si>
  <si>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</si>
  <si>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Suministrar activos productivos a la poblaciònrural</t>
  </si>
  <si>
    <t>DIRECCIÓN DE DESARROLLO EMPRESARIAL</t>
  </si>
  <si>
    <t>2021004250387</t>
  </si>
  <si>
    <t>Articular proyectos con entidades públicas y/o privadas del ordennacional e internacional</t>
  </si>
  <si>
    <t>Suministrar activos productivos a la población rural.</t>
  </si>
  <si>
    <t>1702040</t>
  </si>
  <si>
    <t>Potencializar 600 proyectos productivo Potencializar 600 proyectos productivos de organizaciones agropecuarias o municipios del departamento</t>
  </si>
  <si>
    <t>proyectos productivos potencializados</t>
  </si>
  <si>
    <t>Transferir de tecnología a las organizaciones del sector agropecuario</t>
  </si>
  <si>
    <t>Desarrollar actividades de capacitación y extensión propias del sectoragropecuario con enfoque organizacional.</t>
  </si>
  <si>
    <t>1702025</t>
  </si>
  <si>
    <t>Potencializar 3.000 proyectos productivos agropecuarios con valor agregado para población con enfoque diferencial.</t>
  </si>
  <si>
    <t>Proyectos productivos potencializados</t>
  </si>
  <si>
    <t>Promover encadenamiento productivo para la población con enfoquediferencial.</t>
  </si>
  <si>
    <t>3502012</t>
  </si>
  <si>
    <t>Impulsar 3 proyectos de especialización inteligente priorizados en el marco de la comisión regional de competitividad.</t>
  </si>
  <si>
    <t>Proyectos de especialización inteligente impulsados</t>
  </si>
  <si>
    <t>Promover alianzas público privadas</t>
  </si>
  <si>
    <t>2020004250285</t>
  </si>
  <si>
    <t>3502004</t>
  </si>
  <si>
    <t>Realizar 4 convocatorias del fondo de emprendimiento departamental FED, para atender al micro, pequeño y mediano empresario.</t>
  </si>
  <si>
    <t>Convocatorias del fondo de emprendimiento departamental FED realizadas</t>
  </si>
  <si>
    <t>Administrar el FED</t>
  </si>
  <si>
    <t>Generar alianzas que fortalezcan FED</t>
  </si>
  <si>
    <t>Realizar convocatorias</t>
  </si>
  <si>
    <t>2021004250388</t>
  </si>
  <si>
    <t>Apoyar 5.000 emprendimientos, como consecuencia del efecto económico por el COVID-19.</t>
  </si>
  <si>
    <t>Emprendimientos apoyados</t>
  </si>
  <si>
    <t>Establecer alianzas publico privadas</t>
  </si>
  <si>
    <t>Apoyar comercialización y dotación</t>
  </si>
  <si>
    <t>3502019</t>
  </si>
  <si>
    <t>Fortalecer 8.000 Mipymes, esq asoc/com. Fortalecer 8.000 Mipymes, esquemas asociativos y establecimientos de comercio de los sectores económicos.</t>
  </si>
  <si>
    <t>Mipymes, esquemas asociativos y establecimientos de comercio fortalecidos</t>
  </si>
  <si>
    <t>Brindar asistencia técnica</t>
  </si>
  <si>
    <t>Apoyo en la comercialización y dotaciónE</t>
  </si>
  <si>
    <t>Crear alianzas con entidades público-privadas</t>
  </si>
  <si>
    <t>Brindar asistencia técnica para Mipymes</t>
  </si>
  <si>
    <t>Crear alianzas con entidades público-privadas para Mipymes</t>
  </si>
  <si>
    <t>3502023</t>
  </si>
  <si>
    <t>Consolidar 15 centros de integración y productividad unidos por el desarrollo "CIPUEDO".</t>
  </si>
  <si>
    <t>CIPUEDO consolidados</t>
  </si>
  <si>
    <t>Asesorar proyectos</t>
  </si>
  <si>
    <t>Asesorar proyectos desde los CIPUEDO</t>
  </si>
  <si>
    <t>2020004250298</t>
  </si>
  <si>
    <t>3903002</t>
  </si>
  <si>
    <t>Realizar 4 est/invest realidad compet dep Realizar 4 estudios o investigaciones que den cuenta de la realidad departamental en materia de competitividad</t>
  </si>
  <si>
    <t>Estudios realizado</t>
  </si>
  <si>
    <t>Realizar estudios o investigaciones en temas relacionados con eldesempeño competitivo.</t>
  </si>
  <si>
    <t>Intervenir en 100 Mipymes o esquemas asociativos estrategias de mitigación en procesos productivos, negocios verdes y energías limpias, renovables y alternativas.</t>
  </si>
  <si>
    <t>MIPYMES o esquemas asociativos intervenidos</t>
  </si>
  <si>
    <t>Crear alianzas con entidades público-privadas - Intervención</t>
  </si>
  <si>
    <t>2021004250393</t>
  </si>
  <si>
    <t>1709062</t>
  </si>
  <si>
    <t>Estudios y Diseños</t>
  </si>
  <si>
    <t>Dotación de infraestructura productiva</t>
  </si>
  <si>
    <t>Interventoría</t>
  </si>
  <si>
    <t>Infraestructura Física</t>
  </si>
  <si>
    <t>1121</t>
  </si>
  <si>
    <t>SECRETARIA DEL  AMBIENTE</t>
  </si>
  <si>
    <t>2020004250227</t>
  </si>
  <si>
    <t>3202005</t>
  </si>
  <si>
    <t>Reforestar 150 hectáreas de áreas degradadas en los municipios de la Cuenca del Rio Bogotá.</t>
  </si>
  <si>
    <t>Hectáreas reforestadas</t>
  </si>
  <si>
    <t>REVEGETALIZACION DE ZONAS ALEDAÑAS AL RIO BOGOTA</t>
  </si>
  <si>
    <t>HA</t>
  </si>
  <si>
    <t>DIRECCIÓN DE ECOSISTEMAS ESTRATÉGICOS Y SOSTENIBILIDAD AMBIENTAL DEL TERRITORIO</t>
  </si>
  <si>
    <t>2020004250235</t>
  </si>
  <si>
    <t>3202038</t>
  </si>
  <si>
    <t>Implementar 6 viveros forestales de carácter regional.</t>
  </si>
  <si>
    <t>Viveros implementados</t>
  </si>
  <si>
    <t>CAPACITACIÓN VIVERISTAS</t>
  </si>
  <si>
    <t>CONSTRUCCIÓN, ADECUACIÓN Y MANTENIMIENTO</t>
  </si>
  <si>
    <t>ADQUISICIÓN DE INSUMOS</t>
  </si>
  <si>
    <t>2020004250199</t>
  </si>
  <si>
    <t>3202037</t>
  </si>
  <si>
    <t>Implementar 2 proyectos de recuperación de ecosistemas lagunares en el departamento.</t>
  </si>
  <si>
    <t>Proyectos implementados</t>
  </si>
  <si>
    <t>INTERVENCION DE ZONAS DE RONDA DE CUERPOS LAGUNARES</t>
  </si>
  <si>
    <t>DIRECCIÓN DE GESTIÓN DEL RECURSO HÍDRICO Y SANEAMIENTO BÁSICO</t>
  </si>
  <si>
    <t>2020004250261</t>
  </si>
  <si>
    <t>Implementar 4 estrategias de conservación en corredores ambientales.</t>
  </si>
  <si>
    <t>Estrategias implementadas</t>
  </si>
  <si>
    <t>Formación y sensibilización ambiental comunitaria (Gobernabilidad yparticipación.)</t>
  </si>
  <si>
    <t>DIRECCIÓN DE PLANIFICACIÓN INTEGRAL DE LA GESTIÓN AMBIENTAL</t>
  </si>
  <si>
    <t>Asistencia técnica ambiental en procesos productivos - y competitivosagroforestería</t>
  </si>
  <si>
    <t>Realizar trabajos de reforestacion, revegetalización y/o restauraciónen los corredores seleccionados</t>
  </si>
  <si>
    <t>Implementar actividades productivas de alto impacto positivo en losecosistemas y la biodiversidad (negocio / mercado verde)</t>
  </si>
  <si>
    <t>Conservar 10.000 hectáreas localizadas en áreas de importancia hídrica.</t>
  </si>
  <si>
    <t>Hectáreas conservadas</t>
  </si>
  <si>
    <t>DESARROLLO DEL ESQUEMA DE PAGO POR SERVICIOS AMBIENTALES</t>
  </si>
  <si>
    <t>ELABORACION DE MATERIAL DIVULGATIVO, INFORMATIVO, PROMOCIONAL</t>
  </si>
  <si>
    <t>3202008</t>
  </si>
  <si>
    <t>MANTENIMIENTO Y RECUPERACIÓN 1.240 HA.</t>
  </si>
  <si>
    <t>DIAGNOSTICO DE LOS PREDIOS ADQUIRIDOS POR EL DEPARTAMENTO Y PLAN DETRABAJO PARA MANTENIMIENTO.</t>
  </si>
  <si>
    <t>3202012</t>
  </si>
  <si>
    <t>GESTION INMOBILIARIA</t>
  </si>
  <si>
    <t>ADQUISICION DE PREDIOS</t>
  </si>
  <si>
    <t>PLAN DE INTERVENCION DE PREDIOS DE IMPORTANCIA HIDRICA</t>
  </si>
  <si>
    <t>2020004250201</t>
  </si>
  <si>
    <t>Sembrar 1.000.000 de árboles.</t>
  </si>
  <si>
    <t>Arboles Sembrados</t>
  </si>
  <si>
    <t>SIEMBRA DE UN MILLÓN DE ÁRBOLES</t>
  </si>
  <si>
    <t>3202006</t>
  </si>
  <si>
    <t>Implementar 6 proyectos encaminados al buen uso y manejo de los recursos naturales en cuencas prioritarias del departamento.</t>
  </si>
  <si>
    <t>Implementacion plan de uso y ahorro eficiente del agua PUEAA</t>
  </si>
  <si>
    <t>Formular plan de uso y ahorro eficiente del agua</t>
  </si>
  <si>
    <t>Implementar acciones POMCAs</t>
  </si>
  <si>
    <t>Realizar Talleres de capacitación y sensibilización a las comunidades</t>
  </si>
  <si>
    <t>Implementar sistemas de captura de agua</t>
  </si>
  <si>
    <t>2020004250262</t>
  </si>
  <si>
    <t>4003025</t>
  </si>
  <si>
    <t>Ejecutar la transferencia del 100% de los recursos destinados a agua potable y saneamiento básico en el marco del Plan Departamental de Aguas.</t>
  </si>
  <si>
    <t>Transferencia de recursos</t>
  </si>
  <si>
    <t>TRANSFERIR RECURSOS AL GESTOR ASIGNADOS AL PLAN DEPARTAMENTAL DE AGUAPAP - PDA DE CUINDINAMARCA, EJECUTADOS POR EL GESTOR - CON SITUACIÓNDE FONDOS</t>
  </si>
  <si>
    <t>TRANSFERIR RECURSOS AL FIA ASIGNADOS AL PLAN DEPARTAMENTAL DE AGUA PAP- PDA DE CUINDINAMARCA, EJECUTADOS POR EL GESTOR -SIN SITUACION DEFONDOS</t>
  </si>
  <si>
    <t>TRANSFERENCIA RECURSOS FINANCIEROS A LOS MUNICIPIOS PARA ELASEGURAMIENTO DE LA PRESTACION DE LOS SERVICIOS PUBLICOS DE ACUEDUCTO,ALCANTARILLADO Y ASEO, DENTRO DEL PLAN DEPARTAMENTAL DE AGUA PAP - PDADE CUNDINAMARCA.</t>
  </si>
  <si>
    <t>TRANSFERIR RECURSOS AL FIA ASIGNADOS AL PLAN DEPARTAMENTAL DE AGUA PAP- PDA DE CUNDINAMARCA, EJECUTADOS POR EL GESTOR - CON SITUACION DEFONDOS - SSF</t>
  </si>
  <si>
    <t>ESTUDIOS JURÍDICO, TÉCNICOS Y FINANCIEROS PARA LA TRANSFERENCIA DE LOSRECURSOS</t>
  </si>
  <si>
    <t>2020004250202</t>
  </si>
  <si>
    <t>4003034</t>
  </si>
  <si>
    <t>Determinar 2 alternativas de disposición final de residuos sólidos para el departamento.</t>
  </si>
  <si>
    <t>Alternativas identificadas</t>
  </si>
  <si>
    <t>SEGUIMIENTO EN LA DETERMINACION DE LA ALTERNATIVA</t>
  </si>
  <si>
    <t>4003021</t>
  </si>
  <si>
    <t>Potencializar 15 asociaciones provinciales de recuperadores ambientales.</t>
  </si>
  <si>
    <t>Asociaciones de recuperadores potencializadas.</t>
  </si>
  <si>
    <t>EJECUTAR SEGUIMIENTO Y EVALUACIÓN</t>
  </si>
  <si>
    <t>ADQUIRIR EQUIPOS</t>
  </si>
  <si>
    <t>4003002</t>
  </si>
  <si>
    <t>Garantizar la interventoría a la disposición final de residuos sólidos en el relleno sanitario Nuevo Mondoñedo.</t>
  </si>
  <si>
    <t>Interventoría ejecutada</t>
  </si>
  <si>
    <t>Contratar interventoria</t>
  </si>
  <si>
    <t>4003022</t>
  </si>
  <si>
    <t>Apoyar a 30 municipios en la implementación de los Planes de Gestión de Residuos Sólidos en sus diferentes componentes.</t>
  </si>
  <si>
    <t>PGIRS apoyados</t>
  </si>
  <si>
    <t>Suministrar maquinaria, equipos.</t>
  </si>
  <si>
    <t>Implementar los PGIRS en los municipios</t>
  </si>
  <si>
    <t>4003033</t>
  </si>
  <si>
    <t>Ejecutar 3 proyectos de innovación en manejo de residuos sólidos y cambio climático.</t>
  </si>
  <si>
    <t>Proyectos ejecutados</t>
  </si>
  <si>
    <t>Estructurar proyectos de innovación</t>
  </si>
  <si>
    <t>implementar proyectos de innovación</t>
  </si>
  <si>
    <t>2020004250264</t>
  </si>
  <si>
    <t>3201003</t>
  </si>
  <si>
    <t>Implementar 3 sistemas de producción sostenible con el ambiente.</t>
  </si>
  <si>
    <t>Sistemas de producción sostenible implementados</t>
  </si>
  <si>
    <t>PROMOCION Y FOMENTO DE SISTEMAS FORESTALES, AGROFORESTALES YSILVOPASTORILES COMO ALTERNATIVA VERDE PARA EL CRECIMIENTO</t>
  </si>
  <si>
    <t>PROMOVER LA INVESTIGACION E INNOVACION EN NEGOCIOS VERDES</t>
  </si>
  <si>
    <t>2020004250236</t>
  </si>
  <si>
    <t>3201005</t>
  </si>
  <si>
    <t>Articular con el sector privado una estrategia de responsabilidad ambiental empresarial</t>
  </si>
  <si>
    <t>Estrategia de articulación implementada</t>
  </si>
  <si>
    <t>ELABORACIÓN PIEZAS PUBLICITARIAS COMO APOYO A LOS PROCESOS DESOCIALIZACIÓN.</t>
  </si>
  <si>
    <t>CONSTRUCCIÓN DE LA ESTRATEGIA (PORTAFOLIO DE SERVICIOS).</t>
  </si>
  <si>
    <t>IMPLEMENTACIÓN DE LA ESTRATEGIA</t>
  </si>
  <si>
    <t>2020004250200</t>
  </si>
  <si>
    <t>3208001</t>
  </si>
  <si>
    <t>Ejecutar 30 jornadas de educación y cultura ambiental.</t>
  </si>
  <si>
    <t>Jornadas de educación y cultura ambiental</t>
  </si>
  <si>
    <t>Elaboración de publicaciones / material divulgativo de educaciónambiental</t>
  </si>
  <si>
    <t>Reconocimiento a la implementación de proyectos para la formación deuna cultura ambiental</t>
  </si>
  <si>
    <t>Formulación de la Política de Educación Ambiental en el Departamento</t>
  </si>
  <si>
    <t>Realización de congresos, simposios, seminarios ferias de carácterambiental</t>
  </si>
  <si>
    <t>3208006</t>
  </si>
  <si>
    <t>Implementar 20 proyectos de educación ambiental presentados a través de los CIDEAS municipales.</t>
  </si>
  <si>
    <t>IMPLEMENTACIÓN DE PROYECTOS PARA LA FORMACIÓN DE UNA CULTURA AMBIENTAL</t>
  </si>
  <si>
    <t>2020004250263</t>
  </si>
  <si>
    <t>3206005</t>
  </si>
  <si>
    <t>Potencializar la estrategia huella de carbono departamental.</t>
  </si>
  <si>
    <t>Estrategia huella de carbono potencializada</t>
  </si>
  <si>
    <t>Divulgar la estrategia</t>
  </si>
  <si>
    <t>Implementar la estrategia</t>
  </si>
  <si>
    <t>2020004250203</t>
  </si>
  <si>
    <t>3206015</t>
  </si>
  <si>
    <t>Beneficiar 500 familias con la sustitución de estufas ecoeficientes.</t>
  </si>
  <si>
    <t>Familias beneficiadas</t>
  </si>
  <si>
    <t>Capacitar a beneficiarios en temas de Entornos Saludables</t>
  </si>
  <si>
    <t>Instalar estufas ecoeficientes</t>
  </si>
  <si>
    <t>2020004250332</t>
  </si>
  <si>
    <t>3206003</t>
  </si>
  <si>
    <t>Implementar 4 proyectos establecidos en el Plan Regional Integral de Cambio Climático - PRICC.</t>
  </si>
  <si>
    <t>Proyectos PRICC implementados</t>
  </si>
  <si>
    <t>Ajuste y actualización de documentos</t>
  </si>
  <si>
    <t>Buenas prácticas ambientales en sistemas de producción agropecuaria</t>
  </si>
  <si>
    <t>Implementación de buenas prácticas para el ahorro de energía enentidades públicas</t>
  </si>
  <si>
    <t>2020004250260</t>
  </si>
  <si>
    <t>Restaurar 100 hectáreas afectadas por eventos climáticos.</t>
  </si>
  <si>
    <t>Hectáreas restauradas</t>
  </si>
  <si>
    <t>RESTAURACIÓN DE ÁREAS AFECTADAS POR EVENTOS CLIMATICOS</t>
  </si>
  <si>
    <t>2020004250313</t>
  </si>
  <si>
    <t>4003040</t>
  </si>
  <si>
    <t>Cofinanciar la construcción de la PTAR Canoas en cumplimiento de la sentencia 2001-90479 de marzo 28 de 2014 del Consejo de Estado.</t>
  </si>
  <si>
    <t>Recursos aportados</t>
  </si>
  <si>
    <t>TRANSFERIR RECURSOS AL EJECUTOR EN EL CUMPLIMIENTO DE LA SENTENCIA DELRIO BOGOTÁ PARA LA CONSTRUCCIÓN DE LA PTAR CANOAS.</t>
  </si>
  <si>
    <t>2020004250316</t>
  </si>
  <si>
    <t>3206007</t>
  </si>
  <si>
    <t>Implementar 1 instrumento para la articulación de la inversión de áreas de importancia estratégica para la conservación de recursos hídricos (art. 111 de la ley 99 de 1993)</t>
  </si>
  <si>
    <t>Instrumento de articulación implementado</t>
  </si>
  <si>
    <t>Definicion del instrumento de articulación de los recursos del 1% dela ley 99 del 1993</t>
  </si>
  <si>
    <t>3206001</t>
  </si>
  <si>
    <t>Implementar un proyecto articulado del POMCA del Río Bogotá.</t>
  </si>
  <si>
    <t>Proyecto del POMCA del Río Bogotá articulado</t>
  </si>
  <si>
    <t>implementacion de Proyecto POMCA</t>
  </si>
  <si>
    <t>INTERVENTORIA</t>
  </si>
  <si>
    <t>2020004250317</t>
  </si>
  <si>
    <t>Ejecutar el plan de acción de crisis climática para la región Cundinamarca - Bogotá.</t>
  </si>
  <si>
    <t>Plan de acción de crisis climática ejecutado.</t>
  </si>
  <si>
    <t>Implementación del Plan de acción.</t>
  </si>
  <si>
    <t>Implementar una estrategia tendiente a mejorar la calidad del aire en la región Cundinamarca - Bogotá.</t>
  </si>
  <si>
    <t>Estrategia de mejoramiento de la calidad del aire implementado</t>
  </si>
  <si>
    <t>Implementación de la estrategia mejoramiento calidad del aire</t>
  </si>
  <si>
    <t>Divulgación de la estrategia mejoramiento calidad del aire</t>
  </si>
  <si>
    <t>1123</t>
  </si>
  <si>
    <t>SRIA DE TRANSPORTE Y MOVILIDAD</t>
  </si>
  <si>
    <t>2020004250373</t>
  </si>
  <si>
    <t>2409018</t>
  </si>
  <si>
    <t>Implementar la estrategia "Por la Vía de la Vida" para la intervención, prevención y monitoreo de la seguridad vial en Cundinamarca.</t>
  </si>
  <si>
    <t>Dotación tecnológica del centro de monitoreo</t>
  </si>
  <si>
    <t>DIRECCIÓN DE POLÍTICA SECTORIAL</t>
  </si>
  <si>
    <t>2409044</t>
  </si>
  <si>
    <t>Creación del grupo jurídico y técnico de atención</t>
  </si>
  <si>
    <t>Implementación del modelo de transporte de referentes y enlaces deatención municipales</t>
  </si>
  <si>
    <t>2409045</t>
  </si>
  <si>
    <t>Creación de grupo referente y operativo</t>
  </si>
  <si>
    <t>Creación del grupo estratégico y experto</t>
  </si>
  <si>
    <t>2020004250300</t>
  </si>
  <si>
    <t>2409023</t>
  </si>
  <si>
    <t>Implementar la estrategia "CuidaVía" para la intervención vial con dotación, demarcación, señalización y logística de vanguardia mundial.</t>
  </si>
  <si>
    <t>Desarrollar la estrategia de cultura ciudadana del cuidado "cuida via"- el Chacho de la vía</t>
  </si>
  <si>
    <t>Desarrollar la estrategia Gestores de promoción de seguridad vial -GPS</t>
  </si>
  <si>
    <t>Desarrollar la estrategia del programa de apropiación y pedagogía enel transporte Multimodal. Previsión y prevención Vial</t>
  </si>
  <si>
    <t>2409025</t>
  </si>
  <si>
    <t>2020004250366</t>
  </si>
  <si>
    <t>2499064</t>
  </si>
  <si>
    <t>Formular la Política Pública de Movilidad en Cundinamarca.</t>
  </si>
  <si>
    <t>Política Pública formulada</t>
  </si>
  <si>
    <t>DIAGNOSTICO ESTADISTICO</t>
  </si>
  <si>
    <t>OFICINA DE PROYECTOS ESPECIALES SITM</t>
  </si>
  <si>
    <t>2020004250370</t>
  </si>
  <si>
    <t>2404002</t>
  </si>
  <si>
    <t>Construir el sistema de transporte férreo de pasajeros - Regiotram de Occidente.</t>
  </si>
  <si>
    <t>Regiotram de Occidente construido</t>
  </si>
  <si>
    <t>Infraestructura vial</t>
  </si>
  <si>
    <t>2020004250336</t>
  </si>
  <si>
    <t>2401074</t>
  </si>
  <si>
    <t>Construir la extensión de la troncal NQS del SITM a Soacha fases II y III.</t>
  </si>
  <si>
    <t>Extensión de la troncal NQS del SITM a Soacha fases II y III construida</t>
  </si>
  <si>
    <t>Adquisición predial y plan de reasentamiento y renocimiento.</t>
  </si>
  <si>
    <t>2021004250689</t>
  </si>
  <si>
    <t>2408018</t>
  </si>
  <si>
    <t>Estructurar el proyecto de transporte masivo del corredor férreo del norte (Zipaquirá - Bogotá).</t>
  </si>
  <si>
    <t>Proyecto estructurado y contratado</t>
  </si>
  <si>
    <t>Elaborar estudios y Diseños a nivel de Factibilidad</t>
  </si>
  <si>
    <t>2020004250359</t>
  </si>
  <si>
    <t>2408022</t>
  </si>
  <si>
    <t>Mantener la operación del ente gestor de los proyectos de transporte masivo regional.</t>
  </si>
  <si>
    <t>Ente gestor en operación</t>
  </si>
  <si>
    <t>Contratar servicios profesionales</t>
  </si>
  <si>
    <t>2020004250357</t>
  </si>
  <si>
    <t>2407004</t>
  </si>
  <si>
    <t>Implementar un plan maestro de movilidad a nivel departamental con dimensión municipal y regional.</t>
  </si>
  <si>
    <t>Asesoría territorial para implementación de planes municipales demovilidad, infraestructuras, mantenimiento en vías férreas, en eldepartamento</t>
  </si>
  <si>
    <t>2407006</t>
  </si>
  <si>
    <t>Definición del documento metodológico para el tratamiento de esteobjetivo, construcción de infraestructuras físicas, estudios y diseños</t>
  </si>
  <si>
    <t>2407008</t>
  </si>
  <si>
    <t>Espacio público , vías internas, interventoría, seguridad vialformulación del plan maestro de movilidad a nivel departamental condimensión municipal y regional</t>
  </si>
  <si>
    <t>2020004250269</t>
  </si>
  <si>
    <t>2499052</t>
  </si>
  <si>
    <t>Implementar la estrategia "Me muevo por Cundinamarca" para modernizar los procesos de trámites y servicios al ciudadano de la Secretaría de Movilidad.</t>
  </si>
  <si>
    <t>Seguimiento por parte de interventoría</t>
  </si>
  <si>
    <t>2499063</t>
  </si>
  <si>
    <t>Se contratará personal de apoyo para cada una de la sede deservicios.</t>
  </si>
  <si>
    <t>DIRECCIÓN DE SERVICIOS DE LA MOVILIDAD SEDES OPERATIVAS EN TRÁNSITO</t>
  </si>
  <si>
    <t>1124</t>
  </si>
  <si>
    <t>SECRETARIA DE AGRICULTURA Y DES.RURAL</t>
  </si>
  <si>
    <t>2020004250257</t>
  </si>
  <si>
    <t>1702007</t>
  </si>
  <si>
    <t>Implementar 700 proyectos productivos agropecuarios sostenibles dirigidos a la población víctima del conflicto armado.</t>
  </si>
  <si>
    <t>Proyectos productivos implementados</t>
  </si>
  <si>
    <t>Establecer proyectos Productivos para la generación de ingresos a lasVíctimas del Conflicto Armado</t>
  </si>
  <si>
    <t>DIRECCIÓN DE DESARROLLO RURAL</t>
  </si>
  <si>
    <t>2020004250271</t>
  </si>
  <si>
    <t>1708041</t>
  </si>
  <si>
    <t>Apoyar 116 municipios servicio de AT/EA Apoyar en los 116 municipios la prestación del servicio de asistencia técnica y extensión agropecuaria.</t>
  </si>
  <si>
    <t>Municipios con apoyo en asistencia tecnica y extensión agropecuaria.</t>
  </si>
  <si>
    <t xml:space="preserve">Adquirir equipos, maquinaria, elementos e insumos para elfortalecimiento de la transferencia de tecnologìa y asistenciatécnica
</t>
  </si>
  <si>
    <t>OFICINA DE INNOVACIÓN Y TRANSFERENCIA DE TECNOLOGÍA</t>
  </si>
  <si>
    <t>2020004250215</t>
  </si>
  <si>
    <t>Intervenir 8 entornos de desarrollo rural agropecuario con enfoque territorial.</t>
  </si>
  <si>
    <t>Entornos de desarrollo rural agropecuario intervenidos</t>
  </si>
  <si>
    <t>ESTABLECER PROYECTOS AGROPECUARIOS</t>
  </si>
  <si>
    <t>IMPLEMENTAR PROGRAMAS DE RIEGO INTRAPREDIAL</t>
  </si>
  <si>
    <t>IMPLEMENTAR PROGRAMAS DE SEGURIDAD ALIMENTARIA</t>
  </si>
  <si>
    <t>2021004250349</t>
  </si>
  <si>
    <t>1702014</t>
  </si>
  <si>
    <t>Suministrar 300 kits productividad agrop. Suministrar 300 kits para el mejoramiento de la productividad agropecuaria (equipos, herramienta o maquinaria).</t>
  </si>
  <si>
    <t>Kits suministrados para el mejoramiento de la productividad agropecuaria</t>
  </si>
  <si>
    <t>Dotar de maquinaria, equipos, herramientas e insumos para laproducción primaria pecuaria.</t>
  </si>
  <si>
    <t>DIRECCIÓN DE PRODUCCIÓN Y COMPETITIVIDAD RURAL</t>
  </si>
  <si>
    <t>Dotar de maquinaria, equipos, herramientas e insumos para laproducción primaria agrícola.</t>
  </si>
  <si>
    <t>2020004250241</t>
  </si>
  <si>
    <t>1702024</t>
  </si>
  <si>
    <t>Formalizar 2.000 predios rurales.</t>
  </si>
  <si>
    <t>Predios rurales formalizados</t>
  </si>
  <si>
    <t>Apoyar técnica y jurídicamente los procesos de formalización de lapropiedad rural</t>
  </si>
  <si>
    <t>2020004250210</t>
  </si>
  <si>
    <t>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</si>
  <si>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</si>
  <si>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</si>
  <si>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Aportar recursos económicos destinados a subsidiar los interesescorrientes de créditos destinados a financiar proyectos agropecuariosque se desarrollen en el Departamento de Cundinamarca (TASACUND).</t>
  </si>
  <si>
    <t>Aportar recursos económicos destinados al ICRCUND para lacofinanciación o apoyo económico de proyectos agropecuariosfinanciados a través del crédito que se ejecuten en el Departamento deCundinamarca .</t>
  </si>
  <si>
    <t>2020004250266</t>
  </si>
  <si>
    <t>1702016</t>
  </si>
  <si>
    <t>Contribuir con 280 eventos agropecuarios Contribuir con 280 eventos del sector agropecuario de carácter municipal, departamental, nacional e internacional.</t>
  </si>
  <si>
    <t>Eventos del sector agropecuario con contribución del depto.</t>
  </si>
  <si>
    <t>Apoyar iniciativas empresariales que fomenten la asociatividad</t>
  </si>
  <si>
    <t>1702017</t>
  </si>
  <si>
    <t>Cofinanciar la realización de eventos de comercialización,posicionamiento y promoción de productos del sector agropecuario delDepartamento</t>
  </si>
  <si>
    <t>1702038</t>
  </si>
  <si>
    <t>Apoyar iniciativas empresariales que fomenten la comercialización deproductos generados por asociaciones de productores</t>
  </si>
  <si>
    <t>2020004250265</t>
  </si>
  <si>
    <t>1704001</t>
  </si>
  <si>
    <t>Implementar el sistema de planificación agropecuaria del departamento.</t>
  </si>
  <si>
    <t>Sistema de Planificación Agropecuario departamental implementado</t>
  </si>
  <si>
    <t>Adquisición de cartográfia</t>
  </si>
  <si>
    <t>OFICINA ASESORA DE PLANEACIÓN AGROPECUARIA</t>
  </si>
  <si>
    <t>1704006</t>
  </si>
  <si>
    <t>Elaboración y actualización de estudios para la planificaciónagropecuaria del Departamento:</t>
  </si>
  <si>
    <t>1704023</t>
  </si>
  <si>
    <t>Realizar evaluaciones agropecuarias a traves de aplicativos para elmanejo y operatividad</t>
  </si>
  <si>
    <t>1702010</t>
  </si>
  <si>
    <t>Intervenir 42 distritos de riego legalmente constituidos en el departamento.</t>
  </si>
  <si>
    <t>Distritos de riego intervenidos</t>
  </si>
  <si>
    <t>Apoyar la rehabilitación y adecuación de distritos de riego o drenaje</t>
  </si>
  <si>
    <t>Proveer a 350 predios rurales con reservorios que permitan almacenamiento y manejo eficiente del agua para uso agropecuario.</t>
  </si>
  <si>
    <t>Predios con reservorios de agua</t>
  </si>
  <si>
    <t>Realizar la construcción, adecuación o instalación de reservorio deagua según sea el caso</t>
  </si>
  <si>
    <t>1703009</t>
  </si>
  <si>
    <t>Benef 14000 prod agrop gestión del riesg Beneficiar 14.000 productores agropecuarios en prevención, atención, mitigación, recuperación por emergencias y desastres; y con instrumentos e incentivos de riesgo agropecuario y rural que permitan proteger sus inversiones y actividades.</t>
  </si>
  <si>
    <t>Productores beneficiados</t>
  </si>
  <si>
    <t>Aportar recursos económicos destinados a cofinanciar el seguro decosecha de proyectos agrícolas.</t>
  </si>
  <si>
    <t>2020004250221</t>
  </si>
  <si>
    <t>1703013</t>
  </si>
  <si>
    <t>Mitigar el riesgo agropecuario apoyando los sistemas productivosafectados</t>
  </si>
  <si>
    <t>Beneficiar a 3.000 familias mediante la estrategia ZODAS para el abastecimiento agroalimentario de Cundinamarca y la región.</t>
  </si>
  <si>
    <t>Familias beneficiadas con la estrategia</t>
  </si>
  <si>
    <t>Formalizar alianzas intersectoriales e interinstitucionales conentidades del nivel Internacional, Nacional, Departamental y Municipal</t>
  </si>
  <si>
    <t>Establecer proyectos productivos de abastecimiento agroalimentariopor medio de 
circuitos cortos de comercialización y mercados deproximidad.</t>
  </si>
  <si>
    <t>Brindar acompañamiento técnico en la Implementación de un componenteproductivo que promueva el desarrollo y fortalecimiento de la
Agricultura Familiar</t>
  </si>
  <si>
    <t>Focalizar áreas potenciales 
para gantizar la disponibilidad yabastecimiento agroalimentario del departamento y la región PRE</t>
  </si>
  <si>
    <t>1125</t>
  </si>
  <si>
    <t>SECRETARIA DE CIENCIA  TECNOLOGIA E INNO</t>
  </si>
  <si>
    <t>2020004250289</t>
  </si>
  <si>
    <t>3902006</t>
  </si>
  <si>
    <t>Otorgar 140 créditos condonables en formación de alto nivel para los cundinamarqueses.</t>
  </si>
  <si>
    <t>Créditos otorgados para formación de alto nivel</t>
  </si>
  <si>
    <t>Verificar el cumplimiento de requisitos de los postulantes a loscréditos condenables de alto nivel.</t>
  </si>
  <si>
    <t>DIRECCIÓN DE INNOVACIÓN</t>
  </si>
  <si>
    <t>Participar y acompañar la producción de documentos de investigación.</t>
  </si>
  <si>
    <t>2020004250267</t>
  </si>
  <si>
    <t>3904006</t>
  </si>
  <si>
    <t>Fomentar 14 semilleros de formación temprana en CTeI.</t>
  </si>
  <si>
    <t>Semilleros de Formación Temprana en CTeI fomentados</t>
  </si>
  <si>
    <t>Coordinar y conformar equipos de investigación.</t>
  </si>
  <si>
    <t>2020004250299</t>
  </si>
  <si>
    <t>3903005</t>
  </si>
  <si>
    <t>Incorporar 1.000 nuevos productores en procesos de ciencia y tecnología del sector agropecuario y agroindustrial.</t>
  </si>
  <si>
    <t>Productores incorporados a procesos CT.</t>
  </si>
  <si>
    <t>Difundir los servicios enfocados a la transferencia de conocimiento</t>
  </si>
  <si>
    <t>Realizar apoyo al seguimiento de los productores incorporados</t>
  </si>
  <si>
    <t>3902020</t>
  </si>
  <si>
    <t>Crear 2 actores del sistema de CTeI en el departamento.</t>
  </si>
  <si>
    <t>Actores del Sistema CTeI creados.</t>
  </si>
  <si>
    <t>Financiar procesos administrativos.</t>
  </si>
  <si>
    <t>Coordinar y conformar el grupo de investigación</t>
  </si>
  <si>
    <t>financiar actividades operativos</t>
  </si>
  <si>
    <t>Producir artículos científicos originados por el grupo deinvestigación.</t>
  </si>
  <si>
    <t>3903013</t>
  </si>
  <si>
    <t>Beneficiar 250 empresas que incorporen ciencia, tecnología e innovación.</t>
  </si>
  <si>
    <t>Empresas con incorporación CTeI</t>
  </si>
  <si>
    <t>Seleccionar las metodologías adecuadas para apropiación de la culturade innovación en el departamento</t>
  </si>
  <si>
    <t>DIRECCIÓN DE GESTIÓN ESTRATÉGICA</t>
  </si>
  <si>
    <t>Realizar apoyo al seguimiento a las empresas beneficiadas</t>
  </si>
  <si>
    <t>Generar proyectos de fortalecimiento en sistemas de gestión deinnovación</t>
  </si>
  <si>
    <t>2020004250304</t>
  </si>
  <si>
    <t>3901003</t>
  </si>
  <si>
    <t>Implementar 2 herramientas de análisis y evaluación provincial en CTeI.</t>
  </si>
  <si>
    <t>Herramientas de análisis y evaluación provincial en CTeI Implementadas</t>
  </si>
  <si>
    <t>Coordinación y dirección para desarrollo del sistema de información</t>
  </si>
  <si>
    <t>3901002</t>
  </si>
  <si>
    <t>Actualizar la Política Pública de Ciencia Tecnología e Innovación del departamento.</t>
  </si>
  <si>
    <t>Política de Ciencia Tecnología e Innovación actualizada</t>
  </si>
  <si>
    <t>fortalecer el desarrollo de política publica atravez del apoyo a lasupervisión</t>
  </si>
  <si>
    <t>3904016</t>
  </si>
  <si>
    <t>Participar en 8 eventos de innovación y tecnología.</t>
  </si>
  <si>
    <t>Eventos de innovación y tecnología con participación</t>
  </si>
  <si>
    <t>Desarrollar actividades de transferencia de conocimiento</t>
  </si>
  <si>
    <t>1126</t>
  </si>
  <si>
    <t>SECRETARIA DESARROLLO INCLUSION</t>
  </si>
  <si>
    <t>2020004250348</t>
  </si>
  <si>
    <t>4102041</t>
  </si>
  <si>
    <t>Vincular a 2.500 familias del departamento a la estrategia de protección y unión familiar, con énfasis en el área rural.</t>
  </si>
  <si>
    <t>Familias vinculadas a la estrategia de protección y unión familiar</t>
  </si>
  <si>
    <t>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t>
  </si>
  <si>
    <t>GERENCIA PARA LA FAMILIA, INFANCIA Y ADOLESCENCIA</t>
  </si>
  <si>
    <t>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t>
  </si>
  <si>
    <t>4102042</t>
  </si>
  <si>
    <t>Ejecutar en un 50% el plan de implementación de la política pública de Familia.</t>
  </si>
  <si>
    <t>Implementación de la política pública de Familia</t>
  </si>
  <si>
    <t>Ejecutar acciones para la consolidación de la política pública defortalecimiento familiar en los 116 municipios</t>
  </si>
  <si>
    <t>Generar procesos de reconocimiento integral de la política Publica defamilia.</t>
  </si>
  <si>
    <t>2020004250352</t>
  </si>
  <si>
    <t>4103017</t>
  </si>
  <si>
    <t>Beneficiar a 12.000 familias con estrategias nutricionales, especialmente en el área rural y población vulnerables.</t>
  </si>
  <si>
    <t>Familias con estrategias nutricionales</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</si>
  <si>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t>
  </si>
  <si>
    <t>GERENCIA PARA PROGRAMAS ESPECIALES</t>
  </si>
  <si>
    <t>Entrega de paquetes alimentarios para familias en condición devulnerabilidad de la zona rural del Departamento de Cundinamarca</t>
  </si>
  <si>
    <t>Fortalecimiento técnico y profesional de las actividades destinadas alcumplimiento de la entrega de alimentos a las familias vulnerables,así como su capacitación.</t>
  </si>
  <si>
    <t>2020004250374</t>
  </si>
  <si>
    <t>4102016</t>
  </si>
  <si>
    <t>Bnficiar 4686 NNA con riesg desnutri Beneficiar a 4.686 niños y niñas menores de 5 años con riesgo de desnutrición con complementos nutricionales.</t>
  </si>
  <si>
    <t>Niños y niñas de la primera infancia beneficiados</t>
  </si>
  <si>
    <t>Entrega de paquetes alimentarios para niños y niñas menores de 5 añoscon riesgo de desnutrición con complementos nutricionales.</t>
  </si>
  <si>
    <t>Beneficiar 4000 madrs con complem nutrci Beneficiar a 4.000 madres gestantes y lactantes con bajo peso con complementos nutricionales.</t>
  </si>
  <si>
    <t>Madres gestantes y lactantes beneficiadas</t>
  </si>
  <si>
    <t>Entrega de paquetes alimentarios 8.000 madres gestantes y lactantescon bajo peso con complementos nutricionales.</t>
  </si>
  <si>
    <t>GERENCIA PARA LA ATENCION DE GRUPOS ETNICOS Y COMUNIDAD LGBTI</t>
  </si>
  <si>
    <t>Fortalecimiento técnico y profesional de las actividades destinadas alcumplimiento de la entrega a las madres gestantes, así como sucapacitación.</t>
  </si>
  <si>
    <t>2020004250335</t>
  </si>
  <si>
    <t>4102037</t>
  </si>
  <si>
    <t>Implementar en 8 municipios la atención integral psicosocial del habitante de calle y en calle con prevalencia de niños, niñas y adolescentes.</t>
  </si>
  <si>
    <t>Municipios con atención psicosocial del habitante de calle y en calle</t>
  </si>
  <si>
    <t>Brindar apoyo psicosocial a los diferentes grupos en condición de habitabilidadde la calle ajustado a la Política Pública Social Para Habitante De Calle –PPSHC nacional apuntándole al desarrollo integral de esta población.</t>
  </si>
  <si>
    <t>2020004250458</t>
  </si>
  <si>
    <t>4102047</t>
  </si>
  <si>
    <t>Implementar en los 116 municipios, estrategias de seguimiento y evaluación del plan departamental de erradicación de trabajo infantil.</t>
  </si>
  <si>
    <t>Municipios con estrategias implementadas</t>
  </si>
  <si>
    <t>Estrategias de implementación del plan departamental de erradicaciónde trabajo infantil en los 116 municipios del Departamento</t>
  </si>
  <si>
    <t>4102043</t>
  </si>
  <si>
    <t>Realizar 15 intercambios de roles culturales de niños, niñas y adolescentes entre las diferentes etnias.</t>
  </si>
  <si>
    <t>Intercambios realizados</t>
  </si>
  <si>
    <t>Realizar eventos de intercambios de roles culturales de niños, niñas yadolescentes entre las diferentes etnias.</t>
  </si>
  <si>
    <t>4102006</t>
  </si>
  <si>
    <t>Garantizar 70 espacios lúdico pedagógicos en los municipios priorizados.</t>
  </si>
  <si>
    <t>CDI y Ludotecas dotadas</t>
  </si>
  <si>
    <t>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t>
  </si>
  <si>
    <t>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t>
  </si>
  <si>
    <t>Implementar acciones de asistencia y fortalecimiento técnico quepermitan aumentar e incentivar la asistencia de los NNA y sus familiasy promover las diferentes culturas a traves de las ludotecasexistentes.</t>
  </si>
  <si>
    <t>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t>
  </si>
  <si>
    <t>Dotar las ludotecas de material didáctico, tecnologia e insumos queapunten a potencializar la parte sensorio motriz de los niños, niñas yadolescentes y sus familias.</t>
  </si>
  <si>
    <t>Implementar en los 116 municipios, la estrategia "Cundinamarca al tamaño de los Niños y Niñas" con énfasis en las zonas rurales.</t>
  </si>
  <si>
    <t>Municipios con estrategia implementada</t>
  </si>
  <si>
    <t>Desarrollar estrategias transversales que apunten a la atenciónintegral de la primera infancia en el marco de la "Estrategia de Ceroa Siempre"</t>
  </si>
  <si>
    <t>Asistencia tecnica para la implementacion de la politica pública deprimera infancia, infancia y adolescencia en el Departamento</t>
  </si>
  <si>
    <t>CELEBRACION DIA DE LA NIÑEZ</t>
  </si>
  <si>
    <t>4102021</t>
  </si>
  <si>
    <t>Implementar en 116 municipios la Estrategia de Prevención del Embarazo adolescente y promoción de los derechos sexuales y reproductivos, con énfasis en las zonas rurales.</t>
  </si>
  <si>
    <t>Estructuración e Implementación de la estrategia "Pienso en mí, piensoen progreso, todo tiene su tiempo"</t>
  </si>
  <si>
    <t xml:space="preserve">Campañas publicitarias para sexualidad responsable y prevención deembarazo en adolescentes
</t>
  </si>
  <si>
    <t>Actividades de acompañamiento en proyectos de habilidades para la vidacon oportunidades</t>
  </si>
  <si>
    <t>Promoción de acciones de autoreconocimiento, estructuración deproyectos de vida y registro de información de bases de datos</t>
  </si>
  <si>
    <t>Atención psicosocial en prevención de embarazos a adolescentes y susfamilias</t>
  </si>
  <si>
    <t>2020004250478</t>
  </si>
  <si>
    <t>Impulsar en 15 provincias del departamento espacios de arte y cultura urbana para el aprovechamiento de los espacios de ocio de los jóvenes.</t>
  </si>
  <si>
    <t>Provincias con espacios de arte y cultura urbana</t>
  </si>
  <si>
    <t>Iniciar una red de talentos emergentes en las provincias de donde elarte y la cultura urbana Juvenil tengan un gran impacto.</t>
  </si>
  <si>
    <t>GERENCIA PARA LA JUVENTUD Y ADULTEZ</t>
  </si>
  <si>
    <t>Realizar circuitos de presentaciones artísticas y culturales del arteurbano de gran impacto promoviendo los talentos y habilidades de lapoblación joven del Departamento</t>
  </si>
  <si>
    <t>Desarrollar acciones de formación artística empresarial de arte ycultura Juvenil urbano para fortalecer talentos y valores de las y losJóvenes del departamento.</t>
  </si>
  <si>
    <t>Brindar el acompañamiento técnico desde el concepto de economíanaranja donde las expresiones de arte y cultura urbana logren unequilibrio de auto-sostenimiento financiero</t>
  </si>
  <si>
    <t>4102048</t>
  </si>
  <si>
    <t>Crear 5 casas de integración Juvenil.</t>
  </si>
  <si>
    <t>Casas de integración juvenil creadas</t>
  </si>
  <si>
    <t>Coordinar la creación del proyecto de cada una de las casas de lajuventud en sus diferentes etapas.</t>
  </si>
  <si>
    <t>Socializar el proyecto con la comunidad del municipio beneficiariosobre las bondades de este tipo de infraestructura específica para lapoblación joven.</t>
  </si>
  <si>
    <t>2020004250479</t>
  </si>
  <si>
    <t>4103052</t>
  </si>
  <si>
    <t>Conformar 4 redes departamentales en comunicación popular juvenil, jóvenes rurales y jóvenes ambientales.</t>
  </si>
  <si>
    <t>Redes departamentales conformadas</t>
  </si>
  <si>
    <t>Realización de Eventos para la conformación de las redesdepartamentales de comunicación popular juvenil, jóvenes rurales ycuidadores ambientales y red de comunicación de grupos étnicos</t>
  </si>
  <si>
    <t>4102046</t>
  </si>
  <si>
    <t>Vincular a 10.000 adolescentes o jóvenes de las provincias del departamento a la estrategia "Juntos hacemos combo- recargado" para el intercambio de vivencias y experiencias.</t>
  </si>
  <si>
    <t>Jóvenes vinculados al programa</t>
  </si>
  <si>
    <t>Realización de alianzas estratégicas con Entidades Departamentales oNacionales, de índole público o privado para el desarrollo de laEstrategia "Juntos Hacemos Combo Recargado"</t>
  </si>
  <si>
    <t>Realizar asesorías a funcionarios municipales que tiene competenciaspara prevenir el consumo de SPA.</t>
  </si>
  <si>
    <t>Orientar a las y los jóvenes en la construcción de sus proyectos devida</t>
  </si>
  <si>
    <t>Implementación de actividades deportivas convencionales mixtas</t>
  </si>
  <si>
    <t>Presentaciones artísticas, montaje de una obras de teatro,cortometrajes, etc., de jóvenes del municipio y/o fuera del mismo.</t>
  </si>
  <si>
    <t>Diseño e Implementación de la campaña publicitaria</t>
  </si>
  <si>
    <t>4103057</t>
  </si>
  <si>
    <t>Beneficiar 100 proyectos juveniles a través del banco de iniciativas.</t>
  </si>
  <si>
    <t>Proyectos juveniles beneficiados</t>
  </si>
  <si>
    <t>Selección de los beneficiarios y entrega de los recursos</t>
  </si>
  <si>
    <t>Organizar y articular las actividades que se requieren para eldesarrollo y ejecución de las diferentes iniciativas y recopilar yprocesar la información que se produzca en la ejecución de cada una deellas</t>
  </si>
  <si>
    <t>Actualización del banco de iniciativas juveniles, y promoción de laoferta institucional.</t>
  </si>
  <si>
    <t>2020004250349</t>
  </si>
  <si>
    <t>1901149</t>
  </si>
  <si>
    <t>Beneficiar 2.500 adultos mayores con subsidio económico.</t>
  </si>
  <si>
    <t>Personas adultas beneficiados con subsidio económico</t>
  </si>
  <si>
    <t>Apoyo técnico y administrativo a la selección, seguimiento y control ala entrega de subsidios monetarios</t>
  </si>
  <si>
    <t>GERENCIA PARA LA ATENCION DE PERSONAS MAYORES Y POBLACION CON DISCAPACIDAD</t>
  </si>
  <si>
    <t>Entrega de subsidio económico Cundinamarca Mayor a la poblaciónseleccionada de acuerdo al cumplimiento de requisitos establecidos</t>
  </si>
  <si>
    <t>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</si>
  <si>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</si>
  <si>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</si>
  <si>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Apoyo técnico y administrativo a la selección, seguimiento y control ala entrega de subsidios monetarios.</t>
  </si>
  <si>
    <t>Entrega de subsidios económicos para transporte a la poblacion adultamayor rural priorizando los beneficiarios del subsidio deldepartamento.</t>
  </si>
  <si>
    <t>1901018</t>
  </si>
  <si>
    <t>Beneficiar a 250 cuidadores o adultos mayores vulnerables con proyectos productivos.</t>
  </si>
  <si>
    <t>Personas adultos mayores o cuidadores beneficiarios de proyectos productivos</t>
  </si>
  <si>
    <t>Apoyo técnico y administrativo a la caracterización, selección,ejecución, seguimiento y control de los proyectos productivos</t>
  </si>
  <si>
    <t>Capacitar a las personas mayores y/o sus cuidadores para potenciar sushabilidades en artes y oficios.</t>
  </si>
  <si>
    <t>Implementar los proyectos productivos para las personas mayores y /osus cuidadores capacitados.</t>
  </si>
  <si>
    <t>1901145</t>
  </si>
  <si>
    <t>Cofinanciar en los 116 municipios acciones sociales de adulto mayor.</t>
  </si>
  <si>
    <t>Municipios beneficiados con estampilla adulto mayor</t>
  </si>
  <si>
    <t>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t>
  </si>
  <si>
    <t>Realizar la transferencia de los recursos realizados a los 116municipios del departamento.</t>
  </si>
  <si>
    <t>Apoyo técnico y administrativo a la caracterización, selección,ejecución, seguimiento y control de la inversión de los recursos deestampilla adulto mayor.</t>
  </si>
  <si>
    <t>1901176</t>
  </si>
  <si>
    <t>Coadyuvar Centros Vida 15 provincias. Coadyuvar en la operación de los Centros Vida en las 15 provincias del departamento.</t>
  </si>
  <si>
    <t>Provincias con coadyuva para operación de centros vida.</t>
  </si>
  <si>
    <t>Apoyo en personal profesional,tecnólogo y técnico asi como enadecuación e infraestructura a los municipio del Deparatmento quecuenten con centros de vida/dia Municipales</t>
  </si>
  <si>
    <t>Apoyo tecnico y administrativo a la caracterizacion, selección,ejecución, seguimiento y control de la entrega de la dotación a loscentros vida/dia</t>
  </si>
  <si>
    <t>Dotar los Centros Día de Personas Mayores</t>
  </si>
  <si>
    <t>1901128</t>
  </si>
  <si>
    <t>Brindar asistencia emocional y psicológica a 4.000 adultos mayores.</t>
  </si>
  <si>
    <t>Adultos mayores asistidos</t>
  </si>
  <si>
    <t>Movilizar, coordinar y articular las redes de protección y apoyo juntocon las acciones normativas e intersectoriales que generen tejidosocial en torno a la seguridad e integridad física, sicológica y moralde las personas mayores vulneradas y VCA</t>
  </si>
  <si>
    <t>Realización de eventos</t>
  </si>
  <si>
    <t>Talleres dirigidos a personas mayores, cuidadores y sus familiasincluyendo población VCA, para crear y fortalecer las redes de apoyoprimarias y secundarias</t>
  </si>
  <si>
    <t>Adquisición de accesorios, elementos y trajes para grupos folclóricosy/o de música conformados por personas mayores de 60 años de losmunicipios del departamento de Cundinamarca.</t>
  </si>
  <si>
    <t>Dotación de elementos de entretenimiento, uniformes e implementosdeportivos para personas mayores y grupos de personas mayores de 60años de los municipios del Departamento de Cundinamarca.</t>
  </si>
  <si>
    <t>2020004250452</t>
  </si>
  <si>
    <t>Implementar un proyecto de presupuesto participativo para la comunidad LGTBIQ+.</t>
  </si>
  <si>
    <t>Proyecto de presupuesto participativo para la comunidad LDTBIQ+ implementado</t>
  </si>
  <si>
    <t>Reuniones participativas.</t>
  </si>
  <si>
    <t>Financiación de los proyectos o actividades definidas en las reunionesparticipativas</t>
  </si>
  <si>
    <t>4502037</t>
  </si>
  <si>
    <t>Implementar una estrategia para la vinculación laboral de la población LGTBIQ+.</t>
  </si>
  <si>
    <t>Estrategia para la vinculación laboral de la población LGTBIQ+ implementada</t>
  </si>
  <si>
    <t>Enlace y articulación interinstitucional para acceder a la ofertalaboral</t>
  </si>
  <si>
    <t>Capacitación, marco de cualificación, mercado del trabajo y formaciónlaboral.</t>
  </si>
  <si>
    <t>4103054</t>
  </si>
  <si>
    <t>Garantizar el funcionamiento de 116 consejos de discapacidad.</t>
  </si>
  <si>
    <t>Consejos de discapacidad con garantía de funcionamiento</t>
  </si>
  <si>
    <t>Realizar capacitaciones en inclusión social dirigidos a los consejosde discapcidad y comunidad en general</t>
  </si>
  <si>
    <t>Realizar asistencia jurídica sobre los derechos de las personas condicacidad y el goce de los mismos</t>
  </si>
  <si>
    <t>4103006</t>
  </si>
  <si>
    <t>2500 cuidadores/pers discap subsimoneta Beneficiar a 2.500 cuidadores o personas con discapacidad con el subsidio monetario.</t>
  </si>
  <si>
    <t>Cuidadores o personas con discapacidad con subsidio monetario</t>
  </si>
  <si>
    <t>Entrega de subsidio económico a la población seleccionada de acuerdoal cumplimiento de requisitos establecidos</t>
  </si>
  <si>
    <t>4103019</t>
  </si>
  <si>
    <t>Dotar los nuevos centros provinciales centros de vida sensorial</t>
  </si>
  <si>
    <t>Efectuar capacitación y seguimiento al manejo de los nuevos centrosprovinciales centros de vida sensorial</t>
  </si>
  <si>
    <t>Apoyo técnico y administrativo a la caracterización, selección,ejecución, seguimiento y control de los nuevos centros de vidaprovinciales de vida sensorial</t>
  </si>
  <si>
    <t>4103024</t>
  </si>
  <si>
    <t>Coadyuvar Centros Vida Sensorial prov. Coadyuvar en la operación de los Centros de Vida Sensorial en las 15 provincias.</t>
  </si>
  <si>
    <t>Provincias con coadyuva para operación de centros de vida sensorial.</t>
  </si>
  <si>
    <t>Dotar los centros de vida sensorial</t>
  </si>
  <si>
    <t>Apoyo técnico y administrativo a la caracterización, selección,ejecución, seguimiento y control de la entrega de la dotación a loscentros de vida sensoria</t>
  </si>
  <si>
    <t>Apoyo en personal profesional,tecnólogo y técnico asi como enadecuación e infraestructura a los municipio del Departamento quecuentes con centros Municipales de vida sensorial</t>
  </si>
  <si>
    <t>4103005</t>
  </si>
  <si>
    <t>Implementar un sistema de información departamental para la identificación de ofertas laborales promoviendo la responsabilidad social empresarial para la inclusión.</t>
  </si>
  <si>
    <t>Sistema de información departamental implementado</t>
  </si>
  <si>
    <t>Identificar el perfil laboral de las PcD</t>
  </si>
  <si>
    <t>Seguimiento en el sistema virtual como espacio de oferta laboral paralas personas con discapacidad</t>
  </si>
  <si>
    <t>Atender el 90% de las solicitudes de personas en condición de discapacidad con la entrega de ayudas técnicas.</t>
  </si>
  <si>
    <t>Solicitudes de personas en condición de discapacidad atendidas</t>
  </si>
  <si>
    <t>Identificación de las personas con discapacidad a beneficiar</t>
  </si>
  <si>
    <t>Adquisición de las ayudas técnicas</t>
  </si>
  <si>
    <t>Realizar brigadas de rehabilitación, habilitación a las personas condiscapacidad beneficiarias de las ayudas técnicas a través de alianzasestratégicas</t>
  </si>
  <si>
    <t>Creación del banco de ayudas técnicas</t>
  </si>
  <si>
    <t>4103010</t>
  </si>
  <si>
    <t>Desarrollar en las 15 provincias proyectos productivos dirigidos a la población en condición de discapacidad.</t>
  </si>
  <si>
    <t>Provincias con proyectos productivos de PCD.</t>
  </si>
  <si>
    <t>Capacitar a las PcD y/o cuidadores y asociaciones para potenciar sushabilidades en artes y oficios.</t>
  </si>
  <si>
    <t>Implementar los proyectos productivos para las PcD , sus cuidadores yasociaciones capacitados.</t>
  </si>
  <si>
    <t>4103048</t>
  </si>
  <si>
    <t>Promover en las 15 Provincias del departamento la implementación de los manuales de accesibilidad y planes integrales de accesibilidad.</t>
  </si>
  <si>
    <t>Provincias con promoción de implementación de manuales y planes integrales de accesibilidad</t>
  </si>
  <si>
    <t>Realizar la promoción e implementación de los manuales deaccesibilidad y planes integrales de accesibilidad</t>
  </si>
  <si>
    <t>2020004250465</t>
  </si>
  <si>
    <t>Entrega de apoyos proyectos productivos</t>
  </si>
  <si>
    <t>Convocatoria, seguimiento y evaluación para iniciativas o proyectosproductivos.</t>
  </si>
  <si>
    <t>Articular el 100% de los asentamientos indígenas con los mecanismos de gobernabilidad indígena, municipal, departamental y nacional.</t>
  </si>
  <si>
    <t>Asentamientos indígenas con articulación de mecanismos de gobernabilidad indígena, municipal, departamental y nacional</t>
  </si>
  <si>
    <t>Elaboración de Documento de Divulgación.</t>
  </si>
  <si>
    <t>Desarrollar acciones participativas y de articulacióninterinstitucional para la concertacion de acciones afirmativas paralos pueblos indígenas que fomenten la prevención y proteccióngarantizando sus derechos.</t>
  </si>
  <si>
    <t>Impulsar la participación de 4 asentamientos indígenas en eventos que resalten la identidad cultural indígena.</t>
  </si>
  <si>
    <t>Asentamientos indígenas que participan en eventos de identidad cultural</t>
  </si>
  <si>
    <t>Generación de espacios para el reconocimiento de identidad y tradicióna través de la recreación, el deporte, el arte y la cultura comoestrategias de implementación en entornos saludables y pacíficos de lacomunidad indígena.</t>
  </si>
  <si>
    <t>Adecuar una maloca en el resguardo indígena del municipio de Chía.</t>
  </si>
  <si>
    <t>Malocas adecuadas</t>
  </si>
  <si>
    <t xml:space="preserve">Acompañamiento para la socialización del proyecto adecuación Malocade la comunidad indígena de Chia
</t>
  </si>
  <si>
    <t>Ejecución mejoramiento Maloca de la comunidad indígena de Chia.</t>
  </si>
  <si>
    <t>2020004250453</t>
  </si>
  <si>
    <t>Socializar a 8 grupos afrocolombianos del departamento la promoción y protección de sus derechos.</t>
  </si>
  <si>
    <t>Grupos afrocolombianos con socialización de promoción y protección de sus derechos</t>
  </si>
  <si>
    <t>Desarrollar acciones participativas que promuevan y fomenten el apoyoal desarrollo de proyectos productivos con enfoque sostenible yambiental.</t>
  </si>
  <si>
    <t>Monitoreo y evaluacion a la ejecucion sobre las iniciativasproductivas apoyadas.</t>
  </si>
  <si>
    <t>Capacitaciones enfocadas a promover los proyectos productivos a travésde las practicas tradiciones.</t>
  </si>
  <si>
    <t>Impulsar 8 proyectos productivos en la comunidad afrocolombiana acorde con los saberes tradicionales.</t>
  </si>
  <si>
    <t>Proyectos productivos impulsados de comunidad afrocolombiana</t>
  </si>
  <si>
    <t>Entrega de paquetes alimentarios para población Afrocolombiana enriesgo de desnutrición con complementos nutricionales.</t>
  </si>
  <si>
    <t>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t>
  </si>
  <si>
    <t>Implementar proyectos de participacion con comunidad afrocolombiana,raizal y palenquera que resalten su identidad, tradiciones y derechos, a través de la recreación, el deporte, el arte y la cultura comoestrategias de implementación en entornos saludables y pacíficos.</t>
  </si>
  <si>
    <t>2020004250457</t>
  </si>
  <si>
    <t>Impulsar 2 proyectos productivos en la comunidad Rrom o gitana acorde con los saberes tradicionales.</t>
  </si>
  <si>
    <t>Proyectos productivos impulsados de comunidad Rrom.</t>
  </si>
  <si>
    <t>Apoyo a iniciativas mediante la entrega de maquinaria y equipo</t>
  </si>
  <si>
    <t>Capacitaciones enfocadas a promover los proyectos productivos a travesde las practicas tradiciones.</t>
  </si>
  <si>
    <t>Impulsar la participación de la kumpania Rrom en 4 eventos que resalten la identidad cultural del pueblo Rrom que transita el departamento.</t>
  </si>
  <si>
    <t>Eventos con participación de la kumpania Rrom</t>
  </si>
  <si>
    <t>Implementar proyectos de participacion con comunidad Rrom que resaltensu identidad y tradiciones , a través de la recreación, el deporte, elarte y la cultura como estrategias de implementación en entornossaludables y pacíficos.</t>
  </si>
  <si>
    <t>Realizar 4 rendiciones de cuentas de niños, niñas, adolescentes y jóvenes.</t>
  </si>
  <si>
    <t>Rendiciones realizadas</t>
  </si>
  <si>
    <t>Apoyo logístico al proceso de diálogos y rendición de cuentas de NNAJ</t>
  </si>
  <si>
    <t>DIRECCION DE INCLUSION SOCIAL</t>
  </si>
  <si>
    <t>Generación, disponibilidad, exposición y difusión de datos ycontenidos sobre NNJA</t>
  </si>
  <si>
    <t>DIRECCION DE INCLUSION Y ECONOMIA SOCIAL</t>
  </si>
  <si>
    <t>Asesorar y apoyar el proceso de rendición de cuentas de NNJA</t>
  </si>
  <si>
    <t>2020004250477</t>
  </si>
  <si>
    <t>Implementar 116 plataformas municipales de juventudes en el departamento.</t>
  </si>
  <si>
    <t>Plataformas municipales implementadas</t>
  </si>
  <si>
    <t>Adquirir elementos que permitar facilitar la comunciación y ladifusión de encuentros y actividades de participación.</t>
  </si>
  <si>
    <t>Realizar alianzas estratégicas con entidades Departamentales,Nacionales e Internacionales de índole Público o Privada para elDesarrollo de las Iniciativas Juveniles y la participación endiferentes eventos</t>
  </si>
  <si>
    <t>Estructurar y asesorar técnicamente el fortalecimiento y laactualización de las plataformas juveniles</t>
  </si>
  <si>
    <t>Organizar y articular las actividades que se requieren para eldesarrollo y ejecución de las diferentes actividades y recopilar yprocesar la información que se produzca en la ejecución de cada una deellas.</t>
  </si>
  <si>
    <t>Impulsar en las 15 provincias del departamento procesos de formación en empoderamiento, liderazgo político y social en los jóvenes.</t>
  </si>
  <si>
    <t>Procesos de formación realizados</t>
  </si>
  <si>
    <t>Adquirir elementos que permitir facilitar la comunicación y ladifusión de encuentros y actividades de participación.</t>
  </si>
  <si>
    <t>Estructurar y asesorar técnicamente la realización de capacitacionespara la formación de futuros lideres juveniles</t>
  </si>
  <si>
    <t>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t>
  </si>
  <si>
    <t>Impulsar en los 116 municipios los consejos municipales de juventud.</t>
  </si>
  <si>
    <t>Consejos municipales establecidos</t>
  </si>
  <si>
    <t>Organizar y articular las actividades que se requieren para eldesarrollo y ejecución de las diferentes actividades y recopilar yprocesar la información que se produzca en la ejecución de cada una deellas</t>
  </si>
  <si>
    <t>Adquirir elementos que permita facilitar la comunicación y la difusiónde encuentros y actividades de participación.</t>
  </si>
  <si>
    <t>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t>
  </si>
  <si>
    <t>Realizar eventos para la conformación, elección e implementación delas elecciones de los CONSEJOS municipales</t>
  </si>
  <si>
    <t>2020004250343</t>
  </si>
  <si>
    <t>Asistir técnica y logísticamente a los 117 consejos de política social.</t>
  </si>
  <si>
    <t>Consejo asistidos</t>
  </si>
  <si>
    <t>Realizar asistencia técnica y capacitación, Conformación de lasinstancias operativas y técnicas, acompañamiento en las sesiones,elaboración de planes de acción y seguimiento a la operatividad</t>
  </si>
  <si>
    <t>Garantizar el funcionamiento de las 116 instancias de participación de niños, niñas y adolescentes.</t>
  </si>
  <si>
    <t>Instancias de participación en funcionamiento</t>
  </si>
  <si>
    <t>Integrar las instanci Brindar asistencia técnica y capacitación;Generar plan de acción de la instancia; Asesorar instanciasmunicipales; Acompañar en los procesos participación de niños, niñas yadolescentes.</t>
  </si>
  <si>
    <t>1128</t>
  </si>
  <si>
    <t>SECRETARIA DE TECNOLOGIAS DE LA INFORMA</t>
  </si>
  <si>
    <t>2020004250268</t>
  </si>
  <si>
    <t>2301067</t>
  </si>
  <si>
    <t>Implementar un semillero de jóvenes emprendedores TIC del departamento.</t>
  </si>
  <si>
    <t>Semillero de emprendedores TIC implementado</t>
  </si>
  <si>
    <t>PRESTAR LOS SERVICIOS PROFESIONALES ESPECIALIZADOS PARA DESARROLLAR LAESTRATEGIA DE EMPRENDIMIENTO DIGITAL EN LA IMPLEMENTACIÓN DE UNSEMILLERO DE JÓVENES EMPRENDEDORES TIC</t>
  </si>
  <si>
    <t>DIRECCIÓN DE GOBIERNO EN LÍNEA</t>
  </si>
  <si>
    <t>2020004250283</t>
  </si>
  <si>
    <t>2301028</t>
  </si>
  <si>
    <t>Brindar conectividad a 8 sectores del departamento a través de la Autopista Digital de Cundinamarca ADC.</t>
  </si>
  <si>
    <t>Sectores beneficiados con la Autopista Digital de Cundinamarca - ADC</t>
  </si>
  <si>
    <t>Implementar la estrategia de conectividad departamental</t>
  </si>
  <si>
    <t>DIRECCIÓN DE INFRAESTRUCTURA TECNOLÓGICA</t>
  </si>
  <si>
    <t>implementar infraestructura o servicios tecnológicos a entidadespúblicas, JAC y asociaciones</t>
  </si>
  <si>
    <t>Proveer servicio de internet</t>
  </si>
  <si>
    <t>Soportar la tecnología de red de usuario final</t>
  </si>
  <si>
    <t>Soportar la tecnología de red troncal</t>
  </si>
  <si>
    <t>Brindar conectividad sedes red salud. Brindar conectividad a 100 sedes de la red de salud pública departamental.</t>
  </si>
  <si>
    <t>Sedes red de salud pública con conectividad</t>
  </si>
  <si>
    <t>Soportar, la tecnología de red troncal en la red de saluddepartamental</t>
  </si>
  <si>
    <t>2301031</t>
  </si>
  <si>
    <t>Capacitar en uso y apropiación TIC Capacitar en uso y apropiación de las TIC a cundinamarqueses pertenecientes a 6 sectores de desarrollo del departamento</t>
  </si>
  <si>
    <t>Sectores capacitados en TIC</t>
  </si>
  <si>
    <t>PRESTAR LOS SERVICIOS PROFESIONALES PARA EL DISEÑO Y ELABORACIÓN DEMATERIAL PUBLICITARIO</t>
  </si>
  <si>
    <t>PRESTAR LOS SERVICIOS PROFESIONALES PARA DESARROLLAR PROCESOS DEFORMACIÓN EN TEMAS TIC</t>
  </si>
  <si>
    <t>2301015</t>
  </si>
  <si>
    <t>Participar en 2 convocatorias de financiación para proyectos TIC en el departamento.</t>
  </si>
  <si>
    <t>Convocatorias presentadas</t>
  </si>
  <si>
    <t>PRESTAR LOS SERVICIOS PROFESIONALES ESPECIALIZADOS PARA FORMULARPROYECTOS TIC EN EL DEPARTAMENTO DE CUNDINAMARCA</t>
  </si>
  <si>
    <t>2301024</t>
  </si>
  <si>
    <t>Garantiz. funcionam 100% CID Garantizar el funcionamiento del 100% de los centros interactivos digitales del departamento.</t>
  </si>
  <si>
    <t>Centros Interactivos Digitales en funcionamiento</t>
  </si>
  <si>
    <t>Soportar tecnológicamente los centros interactivos digitales</t>
  </si>
  <si>
    <t>2301064</t>
  </si>
  <si>
    <t>Recolectar y llevar a destino final 120 toneladas de residuos de aparatos eléctricos y electrónicos.</t>
  </si>
  <si>
    <t>Toneladas de residuos electrónicos recolectados</t>
  </si>
  <si>
    <t>PRESTAR LOS SERVICIOS TÉCNICOS PARA APOYAR LA RECOLECCIÓN DE RESIDUOSDE APARATOS ELÉCTICOS Y ELECTRÓNICOS - RAEE</t>
  </si>
  <si>
    <t>2020004250233</t>
  </si>
  <si>
    <t>2302003</t>
  </si>
  <si>
    <t>Apoyar al 100% de las entidades del sector central de la gobernación en la implementación de la Política de Gobierno Digital.</t>
  </si>
  <si>
    <t>Entidades del sector central apoyadas en la implementación de la política de gobierno digital</t>
  </si>
  <si>
    <t>PRESTAR EL SOPORTE TÉCNICO PARA EL HARDWARE Y SOFTWARE QUE SOPORTA LAPLATAFORMA DEL PORTAL WEB INSTITUCIONAL</t>
  </si>
  <si>
    <t>2302024</t>
  </si>
  <si>
    <t>Brindar asistencia a los 116 municipios en la implementación de la Política de Gobierno Digital.</t>
  </si>
  <si>
    <t>Municipios asistidos en implementación de Política de Gobierno Digital</t>
  </si>
  <si>
    <t>REALIZAR EL ACOMPAÑAMIENTO Y CAPACITACIONES A LOS MUNICIPIOS,ENTIDADES DESCENTRALIZADAS Y OTRAS ENTIDADES PÚBLICAS DEPARTAMENTALESEN LA IMPLEMENTACIÓN DE LA POLÍTICA DE GOBIERNO DIGITAL</t>
  </si>
  <si>
    <t>2020004250259</t>
  </si>
  <si>
    <t>Soportar 9 sistemas de información estratégicos para el cumplimiento de la Política de Gobierno Digital.</t>
  </si>
  <si>
    <t>Sistemas de información soportados</t>
  </si>
  <si>
    <t>Soporte gestión contractual</t>
  </si>
  <si>
    <t>DIRECCIÓN DE SISTEMAS DE INFORMACIÓN Y APLICACIONES</t>
  </si>
  <si>
    <t>Soporte, mantenimiento, actualización de Sistemas de información.</t>
  </si>
  <si>
    <t>Realizar seguimiento implem PETIC Realizar anualmente el seguimiento a la implementación del plan estratégico de TIC – PETIC.</t>
  </si>
  <si>
    <t>seguimiento anual a la implementación del PETIC</t>
  </si>
  <si>
    <t>Levantamiento, revisión y mejora de procesos a automatizar.</t>
  </si>
  <si>
    <t>2020004250253</t>
  </si>
  <si>
    <t>2399065</t>
  </si>
  <si>
    <t>Mantener 100% infraest tecnológica. Mantener en funcionamiento el 100% de la infraestructura tecnológica de los datacenter principal y alterno de la gobernación.</t>
  </si>
  <si>
    <t>Infraestructura tecnologíca mantenida</t>
  </si>
  <si>
    <t>Soportar la infraestructura tecnológica de los Centros de Datosprincipal y alterno</t>
  </si>
  <si>
    <t>Adquirir 120 equipos computo uso inst. Adquirir 120 equipos de computo para uso institucional.</t>
  </si>
  <si>
    <t>Equipos de computo para uso institucional adquiridos</t>
  </si>
  <si>
    <t>Actualizar la infraestructura computacional de usuario final</t>
  </si>
  <si>
    <t>Soportar 6 plataformas de uso corporativo de la gobernación.</t>
  </si>
  <si>
    <t>plataformas de uso corporativo soportadas</t>
  </si>
  <si>
    <t>Soportar la infraestructura tecnológica plataformas corporativas</t>
  </si>
  <si>
    <t>Soportar 9 plataformas habilitadoras de la arquitectura empresarial de TI.</t>
  </si>
  <si>
    <t>Plataformas soportadas</t>
  </si>
  <si>
    <t>Soporte, mantenimiento, actualización de las plataformashabilitadoras.</t>
  </si>
  <si>
    <t>Ampliación o crecimiento en licenciamiento y/o infraestructura deplataformas</t>
  </si>
  <si>
    <t>1129</t>
  </si>
  <si>
    <t>SECRETARIA DE INTEGRACION REGIONAL</t>
  </si>
  <si>
    <t>2020004250438</t>
  </si>
  <si>
    <t>Cooperar en la implementación de 8 proyectos regionales estratégicos.</t>
  </si>
  <si>
    <t>Proyectos regionales apoyados</t>
  </si>
  <si>
    <t>Seguimiento a la operación de dinámicas de competitividad</t>
  </si>
  <si>
    <t>Efectuar acompañamiento técnico</t>
  </si>
  <si>
    <t>0401051</t>
  </si>
  <si>
    <t>Mantener actualizados el 100% de los indicadores de hechos regionales a través del ODUR y en articulación con la IDER.</t>
  </si>
  <si>
    <t>Indicadores actualizados</t>
  </si>
  <si>
    <t>Implementar esquemas de articulación e intercambio de informaciónmunicipal y regional.</t>
  </si>
  <si>
    <t>2020004250437</t>
  </si>
  <si>
    <t>Implementar una estrategia técnica, financiera y de gestión para fortalecer los espacios de coordinación regional existentes CIT - RAPE y otros.</t>
  </si>
  <si>
    <t>Realizar aportes anuales a la RAPE</t>
  </si>
  <si>
    <t>2020004250442</t>
  </si>
  <si>
    <t>Acompañar la definición de la metodología para el desarrollo de losesquemas asociativos</t>
  </si>
  <si>
    <t>4599018</t>
  </si>
  <si>
    <t>Implementar una estrategia para la creación y puesta en marcha de una estructura de gobernanza subregional.</t>
  </si>
  <si>
    <t>Seguimiento y apoyo a la operación de proyectos.</t>
  </si>
  <si>
    <t>Estudios de investigacion tec</t>
  </si>
  <si>
    <t>Ejecutar una estrategia de identidad apropiación y conocimiento de la región Cundinamarca - Bogotá.</t>
  </si>
  <si>
    <t>Implementar estrategias y acciones de comunicación y divulgación</t>
  </si>
  <si>
    <t>Estudios de investigacion plan igación o planeación</t>
  </si>
  <si>
    <t>1130</t>
  </si>
  <si>
    <t>SECRETARIA DE LA MUJER Y EQUIDAD DE GENE</t>
  </si>
  <si>
    <t>2020004250190</t>
  </si>
  <si>
    <t>Intervenir a través de mejoramiento y dotación 13 casas sociales de la mujer de empoderamiento y emprendimiento.</t>
  </si>
  <si>
    <t>Casas intervenidas</t>
  </si>
  <si>
    <t>Dotar las casas de mujer en el departamento de Cundinamarca.</t>
  </si>
  <si>
    <t>GERENCIA DE GESTION Y ASISTENCIA TECNICA TERRITORIAL</t>
  </si>
  <si>
    <t>Actualizar la Política pública departamental de Mujer y equidad genero e igualdad de oportunidades.</t>
  </si>
  <si>
    <t>Política actualizada</t>
  </si>
  <si>
    <t>Actualización de la política pública de mujer y equidad de género.</t>
  </si>
  <si>
    <t>GERENCIA DE POLITICA Y ARTICULACION SECTORIAL</t>
  </si>
  <si>
    <t>Crear el observatorio de mujer y equidad de género.</t>
  </si>
  <si>
    <t>Observatorio creado</t>
  </si>
  <si>
    <t>Poner en marcha el Observatorio de la Mujer Equidad de genero.</t>
  </si>
  <si>
    <t>GERENCIA DE COMUNICACIONES Y GESTION DEL CONOCIMIENTO</t>
  </si>
  <si>
    <t>Potencializar 30 organizaciones de mujer y género existentes en el departamento.</t>
  </si>
  <si>
    <t>Organizaciones de mujeres y genero potencializadas</t>
  </si>
  <si>
    <t>Fortalecimiento de las Organizaciones de Mujeres.</t>
  </si>
  <si>
    <t>Promover la operación de las 117 instancias de participación de la mujer en el departamento.</t>
  </si>
  <si>
    <t>Instancias de participación de la mujer promovidas</t>
  </si>
  <si>
    <t>Apoyar la instituciónalización y funcinamiento de los consejosconsultivos municipales y del departamento.</t>
  </si>
  <si>
    <t>Implementar en los 116 municipios una estrategia de garantía de derechos de la mujer.</t>
  </si>
  <si>
    <t>Municipios con estrategia de garantía de derechos de la mujer implementada</t>
  </si>
  <si>
    <t>Acompañamiento técnico a la Secretaría de la Mujer del departamentopara la implementación de la estrategia para la defensa delos derechosde la mujer.</t>
  </si>
  <si>
    <t>Diseñar una estrategia que promueva la defensa y ejercicio de losnueve derechos del as mujeres Mujeres de Cundinamarca.</t>
  </si>
  <si>
    <t>2020004250211</t>
  </si>
  <si>
    <t>Impulsar 1.200 proyectos productivos de mujeres u organizaciones de mujeres, mediante el fortalecimiento técnico, económico y productivo.</t>
  </si>
  <si>
    <t>Proyectos y planes productivos de mujeres impulsados</t>
  </si>
  <si>
    <t>Brindar apoyo técnico y financiero para la promoción y fortalecimientode emprendimientos y unidades productivas</t>
  </si>
  <si>
    <t>GERENCIA DE LA MUJER RURAL PARA EL DESARROLLO Y EMPODERAMIENTO ECONOMICO</t>
  </si>
  <si>
    <t>1131</t>
  </si>
  <si>
    <t>SECRETARIA DE  HABITAT Y VIVIENDA</t>
  </si>
  <si>
    <t>2020004250314</t>
  </si>
  <si>
    <t>4001018</t>
  </si>
  <si>
    <t>Mejorar 4000 viviendas enf diferencial Mejorar 4.000 viviendas urbanas y rurales con enfoque diferencial y territorial en los municipios del Departamento.</t>
  </si>
  <si>
    <t>Viviendas mejoradas</t>
  </si>
  <si>
    <t>Construcción de cubiertas</t>
  </si>
  <si>
    <t>DIRECCION DE PLANEACION Y COORDINACION INTERINSTITUCIONAL</t>
  </si>
  <si>
    <t>Mejoramiento del sistema de almacenamiento de agua</t>
  </si>
  <si>
    <t>4001041</t>
  </si>
  <si>
    <t>Construcción de cubiertas rurales VIV RU</t>
  </si>
  <si>
    <t>Mejoramiento Fachadas rurales VIV RUR</t>
  </si>
  <si>
    <t>Construcción de pisos rurales VIV RUR</t>
  </si>
  <si>
    <t>2020004250294</t>
  </si>
  <si>
    <t>4002020</t>
  </si>
  <si>
    <t>Mejorar 30 barrios y entornos rurales Mejorar integralmente 30 barrios y entornos rurales en los municipios del departamento.</t>
  </si>
  <si>
    <t>Barrios y entornos beneficiados con obras de mejoramiento</t>
  </si>
  <si>
    <t>Infraestructura física Urbana (Barrios)</t>
  </si>
  <si>
    <t>M2</t>
  </si>
  <si>
    <t>2020004250302</t>
  </si>
  <si>
    <t>4001023</t>
  </si>
  <si>
    <t>Ejec acompañ social mejoram habitabilid Ejecutar 20 procesos de acompañamiento social a intervenciones habitacionales en los municipios del departamento.</t>
  </si>
  <si>
    <t>Procesos acompañados</t>
  </si>
  <si>
    <t>Diagnósticos y caracterización de población beneficiaria deintervenciones de mejoramiento habitacional</t>
  </si>
  <si>
    <t>DESPACHO DEL DIRECTOR</t>
  </si>
  <si>
    <t>2021004250363</t>
  </si>
  <si>
    <t>4001002</t>
  </si>
  <si>
    <t>2021004250365</t>
  </si>
  <si>
    <t>4001040</t>
  </si>
  <si>
    <t>Apoyar la adquis de 150 vivienda VCA Apoyar la construcción y adquisición de 150 viviendas urbanas y rurales para Población Víctima del Conflicto Armado en el Departamento de Cundinamarca</t>
  </si>
  <si>
    <t>Viviendas construidas o adquiridas para población VCA</t>
  </si>
  <si>
    <t>Construcción y/o Adquisición de viviendas rurales VIS o VIP SitioPropio</t>
  </si>
  <si>
    <t>4001038</t>
  </si>
  <si>
    <t>Ejecutar 10 procesos de acompañamiento social para la integralidad de las intervenciones de construcción de vivienda.</t>
  </si>
  <si>
    <t>Procesos de acompañamiento social</t>
  </si>
  <si>
    <t>2020004250307</t>
  </si>
  <si>
    <t>4001039</t>
  </si>
  <si>
    <t>Apoyar adquis y constr de VIS y VIP Apoyar la adquisición y construcción de 4.000 viviendas rurales y urbanas VIS y VIP en el departamento de Cundinamarca</t>
  </si>
  <si>
    <t>Viviendas VIS/VIP con apoyo para adquisición y construcción</t>
  </si>
  <si>
    <t>Suministro e instalación de viviendas prefabricadas rurales</t>
  </si>
  <si>
    <t>Construcción de viviendas de interés prioritario rural</t>
  </si>
  <si>
    <t>4001019</t>
  </si>
  <si>
    <t>Apoyar la construc 300 viviendas sit Apoyar la construcción de 300 viviendas urbanas y rurales en sitio propio en el Departamento.</t>
  </si>
  <si>
    <t>Viviendas con apoyo para la construcción</t>
  </si>
  <si>
    <t>Construcción de viviendas de interés prioritario en sitio propio</t>
  </si>
  <si>
    <t>4001007</t>
  </si>
  <si>
    <t>Apoyar técnicamente 10 procesos de titulación y legalización de predios poseídos de manera informal con vivienda de interés social y prioritario.</t>
  </si>
  <si>
    <t>Procesos de titulación apoyados</t>
  </si>
  <si>
    <t>Saneamiento, Legalización y Titulación de predios.</t>
  </si>
  <si>
    <t>2021004250344</t>
  </si>
  <si>
    <t>4001042</t>
  </si>
  <si>
    <t>Apoyar la reubic de flia alto riesgo Apoyar la reubicación de 120 familias localizadas en zonas urbanas y rurales de alto riesgo en el Departamento.</t>
  </si>
  <si>
    <t>Familias reubicadas</t>
  </si>
  <si>
    <t>Construcción de viviendas urbanas (pasivo exigible)</t>
  </si>
  <si>
    <t>Construcción de viviendas urbanas VIS o VIP</t>
  </si>
  <si>
    <t>Construcción de viviendas rurales VIS o VIP</t>
  </si>
  <si>
    <t>4001031</t>
  </si>
  <si>
    <t>Apoyar técnicamente 5 proyectos de vivienda inconclusos de iniciativa comunitaria en el departamento.</t>
  </si>
  <si>
    <t>Procesos apoyados técnicamente</t>
  </si>
  <si>
    <t>Construcción de Muros Lindero o de Cerramiento</t>
  </si>
  <si>
    <t>Redes de servicios públicos domiciliarios</t>
  </si>
  <si>
    <t>4001022</t>
  </si>
  <si>
    <t>Formular PP habitat y vivienda Formular la Política Pública de Hábitat y Vivienda del Departamento de Cundinamarca</t>
  </si>
  <si>
    <t>Avance en la formulación de la Politica Publica de habitat y vivienda</t>
  </si>
  <si>
    <t>Prestación de Servicios profesionales</t>
  </si>
  <si>
    <t>4001004</t>
  </si>
  <si>
    <t>Elaboración de documentos de diagnóstico y caracterización delproblema habitacional</t>
  </si>
  <si>
    <t>4001047</t>
  </si>
  <si>
    <t>Diseño e implementación de herramienta tecnológica.</t>
  </si>
  <si>
    <t>Diseño e implementación de base de datos para control de informacióntécnica y financiera.</t>
  </si>
  <si>
    <t>2021004250362</t>
  </si>
  <si>
    <t>4002013</t>
  </si>
  <si>
    <t>Interv entorno 2 territor de borde Cund-Btá Intervenir el entorno de 2 territorios de borde entre Cundinamarca y Bogotá.</t>
  </si>
  <si>
    <t>Territorios de borde con entornos intervenidos</t>
  </si>
  <si>
    <t>1132</t>
  </si>
  <si>
    <t>SECRETARIA DE MINAS ENERGÍA Y GAS</t>
  </si>
  <si>
    <t>2020004250247</t>
  </si>
  <si>
    <t>2104004</t>
  </si>
  <si>
    <t>Asistir a 700 actores mineros del departamento, en temas de buenas prácticas mineras y cumplimiento de los indicadores de formalización.</t>
  </si>
  <si>
    <t>Actores Mineros asistidos</t>
  </si>
  <si>
    <t>Brindar formación en salud y seguridad en el trabajo, ambiental,tecnica y adminsitrativa.</t>
  </si>
  <si>
    <t>Asistir técnicamente a los actores mineros</t>
  </si>
  <si>
    <t>2104018</t>
  </si>
  <si>
    <t>Potencializar 10 procesos product miner Potencializar 10 procesos productivos del sector minero.</t>
  </si>
  <si>
    <t>Procesos productivos del sector minero Potencializados</t>
  </si>
  <si>
    <t>Asistir y asesorar empresarialmente a las UPM´s</t>
  </si>
  <si>
    <t>2020004250228</t>
  </si>
  <si>
    <t>2104020</t>
  </si>
  <si>
    <t>Implementar 3 estrategias de investigación e innovación para la productividad y competitividad del sector minero energético.</t>
  </si>
  <si>
    <t>Estrategias de investigación e innovación del sector minero energético</t>
  </si>
  <si>
    <t>Contribuir técnica, financiera y/o asistencialmente en la generaciónde conocimiento y desarrollo en aspectos mineros, geológicos oambientales.</t>
  </si>
  <si>
    <t>2020004250187</t>
  </si>
  <si>
    <t>2102033</t>
  </si>
  <si>
    <t>Conectar 1.000 usuarios al servicio de energía eléctrica en zona rural y urbana del departamento.</t>
  </si>
  <si>
    <t>Usuarios conectados al servicio de energía eléctrica</t>
  </si>
  <si>
    <t>Realizar estudios y diseños redes eléctricas.</t>
  </si>
  <si>
    <t>2102045</t>
  </si>
  <si>
    <t>Construir redes eléctricas</t>
  </si>
  <si>
    <t>2020004250254</t>
  </si>
  <si>
    <t>2101009</t>
  </si>
  <si>
    <t>Conectar al servicio de gas combustible por redes a 20.000 usuarios nuevos.</t>
  </si>
  <si>
    <t>Nuevos usuarios conectados al servicio de gas combustible por redes.</t>
  </si>
  <si>
    <t>Efectuar Obras civiles en cada municipio para la construcción de redesde distribución de gas domiciliario.</t>
  </si>
  <si>
    <t>KM</t>
  </si>
  <si>
    <t>Fortalecimiento a la gestión y el seguimiento de proyectos de gasdomiciliario.</t>
  </si>
  <si>
    <t>2101016</t>
  </si>
  <si>
    <t>Financiar las obras del Cargo por Conexión.</t>
  </si>
  <si>
    <t>2020004250193</t>
  </si>
  <si>
    <t>2102058</t>
  </si>
  <si>
    <t>Implementar estrategias de energías renovables en 50 entornos en el departamento.</t>
  </si>
  <si>
    <t>Entornos con estrategias de energías renovables</t>
  </si>
  <si>
    <t>SUMINISTRO E INSTALACIÓN DE SISTEMAS DE ENERGÍAS RENOVABLES</t>
  </si>
  <si>
    <t>FORTALECER LAS CAPACIDADES DE GESTIÓN (Apoyo técnico)</t>
  </si>
  <si>
    <t>2021004250569</t>
  </si>
  <si>
    <t>1133</t>
  </si>
  <si>
    <t>ALTA CONSEJERÍA PARA LA FELICIDAD</t>
  </si>
  <si>
    <t>2020004250279</t>
  </si>
  <si>
    <t>4102040</t>
  </si>
  <si>
    <t>Implementar el observatorio de felicidad y bienestar de Cundinamarca.</t>
  </si>
  <si>
    <t>Observatorio implementado</t>
  </si>
  <si>
    <t>Operación del observatorio de bienestar y felicidad del Departamento</t>
  </si>
  <si>
    <t>ALTO CONSEJERO PARA LA FELICIDAD Y EL BIENESTAR</t>
  </si>
  <si>
    <t>Elaboración de estudios e investigaciones de bienestar y felicidad</t>
  </si>
  <si>
    <t>Divulgación de la información</t>
  </si>
  <si>
    <t>Recolección, tabulación, desarrollo de indicadores , procesamiento yanálisis de datos e información sobre el bienestar y felicidad</t>
  </si>
  <si>
    <t>Implementar la política pública de felicidad y bienestar en la primera fase</t>
  </si>
  <si>
    <t>Fases de la política pública de felicidad y bienestar implementadas</t>
  </si>
  <si>
    <t>Desarrollar un proceso de articulación de la política pública defelicidad y bienestar con las políticas públicas asociadas albienestar de los 116 municipios del Departamento</t>
  </si>
  <si>
    <t>Asesorar la integración de las políticas públicas del departamento deCundinamarca con el enfoque de Felicidad y Bienestar</t>
  </si>
  <si>
    <t>Celebración del día internacional de la Felicidad: 20 de marzo</t>
  </si>
  <si>
    <t>Asistencia técnica a través de capacitaciones, conferencias, talleres,simposios, entre otros, de la política pública de felicidad ybienestar</t>
  </si>
  <si>
    <t>Implementar la Escuela Móvil de Atención en Bienestar y Felicidad del departamento</t>
  </si>
  <si>
    <t>Escuela móvil de atención en bienestar y felicidad implementada</t>
  </si>
  <si>
    <t>Realizar 15 cursos virtuales sobre la adquisición de habilidades parauna vida positiva adecuados para cada edad</t>
  </si>
  <si>
    <t>Crear laboratorio de iniciativas y oportunidades juveniles para elbienestar</t>
  </si>
  <si>
    <t>Crear Escuela de Felicidad para brindar apoyo psicosocial y de saludmental a la población cundinamarquesa</t>
  </si>
  <si>
    <t>Realizar un pilotaje en un (1) municipio de Cundinamarca, aplicandotodas las estrategias construidas en el observatorio y la políticapublica</t>
  </si>
  <si>
    <t>Generar herramientas virtuales para el análisis de las emociones de lapoblación en los 116 municipios del Departamento</t>
  </si>
  <si>
    <t>1135</t>
  </si>
  <si>
    <t>SECRETARIA DE ASUNTOS INTERNACIONALES</t>
  </si>
  <si>
    <t>2020004250440</t>
  </si>
  <si>
    <t>Implementar 1 estrategia de promoción de la marca territorial del departamento "Cundinamarca, EL DORADO !LA LEYENDA VIVE!".</t>
  </si>
  <si>
    <t>Estrategia de promoción de la marca territorial implementada</t>
  </si>
  <si>
    <t>Construcción de lineamientos que oriente la promoción de la narrativae identidad de la marca territorial.</t>
  </si>
  <si>
    <t>Coordinar y ejecutar alianzas estratégicas para la participación ydifusión de la marca territorial en escenarios locales, nacionales,internacionales.</t>
  </si>
  <si>
    <t>Realizar 2 ferias Expo Cundinamarca.</t>
  </si>
  <si>
    <t>Ferias realizadas</t>
  </si>
  <si>
    <t>Planear, coordinar, ejecutar y verificar las actividades para eldesarrollo y promoción de Expo Cundinamarca, en articulación conaliados locales, nacionales e internacionales.</t>
  </si>
  <si>
    <t>Implementar la estrategia de internacionalización del departamento.</t>
  </si>
  <si>
    <t>Estrategia de internacionalización implementada</t>
  </si>
  <si>
    <t>Planear y coordinar alianzas estratégicas nacionales e internacionalespara el desarrollo económico, los negocios y la inversión deldepartamento en torno a procesos de apertura en mercadosinternacionales</t>
  </si>
  <si>
    <t>OFICINA DE ASUNTOS ECONÓMICOS INTERNACIONALES</t>
  </si>
  <si>
    <t>Mantener 2 líneas efectivas de cooperación nacional e Internacional.</t>
  </si>
  <si>
    <t>Líneas de cooperación</t>
  </si>
  <si>
    <t>Fortalecimiento institucional, administrativo, técnico financiero,jurídico para el desarrollo de las actividades de la entidad</t>
  </si>
  <si>
    <t>Coordinar y ejecutar consecución de recurso técnicos y financieros concooperantes internacionales y aliados estratégicos para el impulso deproyectos prioritarios</t>
  </si>
  <si>
    <t>OFICINA DE COOPERACIÓN INTERNACIONAL</t>
  </si>
  <si>
    <t>1136</t>
  </si>
  <si>
    <t>AGENCIA PUBLICA DE EMPLEODE CUND-APEC</t>
  </si>
  <si>
    <t>2021004250342</t>
  </si>
  <si>
    <t>3602004</t>
  </si>
  <si>
    <t>Lograr 50000 pers con empleo emp. Depto Lograr que 50.000 personas accedan a las ofertas de empleo generadas por las empresas del Departamento de Cundinamarca</t>
  </si>
  <si>
    <t>Personas con acceso a ofertas de empleo generadas por empresas del Departamento</t>
  </si>
  <si>
    <t>Realizar Brigadas móviles y comunicación</t>
  </si>
  <si>
    <t>DIRECCIÓN APEC</t>
  </si>
  <si>
    <t>Adquisición Plataforma Digital</t>
  </si>
  <si>
    <t>Realizar Soporte Técnico Plataforma digital</t>
  </si>
  <si>
    <t>Adquisición de Equipos de Computo y herramientas tecnológicas,licencias</t>
  </si>
  <si>
    <t>3602005</t>
  </si>
  <si>
    <t>Bridar Asesoría y asistencia Financiera</t>
  </si>
  <si>
    <t>Asesoría , Asistencia técnica y administrativa</t>
  </si>
  <si>
    <t>Brindar Asesoría y asistencia Jurídica</t>
  </si>
  <si>
    <t>Gestores empresariales</t>
  </si>
  <si>
    <t>Servicio de Intermediación Laboral</t>
  </si>
  <si>
    <t>1152</t>
  </si>
  <si>
    <t>UNIDAD ADM.ESPECIAL PARA LA GESTION DEL</t>
  </si>
  <si>
    <t>2020004250353</t>
  </si>
  <si>
    <t>4503024</t>
  </si>
  <si>
    <t>Implementar la Política Pública para la Gestión del Riesgo de Desastres, priorizando las 5 provincias con mayor frecuencia de riesgo.</t>
  </si>
  <si>
    <t>Política implementada</t>
  </si>
  <si>
    <t>Actualizar e implementar la Politica publica de gestión del riesgo dedesastres .</t>
  </si>
  <si>
    <t>SUBDIRECCION DE CONOCIMIENTO</t>
  </si>
  <si>
    <t>Divulgacion de la politica publica de la gestión del riesgo dedesastres priorizando las 15 provincias de Cundinamarca.</t>
  </si>
  <si>
    <t>Realizar un diagnóstico de las metas del plan de desarrolloarticuladas al plan nacional y política pública nacional para lagestión del riesgo de desastres</t>
  </si>
  <si>
    <t>Elaborar un plan estratégico integral, articulado con las demásentidades frente a la implementación de la política pública de gestióndel riesgo de desastres.</t>
  </si>
  <si>
    <t>Realizar campañas de comunicación gráfica y audiovisual que promuevanel conocimiento de la política pública para la gestión del riesgo.</t>
  </si>
  <si>
    <t>Identificar escenarios de riesgo y amenaza con la articulación con lasSubdirecciones de reducción y manejo de de gestión del riesgo de losmunicipios.</t>
  </si>
  <si>
    <t>Formular y ejecutar acciones para la implementación, seguimiento ycontrol de la política pública y sus instrumentos de planificación.</t>
  </si>
  <si>
    <t>2020004250351</t>
  </si>
  <si>
    <t>Realizar 80 jornadas de capacitaciones a la comunidad.</t>
  </si>
  <si>
    <t>4503023</t>
  </si>
  <si>
    <t>Implementar el Plan Departamental de Gestión del Riesgo.</t>
  </si>
  <si>
    <t>Plan departamental de Gestión del Riesgo implementado</t>
  </si>
  <si>
    <t>Actualizar la estrategia departamental de respuesta ante eventos dedesastres</t>
  </si>
  <si>
    <t>Realizar jornadas de divulgación con las juntas de acción comunal yCMGRD</t>
  </si>
  <si>
    <t>Socializar con el sistema el plan departamental para la gestión delriesgo</t>
  </si>
  <si>
    <t>Implementar la estrategia departamental de respuesta ante eventos de desastres.</t>
  </si>
  <si>
    <t>Estrategia departamental de respuesta ante eventos de desastres implementada</t>
  </si>
  <si>
    <t>SUBDIRECCION DE MANEJO</t>
  </si>
  <si>
    <t>Realizar jornadas de capacitación a los municipios para la elaboraciónde la Estrategia municipal de respuesta ante eventos de desastres.</t>
  </si>
  <si>
    <t>Socializar con el sistema departamental la estrategia departamental derespuesta ante eventos de desastres.</t>
  </si>
  <si>
    <t>Formular y ejecutar acciones para la implementación, de losinstrumentos de planificación para la gestión del riesgo de desastres.</t>
  </si>
  <si>
    <t>2021004250308</t>
  </si>
  <si>
    <t>4503016</t>
  </si>
  <si>
    <t>SUMINISTRO DE KIT DE RADIO COMUNICACIÓN</t>
  </si>
  <si>
    <t>SUMINISTRO DE KIT TRAJES FORESTALES</t>
  </si>
  <si>
    <t>SUMINIISTRO DE KITS DE BOMBAS PARA INCENDIOS</t>
  </si>
  <si>
    <t>2020004250354</t>
  </si>
  <si>
    <t>4503022</t>
  </si>
  <si>
    <t>Realizar mitigación/reducción del riesgo Realizar acciones orientadas a la mitigación o reducción del riesgo al 100% de los municipios que soliciten la intervención de la UAEGRD.</t>
  </si>
  <si>
    <t>municipios solicitantes con acciones de mitigación o reducción del riesgo</t>
  </si>
  <si>
    <t>Adelantar acciones de impacto social y de bienestar que reduzcan elimpacto del riesgo.</t>
  </si>
  <si>
    <t>SUBDIRECCION DE REDUCCION</t>
  </si>
  <si>
    <t>Construir obras civiles y de bioingeniería para la reducción ymitigación del riesgo.</t>
  </si>
  <si>
    <t>2021004250010</t>
  </si>
  <si>
    <t>3205018</t>
  </si>
  <si>
    <t>PRELIMINARES</t>
  </si>
  <si>
    <t>MOVIMIENTO DE TIERRAS</t>
  </si>
  <si>
    <t>CONSTRUCCION DE OBRAS DE PROTECCION</t>
  </si>
  <si>
    <t>OBRAS VARIAS</t>
  </si>
  <si>
    <t>TRANSPORTE</t>
  </si>
  <si>
    <t>2021004250374</t>
  </si>
  <si>
    <t>4503004</t>
  </si>
  <si>
    <t>Formular, estructurar e implementar proyectos que permitan lareducción del riesgo acorde a los diferentes escenarios en eldepartamento y de acuerdo a las competencias de la UAEGRD.</t>
  </si>
  <si>
    <t>Realizar visitas técnicas a los municipios del departamento a fin deevidenciar afectaciones ocasionadas por los diferentes escenarios deriesgo y de esta manera emitir conceptos para la mitigación delriesgos.</t>
  </si>
  <si>
    <t>Construir obras civiles y de bioingeniería para la reducción ymitigación del riesgo</t>
  </si>
  <si>
    <t>2020004250356</t>
  </si>
  <si>
    <t>4503026</t>
  </si>
  <si>
    <t>Garantizar el funcionamiento de 2 CRIR Garantizar el funcionamiento de 2 Centros Regionales Integrales de Respuesta - CRIR.</t>
  </si>
  <si>
    <t>Centros Regionales Integrales de Respuesta - CRIR funcionando</t>
  </si>
  <si>
    <t>Elaboración del plan administrativo, tecnico y operativo de los CRIR</t>
  </si>
  <si>
    <t>2021004250370</t>
  </si>
  <si>
    <t>Realizar asistencia técnica, orientar y coordinar al sistema municipalde gestion del riesgo y a las comunidades frente a los procesos degestión de riesgo en las provincias de los CRIR</t>
  </si>
  <si>
    <t>Elaborar, actualizar e implementar el manual administrativo, tecnico yoperativo de los CRIR.</t>
  </si>
  <si>
    <t>2020004250363</t>
  </si>
  <si>
    <t>4503032</t>
  </si>
  <si>
    <t>Implementar 3 nuevas funcionalidades del sistema de información de gestión del riesgo y de alertas tempranas.</t>
  </si>
  <si>
    <t>Funcionalidades nuevas implementadas</t>
  </si>
  <si>
    <t>Fortalecer el talento humano para la atención y el manejo y gestión dela información de reportes de emergencia y desastres del departamento</t>
  </si>
  <si>
    <t>Actualización de las plataformas de información del sistema SAGA</t>
  </si>
  <si>
    <t>2020004250355</t>
  </si>
  <si>
    <t>Crear 1 escuela departamental de bomberos de Cundinamarca.</t>
  </si>
  <si>
    <t>Escuelas de Bomberos creada</t>
  </si>
  <si>
    <t>Realizar los estudios y diseños para la construcción de la escueladepartamental de bomberos.</t>
  </si>
  <si>
    <t>Diseño y elaboración del plan administrativo y operativo de laescuela.</t>
  </si>
  <si>
    <t>Diseño y elaboración del plan de capacitación y formación.</t>
  </si>
  <si>
    <t>2020004250364</t>
  </si>
  <si>
    <t>Atender el 100% de las solicitudes de ayudas y acciones de respuesta por emergencias, calamidades o desastres.</t>
  </si>
  <si>
    <t>Suministro, Dotación, Montaje e Instalación de elementos para larealización de acciones de prevención y mitigación.</t>
  </si>
  <si>
    <t>Compra de ayudas humanitarias</t>
  </si>
  <si>
    <t>Fortalecimiento institucional para atender las acciones y solicitudescon ayuda humanitaria</t>
  </si>
  <si>
    <t>2021004250377</t>
  </si>
  <si>
    <t>4503017</t>
  </si>
  <si>
    <t>Realizar asistencia tecnica, orientar y coordinar las acciones deelaboración, desarrollo de analisis y evaluación del riesgo con el finde facilitar su incoporación en los instrumentos de planeación de losmunicipios que requieran el acompañamiento de la UAEGRD</t>
  </si>
  <si>
    <t>Desarrollar la Supervision de los contratos y/o convenios</t>
  </si>
  <si>
    <t>1184</t>
  </si>
  <si>
    <t>SECRETARIA DE PRENSA Y COMUNICACIONES</t>
  </si>
  <si>
    <t>2020004250220</t>
  </si>
  <si>
    <t>2399063</t>
  </si>
  <si>
    <t>Crear la red departamental de radio de Cundinamarca y conectar a las emisoras del departamento.</t>
  </si>
  <si>
    <t>Red departamental de radio de Cundinamarca creada</t>
  </si>
  <si>
    <t>Producción y emisión de la programacion de radio que conecte aemisoras comunitarias y comerciales del departamento.</t>
  </si>
  <si>
    <t>Funcionamiento y mantenimiento tecnico y operativo de la emisora</t>
  </si>
  <si>
    <t>Pasivo Exigible: Fondo de Desarrollo de Proyectos deCundinamarca-FONDECUN</t>
  </si>
  <si>
    <t>Fortalecer desemp internet 50% de medios Fortalecer el desempeño en internet y redes sociales del 50% de los periódicos, emisoras y canales de televisión del departamento.</t>
  </si>
  <si>
    <t>Medios de comunicación fortalecidos en desempeño de internet y redes sociales</t>
  </si>
  <si>
    <t>Plan de promoción y posicionamiento en redes sociales y buscadores webpara los medios de comunicación del departamento.</t>
  </si>
  <si>
    <t>Acompañamiento en el diseño y ejecución del plan de promoción en redessociales y buscadores web para los medios de comunicación deldepartamento.</t>
  </si>
  <si>
    <t>Implementar una estrategia de promoción, fortalecimiento y consolidación de la imagen del departamento.</t>
  </si>
  <si>
    <t>Plan de promoción, fortalecimiento y consolidación en mediosdigitales, redes sociales y buscadores web.</t>
  </si>
  <si>
    <t>Elaboracion y distribucion de material POP que contribuya a lapromocion y fortalecimiento, consolidacion de la imagen deldepartamento</t>
  </si>
  <si>
    <t>Plan de promoción, fortalecimiento y consolidación a partir deactividades ATL y BTL</t>
  </si>
  <si>
    <t>1197.01</t>
  </si>
  <si>
    <t>2020004250281</t>
  </si>
  <si>
    <t>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</si>
  <si>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</si>
  <si>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</si>
  <si>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Asistir técnicamente a municipios priorizados en la implementación delas líneas estratégicas de Política Pública, sin requerir la adopciónde la misma.</t>
  </si>
  <si>
    <t>Realizar vigilancia epidemiológica por exposición a organofosforadosen la población trabajadora informal.</t>
  </si>
  <si>
    <t>Realizar acciones de gestión del riesgo ocupacional de trabajadoresinformales y formales</t>
  </si>
  <si>
    <t>2020004250323</t>
  </si>
  <si>
    <t>1901121</t>
  </si>
  <si>
    <t>Implementar en 15 municipios la estrategia de gestión integral para la promoción de la salud, prevención y control de las enfermedades transmitidas por vectores (ETV).</t>
  </si>
  <si>
    <t>Realizar acciones de promoción y prevención de las Arbovirosis yLeishmaniasis en los municipios priorizados a través de laconcurrencia.</t>
  </si>
  <si>
    <t>Realizar las acciones sectoriales e intersectoriales en la promociónde entornos saludables y el diagnóstico y tratamiento de lasArbovirosis y las Leishmaniasis</t>
  </si>
  <si>
    <t>Realizar articulación sectorial e intersectorial en los municipiospriorizados para la implementación y sostenibilidad de la EGI ETV.</t>
  </si>
  <si>
    <t>Realizar acciones de promoción y prevención Aedes con el fin decontrolar los índices de infestación y evitar la presencia de brotes oepidemias de Arbovirosis (Dengue, Zika, Chikungunyia)</t>
  </si>
  <si>
    <t>Realizar el suministro de repuestos y mantenimiento preventivo ycorectivo de los vehículos de la dirección de salud publica</t>
  </si>
  <si>
    <t>Realizar el suministro de combustible para los vehículos asignados ala dirección de salud publica</t>
  </si>
  <si>
    <t>2020004250325</t>
  </si>
  <si>
    <t>1901055</t>
  </si>
  <si>
    <t>Implementar en el 100% de las regionales el modelo de Atención Primaria en Salud.</t>
  </si>
  <si>
    <t>Regionales con el modelo de APS implementado</t>
  </si>
  <si>
    <t>Realizar Campañas de información de las acciónes de Salud Públicadirigidas a la población del departamento de Cundinamarca</t>
  </si>
  <si>
    <t>Asistir técnicamente a los 116 municipios para el Fortalecimiento delos procesos de la gestión de la salud publica</t>
  </si>
  <si>
    <t>Realizar seguimiento a la estructuracion de las regionales de salud,con relacion a los programas y proyectos de la direccion de saludpublica del departamento de Cundinamarca</t>
  </si>
  <si>
    <t>Realizar asistencia técnica para la implementación de la estrategiadel modelo atención primaria en salud en el marco de la normatividadvigente</t>
  </si>
  <si>
    <t>Realizar la gestion administrativa y financiera de la direccion desalud publica del departamento de Cundinamarca</t>
  </si>
  <si>
    <t>Realizar Asistencia Técnica a los 116 municipios con la estrategia deInformación, Educación y comunicación (IEC)</t>
  </si>
  <si>
    <t>Realizar Acciones de Gestión del Riesco y Promoción de la salud de conla estrategia del modelo de Atención Primaria En Salud Región QueProgresa</t>
  </si>
  <si>
    <t>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</si>
  <si>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</si>
  <si>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</si>
  <si>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Efectuar seguimiento al diagnóstico, tratamiento y control de lainfección en tuberculosis en los 116 municipios</t>
  </si>
  <si>
    <t>Realizar asistencia técnica y seguimiento en la aplicación de loslineamientos técnicos y operativos del programa de Tuberculosis a losactores del SGSSS acorde a la normatividad vigente en los 116municipios del departamento</t>
  </si>
  <si>
    <t>Desarollar competencias técnicas de los municipios, EAPB, IPS para lagestión de los planes, programas y proyectos dirigidos a laeliminicación de la enfermedad de Hansen en los 116 municipios deldepartamento</t>
  </si>
  <si>
    <t>Desarrollar en articulación con los municipios priorizados estrategiaspara la conformación y mantenimiento de organizaciones de basecomunitaria que trabajen en la prevención y control de la tuberculosis</t>
  </si>
  <si>
    <t>Realizar seguimiento en la implementación de las líneas estratégicasdel plan departamental y nacional hacia el fin de la tuberculosis 2016-2025 en los municipios priorizados en el departamento</t>
  </si>
  <si>
    <t>2020004250286</t>
  </si>
  <si>
    <t>Implementar en 60 municipios priorizados estrategias orientadas a la prevención de conductas suicidas y los diferentes tipos de violencia.</t>
  </si>
  <si>
    <t>Realizar seguimientos a la ejecución de acciones de protecciónespecífica y detección temprana a través de las acciones deconcurrencia en salud mental, con base a los lineamientos en saludmental</t>
  </si>
  <si>
    <t>Desarrollar capacidades para la implementación de estrategias yacciones como respuesta integral en Salud Mental convivencia social enlos municipios del departamento.</t>
  </si>
  <si>
    <t>1901020</t>
  </si>
  <si>
    <t>Implementar el 95% de los lineamientos nacionales de vigilancia en salud pública de los eventos de interés y reglamento sanitario internacional.</t>
  </si>
  <si>
    <t>Lineamientos de vigilancia en eventos de interés en salud pública implementados</t>
  </si>
  <si>
    <t>Asistir técnicamente para el cumplimiento de los lineamientos devigilancia de EISP</t>
  </si>
  <si>
    <t>Asistir a la red de unidades notificadoras frente a la calidad de losregistros de hechos vitales (nacimientos y defunciones)</t>
  </si>
  <si>
    <t>Asistir técnicamente en la vigilancia a las unidades informadoras ensalud Publica en COVID19</t>
  </si>
  <si>
    <t>Realizar seguimiento a casos positivos, sus contactos estrechos, casossospechosos y probables de COVID 19.</t>
  </si>
  <si>
    <t>Realizar intervenciones de vigilancia epidemiológica a brotes,epidemias en el departament</t>
  </si>
  <si>
    <t>2020004250291</t>
  </si>
  <si>
    <t>1901009</t>
  </si>
  <si>
    <t>Acreditar 14 ESEs como Instituciones Amigas de la Mujer y la Infancia Integral (IAMII).</t>
  </si>
  <si>
    <t>ESEs acreditadas como IAMII</t>
  </si>
  <si>
    <t>Realizar asistencia técnica para el funcionamiento de los 3 bancos deleche humana del departamento</t>
  </si>
  <si>
    <t>Realizar la implementación del Programa Madre Canguro en las ESES delDepartamento, mediante el fortalecimiento de capacidades en el talentohumano.</t>
  </si>
  <si>
    <t>Realizar la implementación de la estrategia IAMII en las ESES a travésdel acompañamiento técnico, capacitación y asesoría.</t>
  </si>
  <si>
    <t>Realizar la concurrencia de Lactancia materna para el Departamento.</t>
  </si>
  <si>
    <t>Certificar instituciones en IAMI a través de proceso de evaluaciónexterna de la estrategia con enfoque integral.</t>
  </si>
  <si>
    <t>Realizar la implementación de las salas de lactancia materna.</t>
  </si>
  <si>
    <t>1901125</t>
  </si>
  <si>
    <t>Implementar en 60 IED la estrategia de tiendas saludables escolares.</t>
  </si>
  <si>
    <t>IED con estrategia implementada</t>
  </si>
  <si>
    <t>Realizar asistencia tecnica para la implementacion de la estrategiatiendas escolares saludables</t>
  </si>
  <si>
    <t>Realizar asistencia técnica en la implementación de estrategiassaludables y proyectos de seguridad alimentaria y nutricional</t>
  </si>
  <si>
    <t>2020004250326</t>
  </si>
  <si>
    <t>1901094</t>
  </si>
  <si>
    <t>Implementar en 80 instituciones educativas planes de acción intersectoriales para la gestión de la salud pública.</t>
  </si>
  <si>
    <t>Instituciones educativas con planes de acción implementados</t>
  </si>
  <si>
    <t>Implementar estrategias intersectoriales que permitan construir planesescolares</t>
  </si>
  <si>
    <t>Realizar asistencia técnica para fortalecer las capacidades deltalento humano que trabaja en las instituciones escolares</t>
  </si>
  <si>
    <t>1901069</t>
  </si>
  <si>
    <t>Garantizar al 100% de las gestantes identificadas con malnutrición, la valoración nutricional a cargo del asegurador.</t>
  </si>
  <si>
    <t>Gestantes identificadas con malnutrición con garantía de valoración nutricional.</t>
  </si>
  <si>
    <t>Establecer la mesa de seguimiento para la garantía de la atención ennutrición a gestantes.</t>
  </si>
  <si>
    <t>Realizar concurrencia en RIAS materno perinatal específicamente en lasacciones de nutrición</t>
  </si>
  <si>
    <t>2020004250290</t>
  </si>
  <si>
    <t>Implementar el 100% del plan de acción de morbilidad materna extrema.</t>
  </si>
  <si>
    <t>Avance en implementación del plan</t>
  </si>
  <si>
    <t>Desarrollar capacidades a los actores intersectoriales ytransectoriales en los lineamientos técnicos y operativos en la RIAMaterno Perinatal.</t>
  </si>
  <si>
    <t>1901120</t>
  </si>
  <si>
    <t>Realizar al 92% de gestantes 4 o más controles prenatales.</t>
  </si>
  <si>
    <t>Gestantes con 4 o más controles prenatales.</t>
  </si>
  <si>
    <t>Realizar asistencias técnicas a los profesionales de la salud de lasIPS y EAPB del Departamento para actualización de las guías depráctica clínica para la atención integral de las ITS, VIH, hepatitisB y C</t>
  </si>
  <si>
    <t>1901124</t>
  </si>
  <si>
    <t>Mantener el 95% de la cobertura útil de vacunación, en los biológicos contemplados en el Plan Ampliado de Inmunización.</t>
  </si>
  <si>
    <t>Cobertura de vacunación</t>
  </si>
  <si>
    <t>Efectuar asistencias técnicas encaminadas al monitoreo de los 13componentes del programa y a el seguimiento de resultadosadministrativos de vacunación.</t>
  </si>
  <si>
    <t>Realizar el mantenimiento preventivo, correctivo y predictivo, elsistema de monitoreo continuo, calificación y calibración de losequipos de la red de frio.</t>
  </si>
  <si>
    <t>Implementar las acciones de seguimiento monitoreo y vigilancia en elmarco del plan nacional de vacunación contra la Covid 19 en eldepartamento de Cundinamarca "</t>
  </si>
  <si>
    <t>Realizar el seguimiento nominal a la calidad del dato del programaampliado de inmunizaciones.</t>
  </si>
  <si>
    <t>Realizar el despacho mensual de medicamentos biológicos e insumos alos 116 municipios del departamento de Cundinamarca.</t>
  </si>
  <si>
    <t>Realizar búsqueda, canalización y seguimiento a las cohortes en losmunicipios categoría 4,5 y 6 según el curso de vida, con el fin demejorar coberturas de vacunación.</t>
  </si>
  <si>
    <t>Realizar el seguimiento, monitoreo y evaluación del comportamiento dela eficacia y efectividad del programa ampliado de inmunizaciones.</t>
  </si>
  <si>
    <t>Adquirir equipos e insumos de la red de frio para la atención de loseventos de interés en salud pública.</t>
  </si>
  <si>
    <t>Mantener en los 116 municipios la estrategia AIEPI "Atención Integral de las enfermedades Prevalentes de la infancia".</t>
  </si>
  <si>
    <t>Municipios con la estrategia AIEPI implementada</t>
  </si>
  <si>
    <t>Realizar Asistencia Técnica a Instituciones Prestadoras de Servicios yEntidades territoriales en los municipios para desarrollar capacidadesy adoptar, adaptar e implementar RPMS a Primera mediante la estrategiaAIEPI.</t>
  </si>
  <si>
    <t>Realizar acciones de promoción, gestión de riesgo para laimplementación de la RPMS de la salud para la Primera infanciamediante la estrategia AIEPI.</t>
  </si>
  <si>
    <t>1901123</t>
  </si>
  <si>
    <t>Realizar acciones en promoción y gestión del riesgo para aplicar elprograma nacional de prevención, manejo y control de IRA.</t>
  </si>
  <si>
    <t>Asistir técnicamente a IPS y Entidades Territoriales en los municipiospara implementar programa de prevención, manejo y control de las IRA.</t>
  </si>
  <si>
    <t>1901118</t>
  </si>
  <si>
    <t>Implementar 4 ESEs como Centros Regionales de atención integral a la desnutrición aguda en menores de 5 años.</t>
  </si>
  <si>
    <t>ESEs implementadas como Centros Regionales de atención integral a la Desnutrición aguda en menores de 5 años</t>
  </si>
  <si>
    <t>Realizar el fortalecimiento del sistema de vigilancia nutricional y elMantenimiento software MANGO.</t>
  </si>
  <si>
    <t>Realizar asistencia técnica a actores comunitarios e institucionalesen la ruta de promoción y mantenimiento en primera infancia.</t>
  </si>
  <si>
    <t>Realizar asistencia técnica a actores comunitarios e institucionalesen la ruta de manejo integral de la desnutrición aguda en menores de 5años.</t>
  </si>
  <si>
    <t>Realizar la Conformación de redes de apoyo comunitario a la lactanciamaterna y la alimentación infantil.</t>
  </si>
  <si>
    <t>1901129</t>
  </si>
  <si>
    <t>Implementar en las 53 IPS públicas los Servicios Amigables para jóvenes (SSAAJ).</t>
  </si>
  <si>
    <t>IPS de la red Publica con SSAAJ implementados</t>
  </si>
  <si>
    <t>Asistir técnicamente para la puesta en marca de los ServiciosAmigables en Salud para Adolescentes y Jóvenes a nivel municipal enlos 116 municipios del Departamento en articulación de laimplementación de la Ruta de promoción y mantenimiento.</t>
  </si>
  <si>
    <t>Realizar desarrollo de competencias técnicas en la Ruta de Atención aVíctimas de Violencia Sexual y a la Identificación y manejo de lasViolencias Basadas en Género.</t>
  </si>
  <si>
    <t>Realizar asistencias técnicas a los profesionales de la salud de lasIPS y EAPB del Departamento para actualización de Métodos dePlanificación, Criterios de Elegibilidad OMS, PlanificaciónAdolescentes, Anticoncepción de Emergencia, consulta preconcepcional yreconocimiento de los derechos sexuales y derechos reproductivos.</t>
  </si>
  <si>
    <t>Realizar acciones de concurrencia a los 57 municipios para eldesarrollo de capacidades a los profesionales de salud en derechossexuales y reproductivos</t>
  </si>
  <si>
    <t>2020004250310</t>
  </si>
  <si>
    <t>1901131</t>
  </si>
  <si>
    <t>Realizar la detección temprana de hipertensión en un 14% de población entre los 20 y 69 años.</t>
  </si>
  <si>
    <t>Población con detección temprana de hipertensión</t>
  </si>
  <si>
    <t>Realizar visitas de asistencia técnica a los entes territoriales parala detección temprana de riesgos asociados a hipertensión en poblaciónde 20 a 69 años.</t>
  </si>
  <si>
    <t>Realizar en los municipios del departamento acciones de concurrenciadepartamental, relacionadas con la promoción de estilos de vidasaludables.</t>
  </si>
  <si>
    <t>Realizar visitas de asistencia técnica a los entes territoriales parala promoción de estilos de vida saludables a la población en todos losmomentos del curso de vida.</t>
  </si>
  <si>
    <t>Realizar concurrencia a través de las Empresas Sociales del Estado enintervenciones de promoción y fomento de la salud bucal.</t>
  </si>
  <si>
    <t>Asistencia Técnica en el talento humano para la implementación de laestrategia Cundinamarca más sonriente en 60 municipios</t>
  </si>
  <si>
    <t>1901117</t>
  </si>
  <si>
    <t>Realizar la detección temprana de diabetes en un 12,4% de la población entre los 20 y 69 años.</t>
  </si>
  <si>
    <t>Población con detección temprana de diabetes</t>
  </si>
  <si>
    <t>Realizar visitas de asistencia técnica a los entes territoriales parala detección temprana de riesgos asociados a Diabetes en población de20 a 69 años</t>
  </si>
  <si>
    <t>Implementar en los 116 municipios los criterios de atención integral en los centros de bienestar del anciano.</t>
  </si>
  <si>
    <t>Municipios con criterios de atención integral implementados</t>
  </si>
  <si>
    <t>Asistir técnicamente a los municipios en la implementación de unprograma integral en centros día y centros de protección social deCundinamarca.</t>
  </si>
  <si>
    <t>Conformar redes primarias, secundarias institucionales de apoyo a laspersonas mayores del departamento, como sujetos de derechos y actoressociales.</t>
  </si>
  <si>
    <t>1901010</t>
  </si>
  <si>
    <t>Realizar asistencias técnicas para la socialización de acciones ensalud pública en el territorio para población diferencial</t>
  </si>
  <si>
    <t>Realizar asistencias técnicas en la socialización del plan de cuidadoindígena en los territorios donde se encuentran las comunidades deldepartamento de Cundinamarca</t>
  </si>
  <si>
    <t>1901119</t>
  </si>
  <si>
    <t>Implementar en 116 municipios estrategias de prevención de sustancias psicoactivas.</t>
  </si>
  <si>
    <t>Establecer dispositivos comunitarios (ZOE, ZOEC, ZOL, ZOU) en losmunicipios priorizados por el departamento.</t>
  </si>
  <si>
    <t>Implementar estrategias preventivas de desarrollo de capacidadesacorde a las necesidades de los territorios.</t>
  </si>
  <si>
    <t>1901028</t>
  </si>
  <si>
    <t>Garantizar que el 100% de las aseguradoras implementen una ruta de atención en cáncer para atender la población en riesgo.</t>
  </si>
  <si>
    <t>Aseguradoras en proceso de implementación de la ruta de cáncer</t>
  </si>
  <si>
    <t>Asistir técnicamente a las aseguradoras en las fases de implementaciónde una ruta de atención en cáncer</t>
  </si>
  <si>
    <t>Realizar a través de las IPS del departamento acciones de concurrenciapara la detección temprana de riesgos asociados a cáncer en losentornos de convivencia</t>
  </si>
  <si>
    <t>Realizar asistencias técnicas a los actores del sistema de salud sobreRutas Integrales de Atención del cáncer</t>
  </si>
  <si>
    <t>Implementar en 6 municipios priorizados el protocolo de atención integral en salud con enfoque psicosocial y diferencial diseñado por el Ministerio de Salud con base en la ley 1448 de 2011.</t>
  </si>
  <si>
    <t>Municipios prioridades con implementación de protocolo</t>
  </si>
  <si>
    <t>Desarrollar una mesa técnica entre los actores del SGSSS a nivelterritorial, que respondan de manera integral a las necesidades ensalud de la PVCA, a partir de las medidas de asistencia , atención yrehabilitación</t>
  </si>
  <si>
    <t>Conformar redes integrales de Salud para optimizar la prestación deservicio respecto a las demandas de atención de la PVCA</t>
  </si>
  <si>
    <t>Asistir técnicamente al talento humano que atiende a PVCA en eldesarrollo de habilidades y fortalecimiento de competencias quefavorezcan la atención con enfoque psicosocial y diferencial</t>
  </si>
  <si>
    <t>Asistir técnicamente a los municipios fortaleciendo el desarrollo decapacidades referente a la atención en salud y reconocimiento de lapoblación privada de la libertad</t>
  </si>
  <si>
    <t>Realizar  concurrencia en  acciones de promoción de la salud quebeneficien a la  Población Privada de la Libertad  en el departamentode Cundinamarca</t>
  </si>
  <si>
    <t>Realizar acciones de Promoción de la salud y Gestión del Riesgo de lapoblación habitante de calle</t>
  </si>
  <si>
    <t>Implementar en 116 municipios acciones de salud integral para personas con discapacidad.</t>
  </si>
  <si>
    <t>Municipios con acciones de salud integral para personas con discapacidad</t>
  </si>
  <si>
    <t>Desarrollar la estrategia de rehabilitación Basada en comunidad RBC,rehabilitación integral y funcional, en articulación con lasinstituciones y entidades que convergen en el desarrollo de lapolítica pública de discapacidad.</t>
  </si>
  <si>
    <t>Implementar el certificado de discapacidad y el RLCPD comoherramientas de información e identificación de la PCD, de acuerdo conlos lineamientos expuestos en la resolución 583 y 113 de 2020.</t>
  </si>
  <si>
    <t>2020004250296</t>
  </si>
  <si>
    <t>1903035</t>
  </si>
  <si>
    <t>Implementar 7 planes de acción de las mesas técnicas del COTSACUN.</t>
  </si>
  <si>
    <t>Planes de acción COTSACUN implementados</t>
  </si>
  <si>
    <t>Adelantar acciones de seguimiento a las actividades comerciales eindustriales para la reducción de factores de riesgo sanitario queafectan la salud de la población.</t>
  </si>
  <si>
    <t>1903040</t>
  </si>
  <si>
    <t>Elaborar 40 mapas de riesgo de fuentes de abastecimiento de los sistemas de acueducto ubicados en la jurisdicción de los municipios de la Cuenca del Rio Bogotá de responsabilidad departamental.​</t>
  </si>
  <si>
    <t>Mapas de riesgo Elaborados</t>
  </si>
  <si>
    <t>Elaborar concepto técnico, jurídico y acto administrativo que otorgala Autorización Sanitaria.</t>
  </si>
  <si>
    <t>Realizar Análisis de sustancias de interés sanitario.</t>
  </si>
  <si>
    <t>Recopilar información para elaboración de mapa de riesgo.</t>
  </si>
  <si>
    <t>Aumentar a 90% las coberturas de vacunación antirrábica para perros y gatos.</t>
  </si>
  <si>
    <t>Coberturas de vacunación de la población canina y felina del departamento</t>
  </si>
  <si>
    <t>Realizar vacunación rutinaria antirrábica de perros y gatos en los 116municipios en las zonas rurales y urbanas para la prevención de larabia animal</t>
  </si>
  <si>
    <t>Implementar la Estrategia de Gestión Integral en Zoonosis comomecanismo de articulación para en la prevención de Rabia humana yanimal y otras enfermedades de origen zoonótic</t>
  </si>
  <si>
    <t>1901037</t>
  </si>
  <si>
    <t>Implementar el sistema de gestión de calidad en el laboratorio de salud pública acorde a los requisitos de la Resolución 1619 de 2015 y a la norma ISO IEC 17025:2017.</t>
  </si>
  <si>
    <t>Avance en implementación del Sistema de gestión de calidad en el laboratorio</t>
  </si>
  <si>
    <t>Asistir técnicamente las redes de laboratorios de los 116 municipiosdel departamento</t>
  </si>
  <si>
    <t>Realizar las actividades requerifas para el aseguramiento de lacalidad del laboratorio para garantizar la validez de los resultadosemitidos</t>
  </si>
  <si>
    <t>Realizar análisis de evaluación externa a la red de laboratorios delos 116 municipios del departamento</t>
  </si>
  <si>
    <t>Realizar análisis en apoyo a la vigilancia de eventos de interés enS.P. y ambiental, brotes y emergencias en los 116 municipios</t>
  </si>
  <si>
    <t>Realizar el análisis de las muestras recepcionadas de SARS COV-2 en ellaboratorio de salud pública y /o laboratorio colaborador de acuerdoal proceso vigente.</t>
  </si>
  <si>
    <t>Adquirir la tecnología biomédica según se requiera para la mejoracontinua del laboratorio</t>
  </si>
  <si>
    <t>Mantener el 90% de las acciones de Inspección, Vigilancia y Control en los objetos sanitarios de los municipios categorías 4,5 y 6.</t>
  </si>
  <si>
    <t>Acciones de Inspección, Vigilancia y Control en los objetos sanitarios de los municipios categorías 4,5 y 6.</t>
  </si>
  <si>
    <t>Adelantar acciones de IVC a sujetos y establecimientos susceptibles devigilancia.</t>
  </si>
  <si>
    <t>Realizar acciones de IVC a objetos de vigilancia sanitaria de interésde salud ambiental.</t>
  </si>
  <si>
    <t>Realizar acciones de IVC (Inspección, Vigilancia y Control) sanitariopara atender la emergencia de los factores de riesgo que afectan lasalud humana y elcontrol de las zoonosis.</t>
  </si>
  <si>
    <t>1197.02</t>
  </si>
  <si>
    <t>2020004250287</t>
  </si>
  <si>
    <t>1901100</t>
  </si>
  <si>
    <t>Tramitar el 100% de las solicitudes de atención en salud para población pobre no asegurada y extranjera sin afiliación al SGSSS.</t>
  </si>
  <si>
    <t>Concurrir en la financiación con la operación de la prestación deservicios en la red adscrita del Departamento.</t>
  </si>
  <si>
    <t>Coordinar el pago de cartera con vigencias anteriores</t>
  </si>
  <si>
    <t>Contratar con la red adscrita la prestación de salud para la PPNA yextranjera, incluida la PVCA con enfoque diferencial.</t>
  </si>
  <si>
    <t>Tramitar el pago de cartera por prestación de servicios a la PPNA yextranjera, incluida la PVCA – Sin respaldo contractual.</t>
  </si>
  <si>
    <t>Tramitar el pago de cartera por la atención al COVID-19 para la PPNA yextranjera, conglomerados y poblacion a cargo del ente territorial.</t>
  </si>
  <si>
    <t>Contratar con la red no adscrita la prestación de salud para la PPNA yextranjera, incluida la PVCA con enfoque diferencial.</t>
  </si>
  <si>
    <t>1197.03</t>
  </si>
  <si>
    <t>2020004250295</t>
  </si>
  <si>
    <t>1902010</t>
  </si>
  <si>
    <t>Cofinanciar en los 116 municipios la UPC del régimen subsidiado.</t>
  </si>
  <si>
    <t>municipios cofinanciados</t>
  </si>
  <si>
    <t>Determinar los montos por fuente financiamiento a trasferir a laADRES.</t>
  </si>
  <si>
    <t>1197.04</t>
  </si>
  <si>
    <t>2020004250322</t>
  </si>
  <si>
    <t>1901004</t>
  </si>
  <si>
    <t>Implementar el Fondo Rotatorio de Estupefacientes de Cundinamarca.</t>
  </si>
  <si>
    <t>FRECUN implementado</t>
  </si>
  <si>
    <t>Realizar Visitas de Inspección, Vigilancia y Control para el manejo deLos Medicamentos de Control Especial a los prestadores de Servicios desalud y establecimientos farmaceuticos en el Departamento</t>
  </si>
  <si>
    <t>Generar actos administrativos conducentes a la autorización para elmanejo de medicamentos de control especial, conforme a la normatividadVigente</t>
  </si>
  <si>
    <t>Gestionar el Almacenamiento , Distribución Mayorista y dispensación demedicamentos de Control Especial monopolio del Estado</t>
  </si>
  <si>
    <t>1197.B</t>
  </si>
  <si>
    <t>Tramitar los contratos de Prestaciones de Salud a la PPNA yextranjera, incluida la PVCA con enfoque diferencial.</t>
  </si>
  <si>
    <t>Gestionar las solicitudes para los Servicios de salud a la Poblaciónque así lo requiera.</t>
  </si>
  <si>
    <t>Determinar el valor a pagar por los servicios y tecnologías nocontenidos en el POS a PPNA y extranjera, incluida la PVCA con enfoquediferencial.</t>
  </si>
  <si>
    <t>Implementar una estrategia de seguimiento a las EAPB que garantice el acceso a los servicios de salud de sus afiliados.</t>
  </si>
  <si>
    <t>Realizar seguimiento a las IPS y los municipios en lo definido en laresolución para actividades de PyD en salud y la afiliación de lapoblación no asegurada.</t>
  </si>
  <si>
    <t>Efectuar mesas de trabajo con los líderes de EAPB y el seguimiento enla implementación a las RIAS.</t>
  </si>
  <si>
    <t>Ejecutar seguimiento y verificación a la afiliación de la poblaciónextranjera y PPNA.</t>
  </si>
  <si>
    <t>2020004250292</t>
  </si>
  <si>
    <t>1901101</t>
  </si>
  <si>
    <t>Implementar al 100% la red departamental de urgencias acorde a los nodos regionales.</t>
  </si>
  <si>
    <t>Implementación de la red departamental</t>
  </si>
  <si>
    <t>Gestionar y/o adquirir transporte terrestre y aéreo de pacientes.</t>
  </si>
  <si>
    <t>Dotar de maquinaria, equipos e insumos y realizar mantenimiento.</t>
  </si>
  <si>
    <t>Coordinar de manera integral y oportuna la atencion de urgenciasemergencias y desastres.</t>
  </si>
  <si>
    <t>2020004250284</t>
  </si>
  <si>
    <t>1901058</t>
  </si>
  <si>
    <t>Implementar las 14 regiones de salud de la red pública departamental.</t>
  </si>
  <si>
    <t>Regiones de salud implementadas</t>
  </si>
  <si>
    <t>Evaluar la pertinencia técnica y completitud de los proyectos deinfraestructura y dotación de las regiones de salud</t>
  </si>
  <si>
    <t>Brindar apoyo a la red hospitalaria para la atención de la Emergenciapor el Covid-19 en el Departamento de Cundinamarca</t>
  </si>
  <si>
    <t>Asistir técnicamente a los prestadores públicos de la redDepartamental en el contexto de los lineamientos de PAIS, MAITE y RIASajustadas acorde a la propuesta viabilizada del programa territorialde rediseño, reorganización y modernización de la red.</t>
  </si>
  <si>
    <t>2021004250002</t>
  </si>
  <si>
    <t>1901102</t>
  </si>
  <si>
    <t>Estudios y diseños para la construcción de infraestructurahospitalaria de Nivel 1 ecosostenible de baja complejidad</t>
  </si>
  <si>
    <t>Construcción de infraestructura hospitalaria de Nivel 1 ecososteniblesde baja complejidad</t>
  </si>
  <si>
    <t>1901103</t>
  </si>
  <si>
    <t>Adecuación de infraestructura hospitalaria de Nivel 1 ecososteniblesde baja complejidad</t>
  </si>
  <si>
    <t>1901107</t>
  </si>
  <si>
    <t>Estudios y diseños para la construcción de infraestructurahospitalaria de Nivel 2 ecosostenible de mediana complejidad</t>
  </si>
  <si>
    <t>1901108</t>
  </si>
  <si>
    <t>Adecuación de infraestructura hospitalaria de Nivel 2 ecososteniblesde mediana complejidad</t>
  </si>
  <si>
    <t>1901113</t>
  </si>
  <si>
    <t>Adecuación de infraestructura hospitalaria de Nivel 3 ecososteniblesde alta complejidad</t>
  </si>
  <si>
    <t>2020004250278</t>
  </si>
  <si>
    <t>1903011</t>
  </si>
  <si>
    <t>Ejecutar 5.078 visitas de Inspección, Vigilancia y Control a los actores vigilados en el marco del SGSSS.</t>
  </si>
  <si>
    <t>Vistas de IVC realizadas</t>
  </si>
  <si>
    <t>Realizar visitas de I.V.C. en la gestion de los recursos del sectorsalud municipal.</t>
  </si>
  <si>
    <t>Ejercer I.V.C. en los programas de:farmacovigilancia/tecnovigilancia/reactivovigilancia y mantenimientohospitalario en el departamento de Cundinamarca.</t>
  </si>
  <si>
    <t>Realizar visitas de I.V.C.en el marco del SGSSS</t>
  </si>
  <si>
    <t>Efectuar la incineracion de medicamentos y/o dispositivos medicosdecomisados.</t>
  </si>
  <si>
    <t>Realizar convenio para fortalecer talento humano que realiza accionesde inspección, vigilancia y control.</t>
  </si>
  <si>
    <t>Realizar incineración de los decomisos de medicamentos y/odispositivos medicos</t>
  </si>
  <si>
    <t>Implementar en el 100% de las Empresas Sociales del Estado el plan de mejoramiento de la calidad.</t>
  </si>
  <si>
    <t>ESE con plan de mejoramiento suscrito</t>
  </si>
  <si>
    <t xml:space="preserve">Realizar acciones conjuntas con las Secretarias municipales de salud(Asesoría y Capacitación) para el mejoramiento de la calidad de losprestadores de servicios de salud de su jurisdicción
</t>
  </si>
  <si>
    <t>Realizar la certificación y el registro de localizacióny caracterización de la población con discapacidad en los hospitalespriorizados de acuerdo a la normativa vigente.</t>
  </si>
  <si>
    <t>Asistir técnicamente a las 14 regiones de salud en los componentes delSistema Obligatoria de Garantía de la Calidad de la atención en saluddentro del marco de PAIS, MIAS, MAITE Y RIAS</t>
  </si>
  <si>
    <t>2020004250282</t>
  </si>
  <si>
    <t>Mantener en los 53 hospitales públicos la estrategia de humanización en la prestación de servicios de salud.</t>
  </si>
  <si>
    <t>Hospitales con estrategia de Humanización mantenida</t>
  </si>
  <si>
    <t>Establecer un modelo de Humanización articulado con el SIGC con elDesarrollo de Jornadas del Nodo de Humanización.</t>
  </si>
  <si>
    <t>2020004250280</t>
  </si>
  <si>
    <t>1901013</t>
  </si>
  <si>
    <t>Apalancar financieramente el 100% de las ESE de la red pública departamental y la EAPB CONVIDA.</t>
  </si>
  <si>
    <t>ESE apalancadas - EAPB apalancada</t>
  </si>
  <si>
    <t>Realizar el apalancamiento financiero de la EAPB convida</t>
  </si>
  <si>
    <t>Realizar el apalancamiento financiero de las ESEs que conforman la redpública del Departamento de Cundinamarca</t>
  </si>
  <si>
    <t>Mantener al 100% el apoyo a la gestión administrativa y financiera en la red pública departamental de salud.</t>
  </si>
  <si>
    <t>ESE con apoyo administrativo y financiero</t>
  </si>
  <si>
    <t>Realizar Transferencias de recursos de ley a los tribunales de éticade enfermería</t>
  </si>
  <si>
    <t>Realizar Transferencias de recursos de ley a COLCIENCIAS.</t>
  </si>
  <si>
    <t>Apoyar la gestión administrativa y financiera de la secretaría deSalud.</t>
  </si>
  <si>
    <t>Realizar actividades posteriores e inherentes a la liquidación de lasESEs</t>
  </si>
  <si>
    <t>Contratar Interventoría en los términos de Ley al Contrato deConcesión No.002 de 2003.</t>
  </si>
  <si>
    <t>Realizar la Transferencia de recursos de ley al Hospital Universitariode la samaritana de Cundinamarca.</t>
  </si>
  <si>
    <t>1901057</t>
  </si>
  <si>
    <t>Realizar Transferencias de recursos de ley a los tribunales de éticade médica y odontológica</t>
  </si>
  <si>
    <t>2020004250308</t>
  </si>
  <si>
    <t>1205001</t>
  </si>
  <si>
    <t>Brindar apoyo en las diferentes actividades jurídicas a lasdependencias de la Secretaria de salud.</t>
  </si>
  <si>
    <t>Capacitar al talento humano de las 36 ESEs de la red públicadepartamental en materia de contratación, responsabilidad médica ydefensa judicial.</t>
  </si>
  <si>
    <t>Asistir técnica y jurídicamente en responsabilidad médica yadministrativa a las 36 ESEs de la red pública departamental.</t>
  </si>
  <si>
    <t>Realizar el seguimiento a los planes, proyectos y presupuesto a cargode la OAJ.</t>
  </si>
  <si>
    <t>Asistir al 100% de entidades territoriales municipales y hospitales de la red pública en el proceso de planeación estratégica.</t>
  </si>
  <si>
    <t>Entidades asistidas</t>
  </si>
  <si>
    <t>Asistir técnicamente en la formulación, seguimiento y evaluación a losplanes hospitalarios de las 53 ESE´s del Dpto.</t>
  </si>
  <si>
    <t>Asistir técnicamente formulación, evaluación, control, de proyectos ypresupuesto de los planes del Dpto.</t>
  </si>
  <si>
    <t>Asistir técnicamente la formulación, seguimiento y evaluación de losplanes Dpto.</t>
  </si>
  <si>
    <t>2020004250277</t>
  </si>
  <si>
    <t>Conformar en las 53 ESE juntas asesoras comunitarias.</t>
  </si>
  <si>
    <t>Juntas asesoras Conformadas</t>
  </si>
  <si>
    <t>asistir técnicamente en la construcción de la estructura metodológicapara conformar en las 53 eses juntas asesoras comunitarias</t>
  </si>
  <si>
    <t>4599005</t>
  </si>
  <si>
    <t>Aumentar al 80% la implementación del plan de acción de la política pública del manejo de la información en el sector salud.</t>
  </si>
  <si>
    <t>Plan de acción implementado</t>
  </si>
  <si>
    <t>implementar el Sistema de Información misional de la Secretaria deSalud de Cundinamarca.</t>
  </si>
  <si>
    <t>Implementar el sistema interoperable de información necesario en lared hospitalaria del Departamento.</t>
  </si>
  <si>
    <t>Realizar el 80% de las acciones del plan de implementación de laPolítica Pública para el manejo de la información.</t>
  </si>
  <si>
    <t>1203</t>
  </si>
  <si>
    <t>INST. DE PROTEC Y BIENESTAR ANIMAL</t>
  </si>
  <si>
    <t>2021004250016</t>
  </si>
  <si>
    <t>1707042</t>
  </si>
  <si>
    <t>Cooperar en 116 municipios del departamento en protección y bienestar animal.</t>
  </si>
  <si>
    <t>Municipios Cooperados con actividades de protección y bienestar animal.</t>
  </si>
  <si>
    <t>Jornadas de Programa de Manejo Humanitario de Poblaciones</t>
  </si>
  <si>
    <t>GERENCIA IPYBAC</t>
  </si>
  <si>
    <t>Asistencia a Juntas Defensoras de Animales</t>
  </si>
  <si>
    <t>Adquirir un vehículo para el manejo humanitario de poblaciones</t>
  </si>
  <si>
    <t>Apoyo a municipios en temas de protección y bienestar animal</t>
  </si>
  <si>
    <t>Crear y mantener contenidos educativos divulgativos que fortalezcan elvínculo humano - animal</t>
  </si>
  <si>
    <t>Realizar Jornadas de Bienestar Animal en los 116 municipios deldepartamento.</t>
  </si>
  <si>
    <t>Realizar Esterilizaciones de Animales de Compañía</t>
  </si>
  <si>
    <t>Adquirir unidad móvil quirúrgica veterinaria y dotación para el mismo</t>
  </si>
  <si>
    <t>1707070</t>
  </si>
  <si>
    <t>Formular la Política Pública en Protección y Bienestar Animal.</t>
  </si>
  <si>
    <t>Política Pública en Protección y Bienestar Animal</t>
  </si>
  <si>
    <t>Formular la Política Pública de Protección y Bienestar Animal</t>
  </si>
  <si>
    <t>1204</t>
  </si>
  <si>
    <t>INST DEPARTAMENTAL DE ACCION COMUNAL</t>
  </si>
  <si>
    <t>2020004250451</t>
  </si>
  <si>
    <t>Formar 3.000 organizaciones comunales del departamento en acción comunal.</t>
  </si>
  <si>
    <t>Organizaciones comunales formadas y capacitadas</t>
  </si>
  <si>
    <t>Proceso de formación y fortalecimiento de capacidades de gestión,admministración y desarrollo de las comunidades, promoviendo laparticipación ciudadana a través de las organizaciones comunales.</t>
  </si>
  <si>
    <t>GERENCIA GENERAL</t>
  </si>
  <si>
    <t>Realizar 3 encuentros que incentiven a la participación de los dignatarios de las organizaciones comunales del departamento.</t>
  </si>
  <si>
    <t>Encuentros realizados</t>
  </si>
  <si>
    <t>Eventos que promueven la exaltación, celebración, integración,fortalecimiento, participación y generación de herramientas de gestióny comunicación para las organizaciones comunitarias.</t>
  </si>
  <si>
    <t>Implementar un modelo de gestión, control, vigilancia y red de apoyo para las organizaciones comunales.</t>
  </si>
  <si>
    <t>Implementación del modelo de gestión control y vigilancia para las organizaciones comunales del departamento</t>
  </si>
  <si>
    <t>Realizar Eventos para consolidación e implementación de modelos degestión y redes de apoyo para las organizaciones comunales.</t>
  </si>
  <si>
    <t>Realizar 1450 obras dllo comunitario Realizar 1450 obras dirigidas al desarrollo comunitario del departamento.</t>
  </si>
  <si>
    <t>Obras de desarrollo comunitario realizadas.</t>
  </si>
  <si>
    <t>Convenios de gerencia integral y ejecución de proyectos dirigidos aldesarrollo comunitario del Departamento. - Obras de desarrollocomunitario</t>
  </si>
  <si>
    <t>Dotar a 2.200 organismos comunales con herramientas de gestión y funcionamiento para el ejercicio pleno de la acción comunal.</t>
  </si>
  <si>
    <t>Organismos comunales fortalecidos con herramientas de gestión.</t>
  </si>
  <si>
    <t>Dotación, acondicionamiento, asesoría y acompañamiento a lasorganizaciones comunales y sus estructuras administrativas,económicas, deportivas, comerciales, legales, ambientales, entre otras</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</si>
  <si>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</si>
  <si>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</si>
  <si>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Convenios de gerencia integral y ejecución de proyectos dirigidos aldesarrollo comunitario del Departamento. - Proyectos de innovación</t>
  </si>
  <si>
    <t>1207</t>
  </si>
  <si>
    <t>BENEFICENCIA DE CUND. (702-Ordz30-2006)</t>
  </si>
  <si>
    <t>2020004250334</t>
  </si>
  <si>
    <t>Brindar protección social integral a 790 personas adultas mayores cada año en los centros de protección de la Beneficencia de Cundinamarca.</t>
  </si>
  <si>
    <t>Personas adultas mayores protegidas</t>
  </si>
  <si>
    <t>Brindar protección social integral a los adultos mayores en loscentros de la Beneficencia</t>
  </si>
  <si>
    <t>2020004250333</t>
  </si>
  <si>
    <t>Proteción social 650 pers discapmental Brindar protección social integral a 650 personas mayores de 18 años con discapacidad mental cada año en los centros de protección de la Beneficencia de Cundinamarca.</t>
  </si>
  <si>
    <t>Personas con discapacidad mental protegidas</t>
  </si>
  <si>
    <t>Brindar protección social integral a las personas con discapacidadmental y cognitiva en los centros de la Beneficencia</t>
  </si>
  <si>
    <t>2021004250379</t>
  </si>
  <si>
    <t>1208</t>
  </si>
  <si>
    <t>INST.DPTAL PARA LA RECREACION Y EL DEPOR</t>
  </si>
  <si>
    <t>2020004250328</t>
  </si>
  <si>
    <t>4301038</t>
  </si>
  <si>
    <t>Realizar 4 event Jueg comuna/enc campesi Realizar 4 eventos entre juegos deportivos comunales y encuentros campesinos.</t>
  </si>
  <si>
    <t>Eventos realizados</t>
  </si>
  <si>
    <t>Realizar juegos deportivos o encuentros para comunales y campesinos.</t>
  </si>
  <si>
    <t>SUBGERENCIA TÉCNICA</t>
  </si>
  <si>
    <t>4301037</t>
  </si>
  <si>
    <t>Capacitar 8.000 voluntarios para realizar actividades de servicio social, utilizando como medios la recreación y la actividad física.</t>
  </si>
  <si>
    <t>Voluntarios capacitados</t>
  </si>
  <si>
    <t>Capacitar voluntarios para realizar actividades de servicio social,utilizando como medios la recreación y la actividad física.</t>
  </si>
  <si>
    <t>Vincular 160.000 personas en los espacios de actividad física y recreación priorizando a mujeres cabeza de hogar, población víctima y población diversamente hábil.</t>
  </si>
  <si>
    <t>Personas vinculadas en los espacios de actividad física y recreación</t>
  </si>
  <si>
    <t>Vincular personas en los espacios de actividad física y recreaciónpriorizando a mujeres cabeza de hogar, población victima y poblacióndiversamente hábil.</t>
  </si>
  <si>
    <t>Realizar 3 festivales "Leyenda del Dorado" impulsando nuevas tendencias deportivas.</t>
  </si>
  <si>
    <t>Festivales realizados</t>
  </si>
  <si>
    <t>Realizar festivales impulsando nuevas tendencias deportivas.</t>
  </si>
  <si>
    <t>2020004250329</t>
  </si>
  <si>
    <t>4302004</t>
  </si>
  <si>
    <t>Realizar 1 competencia de juegos deportivo departamentales.</t>
  </si>
  <si>
    <t>Competencia deportiva departamental realizada</t>
  </si>
  <si>
    <t>Realizar los Juegos Deportivos Departamentales.</t>
  </si>
  <si>
    <t>Realizar 60 eventos deportivos o recreativos para diferentes agremiaciones o asociaciones del departamento.</t>
  </si>
  <si>
    <t>Eventos deportivos o recreativos realizados</t>
  </si>
  <si>
    <t>Realizar eventos deportivos o recreativos para diferentesagremiaciones o asociaciones del departamento.</t>
  </si>
  <si>
    <t>Realizar 150 campamentos departamentales, municipales y regionales en el departamento.</t>
  </si>
  <si>
    <t>Campamentos realizados</t>
  </si>
  <si>
    <t>Realizar campamentos departamentales, municipales y regionales en eldepartamento.</t>
  </si>
  <si>
    <t>4301007</t>
  </si>
  <si>
    <t>dotar 1350 escue formación deporte Dotar 1.350 escuelas de formación del departamento con implementación deportiva y recreativa.</t>
  </si>
  <si>
    <t>Escuelas de formación deportiva con dotación</t>
  </si>
  <si>
    <t>Dotar escuelas de formación del departamento con implementacióndeportiva y recreativa.</t>
  </si>
  <si>
    <t>2021004250521</t>
  </si>
  <si>
    <t>4301030</t>
  </si>
  <si>
    <t>Dotar 300 parques saludables en el departamento.</t>
  </si>
  <si>
    <t>Parques saludables dotados</t>
  </si>
  <si>
    <t>Dotar parques saludables en el departamento.</t>
  </si>
  <si>
    <t>Realizar 4 vacaciones recreo deportivas.</t>
  </si>
  <si>
    <t>Vacaciones recreo deportivas realizadas</t>
  </si>
  <si>
    <t>Realizar vacaciones recreo deportivas.</t>
  </si>
  <si>
    <t>Construir 200 parques infantiles para niños y niñas de 0 a 5 años.</t>
  </si>
  <si>
    <t>Parques construidos para niños y niñas de 0 a 5 años en los 4 años</t>
  </si>
  <si>
    <t>Construir parques infantiles para niños y niñas de 0 a 5 años.</t>
  </si>
  <si>
    <t>Construir 160 parques infantiles para niños y niñas de 6 a 11 años.</t>
  </si>
  <si>
    <t>Parques construidos para niños y niñas de 6 a 11 años en los 4 años</t>
  </si>
  <si>
    <t>Construir parques infantiles para niños y niñas de 6 a 11 años.</t>
  </si>
  <si>
    <t>Apoyar la realización de 3 juegos escolares para niños de 6 a 11 años.</t>
  </si>
  <si>
    <t>Juegos escolares apoyados</t>
  </si>
  <si>
    <t>Apoyar la realización de juegos escolares para niños de 6 a 11 años.</t>
  </si>
  <si>
    <t>Realizar 4 capacitaciones con ponentes nacionales e internacionales del deporte, la recreación y la actividad física.</t>
  </si>
  <si>
    <t>Capacitaciones realizadas</t>
  </si>
  <si>
    <t>Realizar capacitaciones con ponentes nacionales e internacionales deldeporte, la recreación y la actividad física.</t>
  </si>
  <si>
    <t>4302075</t>
  </si>
  <si>
    <t>Apoyar 105 eventos de las ligas deportivas existentes en el departamento.</t>
  </si>
  <si>
    <t>Apoyos realizados</t>
  </si>
  <si>
    <t>Apoyar la realización de eventos deportivos de las ligas existentes</t>
  </si>
  <si>
    <t>2021004250519</t>
  </si>
  <si>
    <t>4302002</t>
  </si>
  <si>
    <t>Benfcr 1200 deport Pln Estrlls Pln Incn Beneficiar 1200 deportistas a través del "Plan Estrellas" y el "Plan Incentivos", con miras a participar en los eventos del ciclo olímpico y paralímpico.</t>
  </si>
  <si>
    <t>Deportistas beneficiados</t>
  </si>
  <si>
    <t>Asistir, capacitar, preparar y apoyar a los deportistas de altorendimiento del departamento.</t>
  </si>
  <si>
    <t>Realizar 3 juegos Intercolegiados en el departamento</t>
  </si>
  <si>
    <t>Juegos Intercolegiados realizados</t>
  </si>
  <si>
    <t>Realizar los Juegos Intercolegiados en el departamento.</t>
  </si>
  <si>
    <t>Soportar con 600 personas el deporte, la recreación y el aprovechamiento del tiempo libre.</t>
  </si>
  <si>
    <t>Personas de soporte</t>
  </si>
  <si>
    <t>Vincular a personas entre profesionales y personal de apoyo; eldeporte, la recreación y el aprovechamiento del tiempo libre.</t>
  </si>
  <si>
    <t>Mantener 370 Instruc espacio deportiv Mantener 370 instructores anualmente para el desarrollo de los espacios de deporte formativo en sus áreas rurales y urbanas.</t>
  </si>
  <si>
    <t>Instructores anuales</t>
  </si>
  <si>
    <t>Vincular instructores anualmente para el desarrollo de los espacios dedeporte formativo en sus áreas rurales y urbanas.</t>
  </si>
  <si>
    <t>Realizar 3 festivales deportivos departamentales de las escuelas de formación.</t>
  </si>
  <si>
    <t>Festivales deportivos realizados</t>
  </si>
  <si>
    <t>escuelas Realizar festivales deportivos departamentales de lasescuelas de formación.</t>
  </si>
  <si>
    <t>Vincular a 12.000 personas mayores de 65 años a la estrategia "Adultos en Acción", a través de la recreación y la actividad física.</t>
  </si>
  <si>
    <t>Personas mayores de 65 años vinculadas</t>
  </si>
  <si>
    <t>Hacer partícipes personas mayores de 65 años a la estrategia "Adultosen Acción", a través de la recreación y la actividad física</t>
  </si>
  <si>
    <t>Realizar un evento anual para reconocer a las mujeres líderes en el sector deporte, recreación y actividad física.</t>
  </si>
  <si>
    <t>Eventos realizados anualmente</t>
  </si>
  <si>
    <t>Realizar eventos anuales para reconocer a las mujeres líderes en elsector deporte, recreación y actividad física.</t>
  </si>
  <si>
    <t>Cofinanciar 50 carreras atléticas de la mujer para fomentar el deporte, la recreación y la actividad física.</t>
  </si>
  <si>
    <t>Carreras atléticas realizadas</t>
  </si>
  <si>
    <t>Realizar carreras atléticas de la mujer para fomentar el deporte, larecreación y la actividad física.</t>
  </si>
  <si>
    <t>2021004250518</t>
  </si>
  <si>
    <t>4301032</t>
  </si>
  <si>
    <t>Realizar 40 eventos recreo deportivos con la población víctima del conflicto armado en los diferentes municipios del departamento.</t>
  </si>
  <si>
    <t>Eventos recreo deportivos VCA</t>
  </si>
  <si>
    <t>Realizar eventos recreo deportivos con la población víctima delconflicto armado en los diferentes municipios del departamento.</t>
  </si>
  <si>
    <t>Cofinanciar 13 eventos deportivos o recreativos anuales para la población con discapacidad.</t>
  </si>
  <si>
    <t>Eventos deportivos y/o recreativos realizados anualmente</t>
  </si>
  <si>
    <t>Realizar eventos deportivos o recreativos anuales para la poblacióncon discapacidad.</t>
  </si>
  <si>
    <t>1215</t>
  </si>
  <si>
    <t>CORPORACION SOCIAL DE CUNDINAMARCA CSC</t>
  </si>
  <si>
    <t>2021004250343</t>
  </si>
  <si>
    <t>3603026</t>
  </si>
  <si>
    <t>Atender 7000 Afiliados con activi de CSC Atender a 7.000 afiliados y beneficiarios con actividades de bienestar que ofrece la Corporación Social.</t>
  </si>
  <si>
    <t>Beneficiados con programas de bienestar que ofrece la Corporación Social</t>
  </si>
  <si>
    <t>Beneficiar a afiliados y beneficiarios a la Corporación Social deCundinamarca con oferta de programas de bienestar en capacitación</t>
  </si>
  <si>
    <t>SUBGERENCIA DE SERVICIOS CORPORATIVOS</t>
  </si>
  <si>
    <t>Beneficiar a afiliados y beneficiarios a la Corporación Social deCundinamarca con oferta de programas de bienestar, subsidioseducativos.</t>
  </si>
  <si>
    <t>Desarrollar estrategias para promocionar el portafolio de servicios dela entidad</t>
  </si>
  <si>
    <t>2020004250441</t>
  </si>
  <si>
    <t>3605012</t>
  </si>
  <si>
    <t>Implementar 3 estrategias para incentivar proyectos productivos de impacto social.</t>
  </si>
  <si>
    <t>Estrategias Implementadas</t>
  </si>
  <si>
    <t>Otorgar créditos en confinanciación con otras entidades</t>
  </si>
  <si>
    <t>Otorgar 4360 créditos a los afiliados de la entidad</t>
  </si>
  <si>
    <t>Devolver ahorros e intereses</t>
  </si>
  <si>
    <t>1220</t>
  </si>
  <si>
    <t>INST. DEPARTAMENTAL DE CULTURA TURISMO</t>
  </si>
  <si>
    <t>2020004250346</t>
  </si>
  <si>
    <t>3301126</t>
  </si>
  <si>
    <t>Apoyar 25 procesos musicales en el marco del Plan Departamental de Música.</t>
  </si>
  <si>
    <t>Procesos musicales apoyados</t>
  </si>
  <si>
    <t>Formación, Acompañamiento y seguimiento: municipal, regional ydepartamental a músicos, estudiantes y formadores de las diferentesprácticas, procesos y agrupaciones musicales.</t>
  </si>
  <si>
    <t>SUBGERENCIA DE CULTURA</t>
  </si>
  <si>
    <t>Realizar el diagnóstico para la elaboración del Plan Departamental demúsica de Cundinamarca</t>
  </si>
  <si>
    <t>2021004250385</t>
  </si>
  <si>
    <t>Formación, Acompañamiento y seguimiento: municipal, regional ydepartamental a músicos, estudiantes y formadores de las diferentesprácticas, procesos y agrupaciones musicales</t>
  </si>
  <si>
    <t>2020004250368</t>
  </si>
  <si>
    <t>3301122</t>
  </si>
  <si>
    <t>Cofinanciar 12 celebraciones de prácticas artísticas y culturales colectivas.</t>
  </si>
  <si>
    <t>Celebraciones cofinanciadas</t>
  </si>
  <si>
    <t>Realizar 18 Actividades artísticas y culturales colectivas.</t>
  </si>
  <si>
    <t>2020004250345</t>
  </si>
  <si>
    <t>3301053</t>
  </si>
  <si>
    <t>Potencializar en 90 municipios el talento cultural y artístico con procesos de formación y dotación.</t>
  </si>
  <si>
    <t>Municipios potencializados con procesos de formación y dotación</t>
  </si>
  <si>
    <t>Formación a formadores, acompañamiento, seguimiento y organizacióntalleres de capacitación municipal, regional y departamental agestores, creadores, artesanos, formadores, artistas y estudiantes delas diferentes prácticas de procesos, presenciales y o virtuales</t>
  </si>
  <si>
    <t>Circulación de los procesos de formación artística</t>
  </si>
  <si>
    <t>Realizar estrategia de formadores artísticos municipales con lacreación de la coordinación de áreas artísticas en el IDECUT: Artesescénicas (danza y teatro), artes plásticas, literatura, artesvisuales.</t>
  </si>
  <si>
    <t>SUBGERENCIA DE TURISMO</t>
  </si>
  <si>
    <t>3301064</t>
  </si>
  <si>
    <t>Realización Encuentros Pedagógicos de areas artísticas.</t>
  </si>
  <si>
    <t>Implementar 40 procesos de formación literaria itinerante en los municipios.</t>
  </si>
  <si>
    <t>Procesos de formación literaria implementados</t>
  </si>
  <si>
    <t>2020004250380</t>
  </si>
  <si>
    <t>3301091</t>
  </si>
  <si>
    <t>Intervenir 30 bienes culturales.</t>
  </si>
  <si>
    <t>Bienes culturales intervenidos</t>
  </si>
  <si>
    <t>Infraestructura Física.</t>
  </si>
  <si>
    <t>3301074</t>
  </si>
  <si>
    <t>Implementar un modelo de gestión pública de cultura.</t>
  </si>
  <si>
    <t>Modelo de gestión pública de cultura implementado</t>
  </si>
  <si>
    <t>Aplicar la normatividad para la transferencia de recursos de laseguridad social del creador y gestor cultural (ley 666 de 2001)</t>
  </si>
  <si>
    <t>3301095</t>
  </si>
  <si>
    <t>Diseñar e implementar el Sistema Departamental de Información Cultural</t>
  </si>
  <si>
    <t>Promover encuentros y actividades del sector cultural</t>
  </si>
  <si>
    <t>Implementar una estrategia departamental de acompañamiento territorialy asistencia técnica</t>
  </si>
  <si>
    <t>2020004250344</t>
  </si>
  <si>
    <t>3301051</t>
  </si>
  <si>
    <t>Acompañar los servicios básicos bibliotecarios en el 100% de las bibliotecas públicas municipales.</t>
  </si>
  <si>
    <t>Bibliotecas públicas con acompañamiento</t>
  </si>
  <si>
    <t>Estímulos a Bibliotecarios</t>
  </si>
  <si>
    <t>3301065</t>
  </si>
  <si>
    <t>REALIZAR ESTRATEGIA DE TUTORES REGIONALES</t>
  </si>
  <si>
    <t>ENCUENTROS</t>
  </si>
  <si>
    <t>Realizar Encuentros de capacitación y fortalecimiento de la RedDepartamental de Bibliotecas Públicas</t>
  </si>
  <si>
    <t>3301098</t>
  </si>
  <si>
    <t>DOTACIÓN TECNOLÓGICA</t>
  </si>
  <si>
    <t>DOTACIÓN DE MATERIALES Y ELEMENTOS PARA BIBLIOTECAS PÚBLICAS</t>
  </si>
  <si>
    <t>2020004250347</t>
  </si>
  <si>
    <t>Cofinanciar 8 proyectos que permitan la socialización y acceso al patrimonio cultural inmaterial.</t>
  </si>
  <si>
    <t>Proyectos cofinanciados</t>
  </si>
  <si>
    <t>3302049</t>
  </si>
  <si>
    <t>Encuentros, capacitación y actividades para la valoración, apropiacióny conocimiento del patrimonio cultural.</t>
  </si>
  <si>
    <t>2020004250361</t>
  </si>
  <si>
    <t>3302041</t>
  </si>
  <si>
    <t>Intervenir 8 inmuebles de patrimonio material.</t>
  </si>
  <si>
    <t>Inmuebles intervenidos</t>
  </si>
  <si>
    <t>Elaboración de Planes de Manejo Arqueológico para zonas con patrimonioarqueológico identificado.</t>
  </si>
  <si>
    <t>3302073</t>
  </si>
  <si>
    <t>Estudios y Diseños para los Bienes de Interés Cultural.</t>
  </si>
  <si>
    <t>Obras de restauración, conservación, adecuación y mantenimiento deespacios patrimoniales y culturales.</t>
  </si>
  <si>
    <t>2020004250327</t>
  </si>
  <si>
    <t>3502039</t>
  </si>
  <si>
    <t>Realizar 4 estrategias de prevención de explotación sexual comercial de niños, niñas y adolescentes - ESCNNA, trata de personas y tráfico ilícito.</t>
  </si>
  <si>
    <t>Estrategias de prevención realizadas</t>
  </si>
  <si>
    <t>Procesos pedagógicos, creativos, persistentes y de conciencia socialpara combatir el ESCNNA</t>
  </si>
  <si>
    <t>Focalizar la estrategia en zonas de alto riesgo</t>
  </si>
  <si>
    <t>Trabajo colaborativo entre los gremios, la institucionalidad y laciudadanía de las actividades ilícitas para proteger la niñez contrael ESCNNA</t>
  </si>
  <si>
    <t>Realizar Acomp 40 procesos bandisticos Realizar el acompañamiento a 40 procesos bandisticos municipales con la banda Sinfónica Juvenil de Cundinamarca.</t>
  </si>
  <si>
    <t>Procesos bandisticos beneficiados a través de la banda sinfónica juvenil</t>
  </si>
  <si>
    <t>Conformación, implementación y funcionamiento de la agrupacióninstitucional Banda Sinfónica Juvenil de Cundinamarca.</t>
  </si>
  <si>
    <t>Directores de (1) Coro de Cámara y Orfeón, (1) Orquesta de Cámara,(1)Banda Sinfónica.</t>
  </si>
  <si>
    <t>Coordinación de las agrupaciones institucionales: Coro de cámara,Orquesta de cámara, Banda Sinfónica Juvenil y Orfeón de Cundinamarca.</t>
  </si>
  <si>
    <t>Apoyo logístico y utilería para el funcionamiento de las agrupacionesinstitucionales: Coro de cámara, Orquesta de cámara, Banda SinfónicaJuvenil y Orfeón de Cundinamarca</t>
  </si>
  <si>
    <t>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t>
  </si>
  <si>
    <t>Apoyo a la circulación de procesos de formación musical, deagrupaciones y prácticas musicales del departamento.</t>
  </si>
  <si>
    <t>Apoyar 6 procesos que permitan la participación de la población con discapacidad a las prácticas artísticas y culturales.</t>
  </si>
  <si>
    <t>Procesos con la participación de la población con discapacidad a las prácticas artísticas y culturales</t>
  </si>
  <si>
    <t>Promover espacios de integración, inclusión y desarrollo culturalintegral.</t>
  </si>
  <si>
    <t>2020004250318</t>
  </si>
  <si>
    <t>3502055</t>
  </si>
  <si>
    <t>Embellecer 10 centros históricos o sitios atractivos como destinos turísticos.</t>
  </si>
  <si>
    <t>Centros históricos embellecidos</t>
  </si>
  <si>
    <t>Realizar embellecimiento de fachadas y amoblamiento urbano.</t>
  </si>
  <si>
    <t>Construcción de nuevos escenarios turísticos.</t>
  </si>
  <si>
    <t>Realizar mantenimiento, adecuación y dotación de infraestructuraturística que respondan a los contextos territoriales.</t>
  </si>
  <si>
    <t>Apalancar 450 emprended con Touremprender Apalancar 450 emprendedores turísticos con incentivos a través de la estrategia "Touremprender".</t>
  </si>
  <si>
    <t>Emprendedores turísticos con incentivos</t>
  </si>
  <si>
    <t>Incentivar las buenas prácticas de emprendimiento turístico por mediode convocatoria y selección objetiva de mejores proyectos</t>
  </si>
  <si>
    <t>2021004250386</t>
  </si>
  <si>
    <t>Implementar un plan de medios para la promoción y difusión de la cultura del departamento.</t>
  </si>
  <si>
    <t>Programa de promoción y difusión de la cultura implementado.</t>
  </si>
  <si>
    <t>Organización y promoción de convocatorias</t>
  </si>
  <si>
    <t>Producción de elementos de difusión</t>
  </si>
  <si>
    <t>Implementar en 6 municipios el modelo turístico integral denominado "Pueblos Dorados".</t>
  </si>
  <si>
    <t>Municipios con implementación del modelo turístico integral "Pueblos Dorados"</t>
  </si>
  <si>
    <t>Se fortalecerán 6 destinos en: *Productos turísticos: gastronomía,artesanía, entre otros</t>
  </si>
  <si>
    <t>Servicios: alojamiento, Guianza, seguridad.</t>
  </si>
  <si>
    <t>Infraestructura, señalización, Pit</t>
  </si>
  <si>
    <t>Formación y acompañamiento con propósito: identidad, buenas prácticas,formalización y certificación.</t>
  </si>
  <si>
    <t>2020004250324</t>
  </si>
  <si>
    <t>3502046</t>
  </si>
  <si>
    <t>Impulsar el reconocimiento gastronómico de 50 restaurantes cundinamarqueses a través de la estrategia "Sabores de Cundinamarca".</t>
  </si>
  <si>
    <t>Restaurantes con reconocimiento gastronómico</t>
  </si>
  <si>
    <t>Capacitar al sector gastronomico</t>
  </si>
  <si>
    <t>Impuls 500 actores turist región Cund-Bogotá Impulsar 500 actores del sector turismo del área de influencia de los productos y rutas turísticas de alta calidad en el marco de la región Cundinamarca - Bogotá.</t>
  </si>
  <si>
    <t>Operadores turísticos impulsados</t>
  </si>
  <si>
    <t>Participar en Ruedas de negocios y ferias para conectar la oferta dela demanda</t>
  </si>
  <si>
    <t>Acompañamiento Técnico Intercambio de aprendizajes y plan padrino parael proceso de organización de Operadores Turísticos</t>
  </si>
  <si>
    <t>Acompañamiento técnico, intercambio de aprendizajes y plan padrinopara la consolidación de los 5 centros piloto(Ubaque-Ubalá-Venecia-Anolaima-La Peña) y la implementación de nuevasposadas.</t>
  </si>
  <si>
    <t>Brindar AT 10 mpios PD turístico. Brindar asistencia técnica a 10 municipios en la construcción o actualización de Planes de Desarrollo turístico municipal</t>
  </si>
  <si>
    <t>municipios con asistencia técnica en Planes de Desarrollo turístico</t>
  </si>
  <si>
    <t>Identificar la vocación turística y construir la visión</t>
  </si>
  <si>
    <t>Acompañamiento y asistencia técnica para que los actores delterritorio construyan de manera conjunta, y articulada los planesestratégicos de turismo</t>
  </si>
  <si>
    <t>Balance de fortalezas y debilidades</t>
  </si>
  <si>
    <t>Levantamiento de inventarios</t>
  </si>
  <si>
    <t>Definición de productos y servicios</t>
  </si>
  <si>
    <t>Diseño de estrategias de medios y marketing</t>
  </si>
  <si>
    <t>Monitoreo, seguimiento y evaluación y fortalecimiento institucional</t>
  </si>
  <si>
    <t>3502015</t>
  </si>
  <si>
    <t>Formar 200 guías turísticos bilingües Formar 200 guías turísticos en habilidades y capacidades tecnológicas y bilingüismo.</t>
  </si>
  <si>
    <t>Guías turísticos formados con capacidades tecnológicas y bilingüismo</t>
  </si>
  <si>
    <t>Cautivar el interés para titularse como guía turístico por lasoportunidades de homologación y una oferta flexible, adecuada al nivelde conocimiento, disponibilidad de horario y método de estudio</t>
  </si>
  <si>
    <t>Conciencia ciudadana y firma de compromiso para asumir conresponsabilidad la oportunidad de aprendizaje</t>
  </si>
  <si>
    <t>Monitoreo al proceso de formación para tomar correctivos a tiempo yevitar la deserción.</t>
  </si>
  <si>
    <t>3502005</t>
  </si>
  <si>
    <t>Cofin 150 eventos trayectoria turística Cofinanciar 150 eventos de trayectoria turística para impulsar la competitividad del sector.</t>
  </si>
  <si>
    <t>Eventos de trayectoria turística cofinanciados</t>
  </si>
  <si>
    <t>Incentivar la presencia de turistas</t>
  </si>
  <si>
    <t>2020004250293</t>
  </si>
  <si>
    <t>Cofinanciar 200 eventos de trayectoria en el cuatrienio que impulsen el turismo, la cultura tradicional y la circulación de artistas departamentales.</t>
  </si>
  <si>
    <t>Eventos de trayectoria cofinanciados</t>
  </si>
  <si>
    <t>Soporte Operativo de los eventos</t>
  </si>
  <si>
    <t>Premiación para el estímulo del artista</t>
  </si>
  <si>
    <t>Difusión y publicidad de eventos</t>
  </si>
  <si>
    <t>3301054</t>
  </si>
  <si>
    <t>Entregar 1.500 estímulos para la concertación, circulación, generación de servicios, productos, conocimiento, emprendimientos, industrias, talentos culturales y atención de emergencias.</t>
  </si>
  <si>
    <t>Estímulos entregados.</t>
  </si>
  <si>
    <t>Diseñar y Organizar convocatorias de estímulos (Corazonarte) y laimplementación del programa departamental de concertación Cultural</t>
  </si>
  <si>
    <t>Adjudicar y entregar 1.500 Estímulos</t>
  </si>
  <si>
    <t>3301073</t>
  </si>
  <si>
    <t>Potencializar 40 procesos creativos culturales contemporáneos.</t>
  </si>
  <si>
    <t>Procesos creativos culturales contemporáneos potencializados</t>
  </si>
  <si>
    <t>Formación, comercialización y ruedas de negocios: Cinematografía,creación, circulación, organización de grupos de interés.</t>
  </si>
  <si>
    <t>Impulsar 6 industrias culturales innovadoras alrededor de los Pueblos Dorados.</t>
  </si>
  <si>
    <t>Industrias culturales innovadoras impulsadas alrededor de los pueblos dorados</t>
  </si>
  <si>
    <t>Formular programa de Emprendimiento cultural con la creación de nodosde industria creativa alrededor de las áreas de economía naranja</t>
  </si>
  <si>
    <t>Impulsar 10 líneas de emprendimientos artesanales de tradición ancestral desarrollados en el departamento.</t>
  </si>
  <si>
    <t>Emprendimientos artesanales de tradición impulsados</t>
  </si>
  <si>
    <t>Promocionar iniciativas apoyadas</t>
  </si>
  <si>
    <t>Asesorar y desarrollar proyectos de emprendimiento, innovación eindustrial creativa .</t>
  </si>
  <si>
    <t>Estructurar un megaproyecto de infraestructura turística en la región Cundinamarca - Bogotá.</t>
  </si>
  <si>
    <t>Megaproyecto de infraestructura turística estructurado</t>
  </si>
  <si>
    <t>Formalizar la población local para que protagonice su rol de anfitriónamable y confiable.</t>
  </si>
  <si>
    <t>3502058</t>
  </si>
  <si>
    <t>Potencializar siete 7 atractivos turísticos en el marco de la región Cundinamarca - Bogotá.</t>
  </si>
  <si>
    <t>Atractivos turísticos potencializados en la región Bogotá - Cundinamarca</t>
  </si>
  <si>
    <t>Mejoramiento de vías para el acceso a los atractivos turísticos</t>
  </si>
  <si>
    <t>Implementar senderos interpretativos desde principios desostenibilidad</t>
  </si>
  <si>
    <t>Recuperación de los caminos de tradición histórica</t>
  </si>
  <si>
    <t>Implementar 20 alojamientos rurales “Posadas turísticas" en el marco de la región Cundinamarca - Bogotá.</t>
  </si>
  <si>
    <t>Alojamientos rurales "Posadas turísticas" implementadas</t>
  </si>
  <si>
    <t>marketing de promoción y posicionamiento del alojamiento rural de"Posadas turísticas"</t>
  </si>
  <si>
    <t>Generar valor agregado con servicios alternativos en las Posadasturísticas</t>
  </si>
  <si>
    <t>Acompañamiento, cofinanciación y acciones para adecuación de susviviendas</t>
  </si>
  <si>
    <t>Focalización de proyectos elegibles con prioridad para mujeres cabezade familia.</t>
  </si>
  <si>
    <t>Implementar 5 productos turísticos Implementar 5 productos turísticos para fortalecer las rutas turísticas del departamento de Cundinamarca</t>
  </si>
  <si>
    <t>Productos turísticos implementados</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</si>
  <si>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t>
  </si>
  <si>
    <t>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t>
  </si>
  <si>
    <t>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t>
  </si>
  <si>
    <t>Impulsar la legalización de 100 empresarios turísticos (RNT-prestadores turísticos en Normas Técnicas Sectoriales NTS).</t>
  </si>
  <si>
    <t>Empresarios turísticos legalizados</t>
  </si>
  <si>
    <t>Implementaremos programas de formación y acompañamiento de la mano conempresarios y emprendedores para que cumplan con la regulaciónvigentes en materia de turismo</t>
  </si>
  <si>
    <t>Brigadas de apoyo en las cabeceras municipales</t>
  </si>
  <si>
    <t>Realizar 3 alianzas para fortalecer la seguridad, la movilidad y la capacidad de gestión turística en el marco de la Región Cundinamarca - Bogotá.</t>
  </si>
  <si>
    <t>Alianzas para el fortalecimiento de la gobernanza implementadas</t>
  </si>
  <si>
    <t>Establecimiento de agendas de interés turístico común relacionadas con:*Gestión de destinos *Infraestructura para el turismo *Estrategias de mercadeo*Desarrollo empresarial entre otros.</t>
  </si>
  <si>
    <t>Participar en 20 eventos de carácter internacional, nacional o regional con operadores turísticos.</t>
  </si>
  <si>
    <t>Eventos Internacionales, nacionales y regional en los que se participa con operadores turísticos</t>
  </si>
  <si>
    <t>Eventos de turismo Internacional, Nacional o Regional</t>
  </si>
  <si>
    <t>Implementar 4 estrategias de promoción, comunicación y marketing turístico en el marco de la región Cundinamarca- Bogotá.</t>
  </si>
  <si>
    <t>Estrategias de promoción, comunicación y marketing turístico implementadas</t>
  </si>
  <si>
    <t>Estrategias de promoción, comunicaciones y marketing</t>
  </si>
  <si>
    <t>Campañas de promoción digital</t>
  </si>
  <si>
    <t>1223</t>
  </si>
  <si>
    <t>INSTITUTO DE INFRAESTRUCTURA .I.C.C.U</t>
  </si>
  <si>
    <t>2020004250297</t>
  </si>
  <si>
    <t>Aportar recursos al ICCU para la construcción de adecuacioneshospitalarias Nivel 1 ecosostenibles de baja complejidad</t>
  </si>
  <si>
    <t>SUBGERENCIA DE INFRAESTRUCTURA</t>
  </si>
  <si>
    <t>2021004250603</t>
  </si>
  <si>
    <t>1906001</t>
  </si>
  <si>
    <t>Interventoría de la adecuación de infraestructura hospitalaria deNivel 1 ecosostenible de baja complejidad</t>
  </si>
  <si>
    <t>1906008</t>
  </si>
  <si>
    <t>Interventoría de la adecuación de infraestructura hospitalaria deNivel 2 ecosostenible de mediana complejidad</t>
  </si>
  <si>
    <t>1906011</t>
  </si>
  <si>
    <t>Interventoría de la construcción de infraestructura hospitalaria deNivel 2 ecosostenible de mediana complejidad</t>
  </si>
  <si>
    <t>Construcción de infraestructura hospitalaria de Nivel 2ecosostenibles de mediana complejidad</t>
  </si>
  <si>
    <t>1906015</t>
  </si>
  <si>
    <t>Interventoría de la adecuación de infraestructura hospitalaria deNivel 3 ecosostenible de alta complejidad</t>
  </si>
  <si>
    <t>1906018</t>
  </si>
  <si>
    <t>Interventoría de la construcción de infraestructura hospitalaria deNivel 3 ecosostenible de alta complejidad</t>
  </si>
  <si>
    <t>Construcción de infraestructura hospitalaria de Nivel 3ecosostenibles de alta complejidad</t>
  </si>
  <si>
    <t>1906030</t>
  </si>
  <si>
    <t>Construcción de infraestructura hospitalaria de Nivel 1ecosostenibles de baja complejidad</t>
  </si>
  <si>
    <t>Interventoría de la construcción de infraestructura hospitalaria deNivel 1 ecosostenible de baja complejidad</t>
  </si>
  <si>
    <t>2020004250377</t>
  </si>
  <si>
    <t>4301011</t>
  </si>
  <si>
    <t>Gestión de proyectos a nivel local y nacional y seguimiento a laejecución de proyectos</t>
  </si>
  <si>
    <t>3301088</t>
  </si>
  <si>
    <t>SUBGERENCIA DE CONSTRUCCIONES</t>
  </si>
  <si>
    <t>2020004250378</t>
  </si>
  <si>
    <t>4002019</t>
  </si>
  <si>
    <t>Intervenir 85.000 m2 de espacio público.</t>
  </si>
  <si>
    <t>M2 de espacio público intervenidos</t>
  </si>
  <si>
    <t>Diseñ</t>
  </si>
  <si>
    <t>Gestión de proyectos a nivel local y nacional, y seguimiento y controla la ejecución de proyectos.</t>
  </si>
  <si>
    <t>2020004250189</t>
  </si>
  <si>
    <t>Mejorar 350 kilómetros de vías de primer orden.</t>
  </si>
  <si>
    <t>Km mejorados</t>
  </si>
  <si>
    <t>Proyectos viales concesionados y no concesionados</t>
  </si>
  <si>
    <t>SUBGERENCIA DE CONCESIONES</t>
  </si>
  <si>
    <t>2020004250195</t>
  </si>
  <si>
    <t>2402118</t>
  </si>
  <si>
    <t>Elaborar estudios y diseños de 300 km para proyectos de infraestructura vial.</t>
  </si>
  <si>
    <t>Km de infraestructura vial con estudios y diseños</t>
  </si>
  <si>
    <t>Estudios y diseños</t>
  </si>
  <si>
    <t>2020004250196</t>
  </si>
  <si>
    <t>2402006</t>
  </si>
  <si>
    <t>Mejorar 270 kilómetros de vías de segundo orden.</t>
  </si>
  <si>
    <t>Gestión ambiental</t>
  </si>
  <si>
    <t>Gestión predial</t>
  </si>
  <si>
    <t>2020004250213</t>
  </si>
  <si>
    <t>2402025</t>
  </si>
  <si>
    <t>2020004250188</t>
  </si>
  <si>
    <t>2402018</t>
  </si>
  <si>
    <t>Rehabilitar 130 kilómetros de vías de segundo orden.</t>
  </si>
  <si>
    <t>Km rehabilitados</t>
  </si>
  <si>
    <t>Interventoría técnica y administrativa</t>
  </si>
  <si>
    <t>2402027</t>
  </si>
  <si>
    <t>Operación y administración de peajes</t>
  </si>
  <si>
    <t>2020004250192</t>
  </si>
  <si>
    <t>2402021</t>
  </si>
  <si>
    <t>Mantener 1.000 kilómetros de vías departamentales pavimentadas.</t>
  </si>
  <si>
    <t>Km intervenidos</t>
  </si>
  <si>
    <t>Infraestructura fisica</t>
  </si>
  <si>
    <t>Mantener 10.000 kilómetros de vías de segundo y tercer orden, en afirmado.</t>
  </si>
  <si>
    <t>Implementación del Modelo Integral de Mantenimiento - Combos demaquinaria</t>
  </si>
  <si>
    <t>2402112</t>
  </si>
  <si>
    <t>2020004250197</t>
  </si>
  <si>
    <t>2401017</t>
  </si>
  <si>
    <t>Intervenir 220 puentes.</t>
  </si>
  <si>
    <t>Puentes intervenidos</t>
  </si>
  <si>
    <t>2020004250191</t>
  </si>
  <si>
    <t>2409046</t>
  </si>
  <si>
    <t>Atender el 100% de las emergencias viales presentadas en el departamento.</t>
  </si>
  <si>
    <t>Emergencias Atendidas</t>
  </si>
  <si>
    <t>2020004250185</t>
  </si>
  <si>
    <t>2402114</t>
  </si>
  <si>
    <t>Mejorar 80.000 m2 de vías urbanas Mejorar 80.000 m2 de vías urbanas en el departamento.</t>
  </si>
  <si>
    <t>Metros cuadrados intervenidos</t>
  </si>
  <si>
    <t>2402042</t>
  </si>
  <si>
    <t>Construir 1.050.000 m2 placa huella Construir 1.050.000 de m2 de placa huella.</t>
  </si>
  <si>
    <t>M</t>
  </si>
  <si>
    <t>2020004250301</t>
  </si>
  <si>
    <t>1709019</t>
  </si>
  <si>
    <t>Intervenir 30 infraestruct prod/compet. Intervenir 30 infraestructuras productivas y competitivas.</t>
  </si>
  <si>
    <t>Infraestructuras productivas y competitivas intervenidas</t>
  </si>
  <si>
    <t>2020004250379</t>
  </si>
  <si>
    <t>1709022</t>
  </si>
  <si>
    <t>2021004250459</t>
  </si>
  <si>
    <t>Gestion predial CL Construidos</t>
  </si>
  <si>
    <t>1230</t>
  </si>
  <si>
    <t>AGENCIA CATASTRAL DE CUNDINAMARCA</t>
  </si>
  <si>
    <t>2021004250345</t>
  </si>
  <si>
    <t>0406016</t>
  </si>
  <si>
    <t>Realizar actualizac. catastral 25 mpios Realizar la actualización catastral en 25 municipios del departamento de Cundinamarca</t>
  </si>
  <si>
    <t>Realizar aseguramiento de la calidad de los procesos de actualizacióncatastral</t>
  </si>
  <si>
    <t>GERENCIA AGENCIA CATASTRAL DE CUNDINAMARCA</t>
  </si>
  <si>
    <t>Realizar proceso de actualización catastral en los municipios de lajurisdicción</t>
  </si>
  <si>
    <t>Mcp</t>
  </si>
  <si>
    <t>Realizar la adquisición de insumos primarios cartográficos para eldesarrollo del proyecto de actualización catastral con enfoquemultipropósito</t>
  </si>
  <si>
    <t>0406003</t>
  </si>
  <si>
    <t>Realizar 30000 trámit. conserv catastral Realizar 30.000 trámites de conservación catastral en el departamento de Cundinamarca</t>
  </si>
  <si>
    <t>Trámites de conservación catastral realizados</t>
  </si>
  <si>
    <t>Desarrollo de plataforma tecnológica para la gestión catastral</t>
  </si>
  <si>
    <t>Realizar visitas de campo, de acuerdo a la demanda en función delproceso de conservación catastral</t>
  </si>
  <si>
    <t>1231</t>
  </si>
  <si>
    <t>AGENCIA DE CUND PARA LA PAZ Y LA CONVIVE</t>
  </si>
  <si>
    <t>2020004250480</t>
  </si>
  <si>
    <t>Dllar sist estrat consolidación de paz. Desarrollar un sistema estratégico para la consolidación de la paz en Cundinamarca.</t>
  </si>
  <si>
    <t>Sistema estratégico desarrollado</t>
  </si>
  <si>
    <t>Formulación de Política Pública</t>
  </si>
  <si>
    <t>SUBGERENCIA TÉCNICA ACPC</t>
  </si>
  <si>
    <t>consejos territoriales de paz</t>
  </si>
  <si>
    <t>sistema de monitoreo y análisis de conflictividades</t>
  </si>
  <si>
    <t>Dllar estrategia implement. Acuerdo Paz Desarrollar una estrategia que promueva la implementación del Acuerdo de Paz en Cundinamarca.</t>
  </si>
  <si>
    <t>Estrategia Desarrollada</t>
  </si>
  <si>
    <t>Desarrollo rural y de territorios afectados por el conflicto armadocon enfasis en el sector rural</t>
  </si>
  <si>
    <t>Politica de Reincorporación</t>
  </si>
  <si>
    <t>Memoria histórica, reparación y reconciliación</t>
  </si>
  <si>
    <t>Implementar en las 15 provincias una estrategia para la promoción de la cultura de paz.</t>
  </si>
  <si>
    <t>Proyecto de formación para la construcción de paz en los territorios</t>
  </si>
  <si>
    <t>Apoyo a Organizaciones comunitarias que trabaja por la paz</t>
  </si>
  <si>
    <t>Promoción de la paz y la convivencia</t>
  </si>
  <si>
    <t>1263</t>
  </si>
  <si>
    <t>UNIDAD ADM.ESPECIAL DE PENSIONES DEL DEP</t>
  </si>
  <si>
    <t>2020004250367</t>
  </si>
  <si>
    <t>3601005</t>
  </si>
  <si>
    <t>Asesorar a los 116 municipios del departamento en materia pensional.</t>
  </si>
  <si>
    <t>Municipios asesorados en materia pensional</t>
  </si>
  <si>
    <t>Elaborar y editar material divulgativo</t>
  </si>
  <si>
    <t>DIRECCION GENERAL</t>
  </si>
  <si>
    <t>3601009</t>
  </si>
  <si>
    <t>Realizar 20 eventos de capacitación de seguridad social en el club del pensionado.</t>
  </si>
  <si>
    <t>Capacitar en Seguridad Social a la comunidad del departamento (enfoquediferencial a victimas, campesinos, mujeres, trabajadores informales,juntas de acción comunal) de conformidad con la estrategia el “Clubdel Cundinamarqués”</t>
  </si>
  <si>
    <t>E</t>
  </si>
  <si>
    <t>3601010</t>
  </si>
  <si>
    <t>Beneficiar al 100% de los afiliados al Club del Pensionado con actividades de bienestar.</t>
  </si>
  <si>
    <t>Afiliados al Club del Pensionado beneficiados</t>
  </si>
  <si>
    <t>Desarrollar estrategias de bienestar a los pensionados deldepartamento (pasadías, , capacitaciones, actividades lúdicas,culturales, recreativas y deportivas en la Casa Acuaries.</t>
  </si>
  <si>
    <t>Celebración del día de pensionado.</t>
  </si>
  <si>
    <t>1290</t>
  </si>
  <si>
    <t>AGENCIA COMERCIALIZACION E INNOVACION PA</t>
  </si>
  <si>
    <t>1709063</t>
  </si>
  <si>
    <t>Disponer de una transformadora de alimentos hortícola para que preste servicios a la región.</t>
  </si>
  <si>
    <t>Trasformadora de alimentos al servicio</t>
  </si>
  <si>
    <t>SUBGERENCIA INNOVACIÓN Y TRANSFORMACION PRODUCTIVA</t>
  </si>
  <si>
    <t>2021004250458</t>
  </si>
  <si>
    <t>Brindar asistencia tecnica en las actividades relacionadas al fortalecimientodel sector agropecuario</t>
  </si>
  <si>
    <t>Incorporar herramientas y tecnologia en las organizaciones del sectoragropecuario</t>
  </si>
  <si>
    <t>Promover alianzas publico privadas encaminadas a organizaciones del sectoragropecuario</t>
  </si>
  <si>
    <t>Generar encadenamiento productivo para la población con enfoque diferencial</t>
  </si>
  <si>
    <t>1709059</t>
  </si>
  <si>
    <t>Intervenir 100 und agroindustriales Intervenir 100 unidades agroindustriales con mejoramiento de infraestructura menor.</t>
  </si>
  <si>
    <t>Unidades Agroindustriales intervenidas</t>
  </si>
  <si>
    <t>1709065</t>
  </si>
  <si>
    <t>Apoyar la adecuación y funcionamiento de 4 plantas de beneficio animal.</t>
  </si>
  <si>
    <t>Plantas de beneficio animal adecuadas y en funcionamiento</t>
  </si>
  <si>
    <t>2021004250457</t>
  </si>
  <si>
    <t>3502010</t>
  </si>
  <si>
    <t>Comercialización prod 1000 org. Mipymes Promover la comercialización e innovación, con enfoque regional, de los productos y servicios de 1.000 organizaciones, Mipymes y productores de Cundinamarca</t>
  </si>
  <si>
    <t>Organizaciones, Mipymes y productores de Cund con promoción de productos y servicios</t>
  </si>
  <si>
    <t>Apoyar los procesos de comercialización de productos y servicios ydotación</t>
  </si>
  <si>
    <t>SUBGERENCIA COMERCIALIZACIÓN Y PROMOCIÓN DE MERCADOS</t>
  </si>
  <si>
    <t>Generar alianzas con entidades público-privadas</t>
  </si>
  <si>
    <t>6108</t>
  </si>
  <si>
    <t>SECRETARIA DE EDUCACION REGALIAS</t>
  </si>
  <si>
    <t>2017000050033</t>
  </si>
  <si>
    <t>Suministrar complemento alimentario tipo almuerzo para adolescentesdel programa PAE - JORNADA UNICA</t>
  </si>
  <si>
    <t>Suministrar complemento alimentario jornada mañana/ jornada tarde paraniñas, niños, beneficiados con el PAE regular.</t>
  </si>
  <si>
    <t>Interventoria</t>
  </si>
  <si>
    <t>2019000050044</t>
  </si>
  <si>
    <t>Suministrar complemento alimentario tipo almuerzo para adolescentesdel programa PAE - JORNADA ÚNICA - Total almuerzos: 1.297.530</t>
  </si>
  <si>
    <t>Interventoria: Realizar seguimiento verificación, evaluación delcomponente técnico, administrativo, financiero y jurídico de loscontratos suscritos con el operador de alimentación escolar</t>
  </si>
  <si>
    <t>Suministrar complemento alimentario jornada mañana/ jornada tarde paraniñas, niños beneficiados con el programa PAE REGULAR COMPLEMENTOSAM/PM - Total complementos 6.275.295"</t>
  </si>
  <si>
    <t>2021004250258</t>
  </si>
  <si>
    <t>Realizar Seguimiento, monitoreo y control del Programa de AlimentaciónEscolar – Interventoría</t>
  </si>
  <si>
    <t>Suministrar Raciones para Preparar en Casa - RPC a los beneficiariosdel Programa PAE de la ETC Cundinamarca</t>
  </si>
  <si>
    <t>Suministrar Raciones Industrializadas - RI a los beneficiarios delPrograma PAE de la ETC Cundinamarca</t>
  </si>
  <si>
    <t>2017000050027</t>
  </si>
  <si>
    <t>Entregar subsidios de transporte escolar a los studianrtesbeneficiados</t>
  </si>
  <si>
    <t>Apoyar la supervision que se realizará a la etsrategis de TransporteEscolar</t>
  </si>
  <si>
    <t>2018000050019</t>
  </si>
  <si>
    <t>Entregar subsidios de transporte escolar a los estudiantesbeneficiados.</t>
  </si>
  <si>
    <t>2020000050037</t>
  </si>
  <si>
    <t>Realizar apoyo a la Supervisión.</t>
  </si>
  <si>
    <t>Adquirir y entregar el mobiliario a dotar para las sedes educativas</t>
  </si>
  <si>
    <t>2012000100118</t>
  </si>
  <si>
    <t>2201035</t>
  </si>
  <si>
    <t xml:space="preserve">Financiar 100 proyectos de investigación, innovación y negocios verdes de las IED de los municipios no certificados del departamento, en el uso y apropiación de la ciencia, tecnología e innovación. 
</t>
  </si>
  <si>
    <t>Proyectos de investigación, innovación y negocios verdes financiados</t>
  </si>
  <si>
    <t>Fortalecimiento de experiencias investigativas a través de dotación eimplementación de ambientes de aprendizajes y tecnologías de lainformación y la comunicación, contenidos digitales yobjetos
virtuales de aprendizaje pertinentes."</t>
  </si>
  <si>
    <t>Generar la mediación y apropiacion de la investigacion a traves deaulas virtuales</t>
  </si>
  <si>
    <t>6120</t>
  </si>
  <si>
    <t>SECRETARIA DE COMPETITIVIDAD</t>
  </si>
  <si>
    <t>2019000050026</t>
  </si>
  <si>
    <t>Entrega de pajillas de toros mejorados (material genético)</t>
  </si>
  <si>
    <t>Realizar la interventoría técnica del proyecto</t>
  </si>
  <si>
    <t>Entrega de 23 kits de inseminación artificial</t>
  </si>
  <si>
    <t>Acompañamiento en procesos de evaluación y selección</t>
  </si>
  <si>
    <t>Formación en procesos de evaluación, selección y cruzamientos</t>
  </si>
  <si>
    <t>Entrega de 629 hembras bovinas puras bajo criterios de selección</t>
  </si>
  <si>
    <t>Acompañamiento en el proceso de implementación de buenas prácticasganaderas (BPG)</t>
  </si>
  <si>
    <t>1702035</t>
  </si>
  <si>
    <t>Entrega de 629 Kits de higienización de leche (apoyo a laimplementación de Buenas Prácticas Ordeño)</t>
  </si>
  <si>
    <t>Renovación de 42 hectáreas de praderas</t>
  </si>
  <si>
    <t>Formación en procesos de manejo de praderas</t>
  </si>
  <si>
    <t>Entrega Kits de maquinaria y equipos</t>
  </si>
  <si>
    <t>6121</t>
  </si>
  <si>
    <t>SECRETARIA DEL AMBIENTE</t>
  </si>
  <si>
    <t>6124</t>
  </si>
  <si>
    <t>SECRETARIA DE AGRICULTURA Y DES. REGALIA</t>
  </si>
  <si>
    <t>2017000050065</t>
  </si>
  <si>
    <t>Interventoria técnica</t>
  </si>
  <si>
    <t>6125</t>
  </si>
  <si>
    <t>S.G.R.SECRETARIA DE CIENCIA Y TECNOLOGIA</t>
  </si>
  <si>
    <t>2017000100087</t>
  </si>
  <si>
    <t>Realizar apoyo a la supervisión</t>
  </si>
  <si>
    <t>2018000100160</t>
  </si>
  <si>
    <t>Realizar el apoyo a la supervisión</t>
  </si>
  <si>
    <t>Financiar estudios de maestría en universidades o programasacreditados</t>
  </si>
  <si>
    <t>2017000100104</t>
  </si>
  <si>
    <t>Apoyar la supervisión del objetivo específico 1.</t>
  </si>
  <si>
    <t>3904018</t>
  </si>
  <si>
    <t>Apoyar la supervisión del objetivo específico 3.</t>
  </si>
  <si>
    <t>3904020</t>
  </si>
  <si>
    <t>Apoyar la supervisión del objetivo específico 3</t>
  </si>
  <si>
    <t>3904021</t>
  </si>
  <si>
    <t>Apoyar la supervisión del objetivo específico 4</t>
  </si>
  <si>
    <t>3904023</t>
  </si>
  <si>
    <t>Apoyar la supervisión del objetivo específico 2.</t>
  </si>
  <si>
    <t>2020000100649</t>
  </si>
  <si>
    <t>Construir una propuesta curricular basada en los principios delenfoque educativo STEM desde la cual se incentive la apropiación y usocreativo de la ciencia y la tecnología en los docentes, estudiantes yfamilias; en modalidad presencial y en casa.</t>
  </si>
  <si>
    <t>Implementar estrategias de aprendizaje y trabajo colaborativo a travésde escuelas de campo y monitoreo climático participativo con pequeñosproductores para promover la productividad sostenible y el manejointeligente del clima.</t>
  </si>
  <si>
    <t>Diseñar proyectos que integren a la comunidad rural para incentivaruna cultura emprendedora, adoptar prácticas para la conservación yaprovechamiento sostenible de bienes y servicios ambientales, laproductividad,</t>
  </si>
  <si>
    <t>Desarrollar una propuesta de transición a la presencialidad,reconociendo las condiciones de comunidad rural, los lineamientos delMinisterio de Educación Nacional y las ventajas de la formacióndigital permanente.</t>
  </si>
  <si>
    <t>Implementar procesos de apropiación y gestión del conocimiento endirectivos y docentes, enfocados a constituir una comunidad deaprendizaje que nutra permanentemente el vínculo educación rural –comunidad.</t>
  </si>
  <si>
    <t>Construir una ruta para la sostenibilidad y socialización delconocimiento generado mediante la intervención.</t>
  </si>
  <si>
    <t>3903008</t>
  </si>
  <si>
    <t>Realizar el Apoyo a la Supervisión del Proyecto</t>
  </si>
  <si>
    <t>Realizar la Administración del Proyecto</t>
  </si>
  <si>
    <t>Mejorar los espacios e infraestructura de la institución educativadepartamental Romeral, bajo el concepto centro de excelencia para laeducación rural.</t>
  </si>
  <si>
    <t>Implementar espacios de aprendizaje y participación con tecnologías,conectividad y dispositivos de bioseguridad, para la comunidad rural</t>
  </si>
  <si>
    <t>2020000100650</t>
  </si>
  <si>
    <t>Realizar la administración del proyecto</t>
  </si>
  <si>
    <t>Realizar el apoyo a la supervisión.</t>
  </si>
  <si>
    <t>Realizar un diagnóstico que permita conocer de primera mano el estadoactual de la comunidad educativa frente al uso de las TIC</t>
  </si>
  <si>
    <t>Realizar un proceso de sensibilización a la comunidad educativa sobreel impacto de las TIC en el mundo moderno</t>
  </si>
  <si>
    <t>Realizar un proceso de alfabetización digital a la comunidad educativaa través de una estrategia de Formación de Formadores</t>
  </si>
  <si>
    <t>Diseñar e implementar un laboratorio digital en temas de educaciónbásica y media para complementar los procesos educativos de lasinstituciones rurales no oficiales de Cundinamarca, a través de unaestrategia de gamificación</t>
  </si>
  <si>
    <t>Adjudicar equipos a las sedes educativas.</t>
  </si>
  <si>
    <t>2012000100144</t>
  </si>
  <si>
    <t>3903001</t>
  </si>
  <si>
    <t>Desarrollo de protocolos tecnológicos con el fin de establecer normasen el manejo de alimentos de la cadena de logística y distribución dealimentos.</t>
  </si>
  <si>
    <t>3903003</t>
  </si>
  <si>
    <t>Evaluación y ajuste de procesos logísticos y de distribución respectoa lo realizado en la actividad anterior.</t>
  </si>
  <si>
    <t>Elaboración de manuales y guías que serán entregados a las personasque harán parte de la capacitación en buenos hábitos de consumo.</t>
  </si>
  <si>
    <t>3903010</t>
  </si>
  <si>
    <t>Evaluación de los contenidos productos de las investigacionesfinanciadas por el CTA.</t>
  </si>
  <si>
    <t>3903011</t>
  </si>
  <si>
    <t>Dotar de equipos de laboratorios y equipos de prototipado al Centro deinvestigación y desarrollo tecnológico.</t>
  </si>
  <si>
    <t>3903012</t>
  </si>
  <si>
    <t>la interventoria y/o supervision del proyecto</t>
  </si>
  <si>
    <t>2016000100027</t>
  </si>
  <si>
    <t>Análisis de la información</t>
  </si>
  <si>
    <t>3903009</t>
  </si>
  <si>
    <t>Evaluar los resultados de la tasa de obtención de ocitos sobres losporcentajes de clivaje y de producción de embriones</t>
  </si>
  <si>
    <t>2020000100246</t>
  </si>
  <si>
    <t>Caracterización socioeconómica y diagnóstico productivo de quinientos(500) actores de la cadena productiva de la guadua de los doce (12)municipios beneficiarios del proyecto.</t>
  </si>
  <si>
    <t>Diagnóstico del potencial comercial del cultivo de la Guadua y susproductos derivados Carbón Activado y Laminados en el departamento deCundinamarca.</t>
  </si>
  <si>
    <t>Realizar la administración del objetivo 1.</t>
  </si>
  <si>
    <t>Realizar la administración del objetivo 2.</t>
  </si>
  <si>
    <t>Apoyo a la supervisión del objetivo 2.</t>
  </si>
  <si>
    <t>Sensibilización de quinientos (500) actores de la cadena productiva dela guadua sobre el uso, manejo y aprovechamiento de la guadua.</t>
  </si>
  <si>
    <t>Puesta en marcha de cuatro (4) Nodos Guadueros de Experimentación ydesarrollo de productos a base de carbón activado y laminados.</t>
  </si>
  <si>
    <t>Fortalecimiento de las capacidades de doscientas cincuenta (250)actores de la cadena productiva de la Guadua del departamento deCundinamarca para el desarrollo de productos con valor agregado.</t>
  </si>
  <si>
    <t>Consolidación y socialización de dos (2) paquetes tecnológicos para eldesarrollo de productos con valor agregado a partir del uso yaprovechamiento de la guadua de Cundinamarca.</t>
  </si>
  <si>
    <t>Transferencia de dos (2) paquetes tecnológicos para el desarrollo decarbón activado y laminados de Guadua</t>
  </si>
  <si>
    <t>Realizar la administración del proyecto Objetivo3</t>
  </si>
  <si>
    <t>2020000100696</t>
  </si>
  <si>
    <t>Apoyo a la Supervisión</t>
  </si>
  <si>
    <t>Administración del proyecto</t>
  </si>
  <si>
    <t>Fortalecer las competencias de micro, pequeñas empresas y asociacionesproductivas en innovación para generar crecimiento empresarial</t>
  </si>
  <si>
    <t>Incrementar la capacidad de acompañamiento de las organizacioneslocales de apoyo al desarrollo empresarial, la innovación y latransformación productiva</t>
  </si>
  <si>
    <t>2017000100016</t>
  </si>
  <si>
    <t>Realizar el seguimiento y evaluación de los proyectos</t>
  </si>
  <si>
    <t>Realizar el seguimiento (supervisión) del proyecto</t>
  </si>
  <si>
    <t>Realizar seguimiento (supervisión) del proyecto</t>
  </si>
  <si>
    <t>2017000100034</t>
  </si>
  <si>
    <t>Apoyo a la supervisión</t>
  </si>
  <si>
    <t>2020000100137</t>
  </si>
  <si>
    <t>3902017</t>
  </si>
  <si>
    <t>Realizar la Administración del proyecto</t>
  </si>
  <si>
    <t>Ejecución de las mejoras a la infraestructura para investigación.</t>
  </si>
  <si>
    <t>3902018</t>
  </si>
  <si>
    <t>1.00-</t>
  </si>
  <si>
    <t>Realizar el apoyo a la supervision</t>
  </si>
  <si>
    <t>Asistencia técnica a la red pública y privada de la red delaboratorios del departamento</t>
  </si>
  <si>
    <t>Calibración de Equipos</t>
  </si>
  <si>
    <t>Verificación de los insumos adquiridos</t>
  </si>
  <si>
    <t>Verificación del sistema de información y equipos</t>
  </si>
  <si>
    <t>Vinculación del personal investigativo.</t>
  </si>
  <si>
    <t>2020000100266</t>
  </si>
  <si>
    <t>Realizar la supervisión del Proyecto</t>
  </si>
  <si>
    <t>8227924.00-</t>
  </si>
  <si>
    <t>Desarrollar e imprimir los artes divulgativos de la muestra</t>
  </si>
  <si>
    <t>Diseño de la estrategia de comunicación y lanzamiento de espectativa.</t>
  </si>
  <si>
    <t>Diseño y pruebas piloto de los talleres que acompañaran la muestra delmuseo</t>
  </si>
  <si>
    <t>Desarrollar los diseños museográficos, editoriales y digitales de laexposición</t>
  </si>
  <si>
    <t>Realizar la convocatoria a Provincias beneficiadas</t>
  </si>
  <si>
    <t>Diseño del espacio de trabajo que funcionará como stand móvil</t>
  </si>
  <si>
    <t>Realizar la sistematización de la información para la generación debases de datos sobre la muestra</t>
  </si>
  <si>
    <t>Acopio de información, documentación e investigación para laconstrucción del guion científico.</t>
  </si>
  <si>
    <t>Definición de la base conceptual en relación con el diagnóstico deidentidad de Cundinamarca y las temáticas en ciencia y tecnología</t>
  </si>
  <si>
    <t>Compra y adecuación de vehículo, equipos y materiales para elfuncionamiento y dotación de la muestra</t>
  </si>
  <si>
    <t>Realizar selección y capacitación equipo de trabajo y del equiposatélite</t>
  </si>
  <si>
    <t>Realizar la planeación operativa, pedagógica, metodológica yfinanciera del proyecto</t>
  </si>
  <si>
    <t>Evaluación y ajustes de la estrategia</t>
  </si>
  <si>
    <t>Evaluación y presentación de resultados</t>
  </si>
  <si>
    <t>Entrega de la operación del museo a la Gobernación.</t>
  </si>
  <si>
    <t>Fortalecer la participación ciudadana en Ciencia, Tecnología eInnovación</t>
  </si>
  <si>
    <t>Organizar y poner en marcha los espacios de Museo Itinerante</t>
  </si>
  <si>
    <t>2017000100074</t>
  </si>
  <si>
    <t>Apoyo a la supervisión.</t>
  </si>
  <si>
    <t>Implementar un modelo de transferencia de conocimiento a los pequeñosproductores del sector agropecuario</t>
  </si>
  <si>
    <t>Transferir conocimientos, tecnologías, metodologías, herramientas ytécnicas a los pequeños productores para mejorar la productividad</t>
  </si>
  <si>
    <t>2017000100076</t>
  </si>
  <si>
    <t>11419941.00-</t>
  </si>
  <si>
    <t>2020000100695</t>
  </si>
  <si>
    <t>Perfilar, seleccionar y vincular el grupo lideresas que se entrenarancomo promotoras y gestoras comunitarias en cada municipio.</t>
  </si>
  <si>
    <t>10000000.00-</t>
  </si>
  <si>
    <t>Implementar el MODULO UNO de entrenamiento experiencial de laslideresas en manejo de protocolos Covid-19, uso de herramientas ITC´Splataforma, aplicativo y Tablet. y primeros auxilios psicológicos porla pandemia. Semi presencial virtual 32 horas</t>
  </si>
  <si>
    <t>Seleccionar, caracterizar y georreferenciar las familias que van abeneficiarse del ejercicio de intercambio y transferencia deconocimiento en protocolos COVID 19 Y riesgo de violencias basadas engénero</t>
  </si>
  <si>
    <t>Dotar a las lideresas y profesionales con equipamiento idóneo deprotección y las herramientas Tics necesarias para la gestión deltrabajo de campo.</t>
  </si>
  <si>
    <t>Levantar del sistema de oferta de servicios por municipio ydepartamental para áreas de salud, bienestar y líneas de atención yprevención de violencias basadas en genero por municipio</t>
  </si>
  <si>
    <t>Implementar el proceso sistematización de la información tomada apartir del proceso de visitas y acompañamientos en una central dedatos web aportado por el aliado.</t>
  </si>
  <si>
    <t>Diseñar herramientas y apoyos pedagógicos para el sistema deentrevistas, test de medición de riesgo y documentación de visitas deacompañamiento y transferencia de conocimiento a la comunidad</t>
  </si>
  <si>
    <t>Implementar el proceso de referenciación de las familias a la ofertade los municipios y el departamento en servicios de prevención,calidad de vida o atención y protección a mujeres víctimas deviolencias basadas en género.</t>
  </si>
  <si>
    <t>Diseñar e implementar el MODULO DOS del proceso de entrenamientoexperiencial de las 225 lideresas en temas asociados a derechoshumanos con énfasis en prevención de violencias basadas en género.Semi presencial virtual con 48 horas de clase virtual, 12 videostutoriales, mentorías virtuales y trabajo en campo 240 horas.</t>
  </si>
  <si>
    <t>Implementar el proceso de trabajo de campo y asesoría de los equipostécnicos regionales como modelo de transferencia de conocimiento ypractica de acompañamiento social de las lideresas a las familiaselegidas por municipio.</t>
  </si>
  <si>
    <t>Vincular al proceso de seguimiento, validación y evaluación del modelode transferencia de conocimiento a representantes de las alcaldías yreferentes técnicos de los municipios.</t>
  </si>
  <si>
    <t>Implementar un sistema de compensación económica o en especie para las225 lideresas entrenadas y que reconozca su valiosa actividad en elproceso de transferencia de conocimiento, orientación y acompañamientoa cada una de las familias de los municipios por 6 meses</t>
  </si>
  <si>
    <t>Diseño, preproducción y producción de las memorias del proyecto einformes en memorias audiovisual de 30 minutos.</t>
  </si>
  <si>
    <t>Diseñar e implementar una estrategia de comunicación, generación decontenidos y divulgación de avances y resultados canalizada a travésde las redes sociales y sitios oficiales de la Gobernación.</t>
  </si>
  <si>
    <t>Elaborar del documento final preproducción y producción de textos,presentación documento con 1.000 ejemplares para entregar a todos losmunicipios del departamento a universidades y otros centros deconocimiento.</t>
  </si>
  <si>
    <t>Implementar el modelo metodológico de análisis de contenidos por partedel equipo de profesionales, en relación con las variables de estudioelegidas para conocer los impactos de Covid 19 en aumento de lasviolencias basadas en género.</t>
  </si>
  <si>
    <t>Realizar un evento de lanzamiento y cierre público del estudio conmedios de comunicación y cooperantes.</t>
  </si>
  <si>
    <t>6131</t>
  </si>
  <si>
    <t>SECRETARIA DE HABITAT Y VIVIENDA</t>
  </si>
  <si>
    <t>2017000050042</t>
  </si>
  <si>
    <t>Interventoria proyecto</t>
  </si>
  <si>
    <t>DIRECCION  DE GESTION Y SEGUIMIENTO A LA INVERSION</t>
  </si>
  <si>
    <t>2015000050014</t>
  </si>
  <si>
    <t>REJILLA METALICA TRADICIONAL SOSCO 3X3</t>
  </si>
  <si>
    <t>TABLERO PARCIAL 4 CIRCUITOS</t>
  </si>
  <si>
    <t>PUNTO ELÉCTRICO y accesorios</t>
  </si>
  <si>
    <t>ACTIVIDAD SALIDA SANITARIA PVC-S/PARAL 2"</t>
  </si>
  <si>
    <t>ACTIVIDAD SALIDA SANITARIA PVC-S/PARAL 4"</t>
  </si>
  <si>
    <t>RED SANITARIA PISO (indicar material gress o pvc y diam)</t>
  </si>
  <si>
    <t>CAJA DE INSPECCIÓN 40X41</t>
  </si>
  <si>
    <t>SUMINISTRO E INSTALACIÓN SANITARO TANQUE(incluye Grigeria)</t>
  </si>
  <si>
    <t>SUMINISTRO E INSTALACIÓN LAVAMANOS COLGAR (incluye Griferia)</t>
  </si>
  <si>
    <t>Actividad REGISTRO DE 1/2"</t>
  </si>
  <si>
    <t>BALDOSA CERAMICA PISO PARED 20X20CALIDAD DE PRIMERA</t>
  </si>
  <si>
    <t>PUERTA EN LAMINA CAL 18. (incluye anticorrosivo)</t>
  </si>
  <si>
    <t>VENTANA EN LAMINA CAL 18 (incluye anticorrosivo)</t>
  </si>
  <si>
    <t>POZO SEPTICO ETERNIT 1000 LT</t>
  </si>
  <si>
    <t>INTERVENTORIA OBRA</t>
  </si>
  <si>
    <t>COSTO INDIRECTO OBRA</t>
  </si>
  <si>
    <t>RED HIDRAULICA piso (indicar material y diam)</t>
  </si>
  <si>
    <t>Actividad estructura metálica pintada</t>
  </si>
  <si>
    <t>Actividad PAÑETE LISO MURO 1: 4 ESPESOR 1,5 CMS</t>
  </si>
  <si>
    <t>Actividad MESON EN CONCRETO 2500 PSI ESPESOR 0,1 M( incluue refuerzo)</t>
  </si>
  <si>
    <t>Actividad División varilla y malla pañetada</t>
  </si>
  <si>
    <t>CABALLETES INSTALADO (material, calibre y longitud)</t>
  </si>
  <si>
    <t>Cubierta arquitectónica pintada</t>
  </si>
  <si>
    <t>PUNTO HIDRÁULICO PVC-P/ PARAL 1/2"</t>
  </si>
  <si>
    <t>SUMINISTRO E INSTALACIÓN DUCHA SENCILLA</t>
  </si>
  <si>
    <t>suministro e instalación de Lavaplatos de empotrar en acero inoxidable45x49 cms</t>
  </si>
  <si>
    <t>JUEGOS INCRUSTAR (incluye toallero,porta rollo, jabonera,cepillera ycercha simple</t>
  </si>
  <si>
    <t>Actividad LAVADERO PREFABRICADO</t>
  </si>
  <si>
    <t>2016000050052</t>
  </si>
  <si>
    <t>INTERVENTORIA PROYECTO</t>
  </si>
  <si>
    <t>6152</t>
  </si>
  <si>
    <t>UNIDAD ADM ESPE. GESTION DEL RIESGO DE</t>
  </si>
  <si>
    <t>2017240106002</t>
  </si>
  <si>
    <t>3205007</t>
  </si>
  <si>
    <t>Estudio avenidas torrenciales</t>
  </si>
  <si>
    <t>SUBDIRECCION DEL CONOCIMIENTO</t>
  </si>
  <si>
    <t>260641200.00-</t>
  </si>
  <si>
    <t>Interventoría Obra</t>
  </si>
  <si>
    <t>Estudio incendios forestales</t>
  </si>
  <si>
    <t>3205017</t>
  </si>
  <si>
    <t>Estudio en movimiento de masas</t>
  </si>
  <si>
    <t>Estudios en inundaciones</t>
  </si>
  <si>
    <t>2018000050036</t>
  </si>
  <si>
    <t>3205019</t>
  </si>
  <si>
    <t>REDES ALCANTARILLADO (Reposición de redes de aguas servidas yconstrucción de red de aguas lluvias)</t>
  </si>
  <si>
    <t>9613820.00-</t>
  </si>
  <si>
    <t>3205021</t>
  </si>
  <si>
    <t>ACTIVIDADES OBRAS COMPLEMENTARIAS (Revegetalizacion y Señalizacion)</t>
  </si>
  <si>
    <t>ACTIVIDADES ACERO DE REFUERZO</t>
  </si>
  <si>
    <t>ACTIVIDADES ESTRUCTURAS EN CONCRETO (Anclajes, dados en concreto,cunetas, canal de aguas rápidas, muro de descole)</t>
  </si>
  <si>
    <t>ACTIVIDADES PREELIMINARES</t>
  </si>
  <si>
    <t>2019000050037</t>
  </si>
  <si>
    <t>Fortalecimiento a la Unidad Administrativa Especial de Gestión delRiesgo - UAEGRD.</t>
  </si>
  <si>
    <t>Fortalecer a los Cuerpos de Bomberos en los Municipios de Arbelaez, LaCalera,Gachancipa,</t>
  </si>
  <si>
    <t>Fortalecimiento Defensa Civil Seccional Cundinamarca y municipio deGacheta</t>
  </si>
  <si>
    <t>Fortalecer a la Cruz Roja Colombiana en los municipios de Girardot,Pacho y Chipaque.</t>
  </si>
  <si>
    <t>2020000050012</t>
  </si>
  <si>
    <t>DOTACION CARPAS ALLU HALL</t>
  </si>
  <si>
    <t>COMPRA Y SUMINISTRO DE KIT BÁSICO PREVENCIÓN PERSONAL PARA BOMBEROS,CRUZ, ROJA, DEFENSA CIVIL, UAEGRD, EJERCITO Y POLICIA NACIONAL</t>
  </si>
  <si>
    <t>6197.B</t>
  </si>
  <si>
    <t>2017000050061</t>
  </si>
  <si>
    <t>1901132</t>
  </si>
  <si>
    <t>Adquirir Vehículos de Trasporte Asistencial Básico (TAB)</t>
  </si>
  <si>
    <t>Adquirir la adquisición de Vehículos de Trasporte AsistencialMedicalizado (TAM)</t>
  </si>
  <si>
    <t>2019000050036</t>
  </si>
  <si>
    <t>Adquirir la adquisición de Vehículos de Trasporte AsistencialMedicalizado
(TAM)</t>
  </si>
  <si>
    <t>2020000050003</t>
  </si>
  <si>
    <t>Adquirir ambulancias medicalizadas</t>
  </si>
  <si>
    <t>1901177</t>
  </si>
  <si>
    <t>Adquirir Elementos de protección personal</t>
  </si>
  <si>
    <t>Adquirir elementos de aseo y desinfección</t>
  </si>
  <si>
    <t>Adquirir equipos biomédicos</t>
  </si>
  <si>
    <t>Realizar las actividades de apoyo a la supervisión para la ejecucióndel proyecto.</t>
  </si>
  <si>
    <t>6223</t>
  </si>
  <si>
    <t>2017000050039</t>
  </si>
  <si>
    <t>CONSTRUIR PLACA HUELLA</t>
  </si>
  <si>
    <t>REALIZAR LA CARACTERIZACION VIAL</t>
  </si>
  <si>
    <t>2020004250216</t>
  </si>
  <si>
    <t>2199068</t>
  </si>
  <si>
    <t>Implementar la primera fase del centro de formación minero energético de Cundinamarca.</t>
  </si>
  <si>
    <t>Fases implementadas</t>
  </si>
  <si>
    <t>0000-00-00</t>
  </si>
  <si>
    <t>2020000050019</t>
  </si>
  <si>
    <t>6113</t>
  </si>
  <si>
    <t>2016000050016</t>
  </si>
  <si>
    <t>4301026</t>
  </si>
  <si>
    <t>2016000050012</t>
  </si>
  <si>
    <t>2019004250029</t>
  </si>
  <si>
    <t>0301027</t>
  </si>
  <si>
    <t>2018130101055</t>
  </si>
  <si>
    <t>5400304</t>
  </si>
  <si>
    <t>Conectar 60.000 personas serv alc rural. Conectar a 60.000 personas nuevas al servicio de alcantarillado o con solución de saneamiento de aguas servidas en la zona rural</t>
  </si>
  <si>
    <t>Nuevas personas rurales conectadas al alcantarillado o con saneamiento de aguas servidas</t>
  </si>
  <si>
    <t>2012000100010</t>
  </si>
  <si>
    <t>2013000100176</t>
  </si>
  <si>
    <t>3903007</t>
  </si>
  <si>
    <t>2017000100012</t>
  </si>
  <si>
    <t>3902001</t>
  </si>
  <si>
    <t>3902002</t>
  </si>
  <si>
    <t>3902003</t>
  </si>
  <si>
    <t>2012000100056</t>
  </si>
  <si>
    <t>2012000100063</t>
  </si>
  <si>
    <t>3901008</t>
  </si>
  <si>
    <t>2012000100156</t>
  </si>
  <si>
    <t>3904015</t>
  </si>
  <si>
    <t>2013000100129</t>
  </si>
  <si>
    <t>3903004</t>
  </si>
  <si>
    <t>2013000100131</t>
  </si>
  <si>
    <t>2013000100180</t>
  </si>
  <si>
    <t>2013000100215</t>
  </si>
  <si>
    <t>2013000100217</t>
  </si>
  <si>
    <t>2013000100247</t>
  </si>
  <si>
    <t>2013000100248</t>
  </si>
  <si>
    <t>6126</t>
  </si>
  <si>
    <t>SEC DE DESARROLLO E INCLUSION SOCIAL</t>
  </si>
  <si>
    <t>6132</t>
  </si>
  <si>
    <t>2017000050064</t>
  </si>
  <si>
    <t>2019000050039</t>
  </si>
  <si>
    <t>2017000050036</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</si>
  <si>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</si>
  <si>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</si>
  <si>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</si>
  <si>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</si>
  <si>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</si>
  <si>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</si>
  <si>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PLAN DE ACCIÓN 2021</t>
  </si>
  <si>
    <t xml:space="preserve">EJECUCIÓN FÍSICA </t>
  </si>
  <si>
    <t>Ejecución fisica de la actividad</t>
  </si>
  <si>
    <t>Eficacia Actividad</t>
  </si>
  <si>
    <t>Actividad con programación de recursos pero con programación física en 0, favor INGRESAR AL SISTEMA (INTRANET)  y corregir</t>
  </si>
  <si>
    <t xml:space="preserve">Actividad con programación de recursos pero con SALDO DE $ POR PROGRAMAR ademas tine programación física en 0, favor INGRESAR AL SISTEMA (INTRANET)  y corregir, </t>
  </si>
  <si>
    <t>Producto con recursos en la Vigencia y SIN PROGRAMACIÓN PA ( comunicarse con planeación y justificar en observaciones)</t>
  </si>
  <si>
    <t>% de ejecución recursos POAI</t>
  </si>
  <si>
    <t>Ejecución PA Recursos de Gestión No incorporada - GNI</t>
  </si>
  <si>
    <t>Ejecución PA con recursos en Especie</t>
  </si>
  <si>
    <t>% de ejecución Total Valor de recursos programados en PA</t>
  </si>
  <si>
    <t>Total Valor de recursos EJECUTADOS en PA</t>
  </si>
  <si>
    <t>OBSERVACIÓN O COMENTARIOS ENTIDAD</t>
  </si>
  <si>
    <t>SECRETARÍA DE SALUD</t>
  </si>
  <si>
    <t>1132 -1223</t>
  </si>
  <si>
    <t>SECRETARIA DE MINAS ENERGÍA Y GAS recursos de INSTITUTO DE INFRAESTRUCTURA .I.C.C.U</t>
  </si>
  <si>
    <t>1220 - 1223</t>
  </si>
  <si>
    <t>INST. DEPARTAMENTAL DE CULTURA TURISMO con recursos INSTITUTO DE INFRAESTRUCTURA .I.C.C.U</t>
  </si>
  <si>
    <t>EJECUCIÓN FINANCIERA</t>
  </si>
  <si>
    <t>PROGRAMACIÓN FÍSICA PA</t>
  </si>
  <si>
    <t xml:space="preserve">TIENE PROGRAMACIÓN FISICA , SIN RECURSOS (si no hay ejecución física ni financiera, Se sugiere ingresar al sistema y quitar programación fisica) ademas informar en observacion entidad </t>
  </si>
  <si>
    <t>PENDIENTE DE PROGRAMAR favor INGRESAR AL SISTEMA (INTRANET) progrmar y realizar en esta base de datos el respectivo reporte.</t>
  </si>
  <si>
    <t>Describa como contribuye la ejecución de la actividad al avance de la meta de producto.</t>
  </si>
  <si>
    <t>Ejecución PA con Recursos POAI (Facturado)</t>
  </si>
  <si>
    <t>Identifique la(s) Entidad de aportó el recurso GNI</t>
  </si>
  <si>
    <t>Ejecutado físico TOTAL meta año 2021</t>
  </si>
  <si>
    <t>Tipo</t>
  </si>
  <si>
    <t>Código</t>
  </si>
  <si>
    <t>Descripción</t>
  </si>
  <si>
    <t>Apropiación total</t>
  </si>
  <si>
    <t>CDP</t>
  </si>
  <si>
    <t>RPC</t>
  </si>
  <si>
    <t>Facturado</t>
  </si>
  <si>
    <t>Pagado</t>
  </si>
  <si>
    <t>Pos-Pre</t>
  </si>
  <si>
    <t>Área Funcional</t>
  </si>
  <si>
    <t>Programa Presupuestario</t>
  </si>
  <si>
    <t>Fondo</t>
  </si>
  <si>
    <t>Descripción Fondo</t>
  </si>
  <si>
    <t>Autorización legal</t>
  </si>
  <si>
    <t>Unidad medida</t>
  </si>
  <si>
    <t>Nombre indicador</t>
  </si>
  <si>
    <t>Programado Físico Vigencia</t>
  </si>
  <si>
    <t>Avance meta acumulada</t>
  </si>
  <si>
    <t>Avance meta vigencia</t>
  </si>
  <si>
    <t>Centro Gestor</t>
  </si>
  <si>
    <t>SECRETARIA DE HACIENDA</t>
  </si>
  <si>
    <t>SECRETARIA DE LA FUNCION PUBLICA</t>
  </si>
  <si>
    <t>SECRETARIA DE COMPETITIVIDAD Y DESARROLLO ECONÓMICO</t>
  </si>
  <si>
    <t>SECRETARÍA DE TRANSPORTE Y MOVILIDAD</t>
  </si>
  <si>
    <t>SECRETARIA DE AGRICULTURA Y DESARROLLO RURAL</t>
  </si>
  <si>
    <t>SECRETARIA DE CIENCIA, TECNOLOGÍA E INNOVACION</t>
  </si>
  <si>
    <t>SECRETARÍA DE DESARROLLO E INCLUSION SOCIAL</t>
  </si>
  <si>
    <t>SECRETARIA DE TECNOLOGIA DE LA INFORMACION Y LAS COMUNICACIONES -Tics</t>
  </si>
  <si>
    <t>SECRETARIA DE LA MUJER Y EQUIDAD DE GÉNERO</t>
  </si>
  <si>
    <t>SECRETARÍ DEL HÁBITAT Y VIVIENDA</t>
  </si>
  <si>
    <t>ALTA CONSEJERÍA PARA LA FELICIDAD Y EL BIENESTAR DE CUNDINAMARCA</t>
  </si>
  <si>
    <t>APEC</t>
  </si>
  <si>
    <t>UNIDAD ADMINISTRATIVA ESPECIAL PARA LA GESTION DEL RIESGO DE DESASTRES</t>
  </si>
  <si>
    <t>SALUD PÚBLICA COLECTIVA</t>
  </si>
  <si>
    <t>SUBCUENTA PRESTACION DE SERVICIOS EN LO NO CUBIERTO CON SUBSIDIOS A LA DEMANDA</t>
  </si>
  <si>
    <t>REGIMEN SUBSIDIADO</t>
  </si>
  <si>
    <t>FONDO ROTATORIO ESTUPEFACIENTES DPTO CUNDINAMARCA</t>
  </si>
  <si>
    <t>OTROS GASTOS EN SALUD</t>
  </si>
  <si>
    <t>INSTITUTO DE PROTECCION Y BIENESTAR ANIMAL DE CUNDINAMARCA IPYBAC</t>
  </si>
  <si>
    <t>INSTITUTO DEPARTAMENTAL DE ACCIÓN COMUNAL -IDACO</t>
  </si>
  <si>
    <t>BENEFICENCIA DE CUNDINAMARCA</t>
  </si>
  <si>
    <t>INSTITUTO DEPARTAMENTAL PARA LA RECREACION Y EL DEPORTE DE CUNDINAMARCA</t>
  </si>
  <si>
    <t>INSTITUTO DEPARTAMENTAL DE CULTURA Y TURISMO DE CUNDINAMARCA</t>
  </si>
  <si>
    <t>INSTITUTO DE INFRAESTRUCTURA Y CONCESIONES DE CUNDINAMARCA "ICCU"</t>
  </si>
  <si>
    <t xml:space="preserve">AGENCIA CATASTRAL </t>
  </si>
  <si>
    <t>AGENCIA DE CUNDINAMARCA PARA LA PAZ Y LA CONVIVENCIA</t>
  </si>
  <si>
    <t>UNIDAD ADMNISTRATIVA ESPECIAL DE PENSIONES</t>
  </si>
  <si>
    <t xml:space="preserve">AGENCIA DE COMERCIALIZACIÓN </t>
  </si>
  <si>
    <t>SECRETARIA DE CIENCIA, TECNOLOGÍA E INNOVACIÓN</t>
  </si>
  <si>
    <t>24,00</t>
  </si>
  <si>
    <t>0,38</t>
  </si>
  <si>
    <t>0,25</t>
  </si>
  <si>
    <t>0,29</t>
  </si>
  <si>
    <t>0,286</t>
  </si>
  <si>
    <t>0,4</t>
  </si>
  <si>
    <t>META ELIMINADA CON PROGRAMACIÓN EN PLAN DE ACCIÓN, SI HAY EJECUCIÓN DE LA ACTIVIDAD REPORTARLA Y EN LOS CASOS EN QUE APLIQUE INDICAR A QUE NUEVA META CONTRIBUYE</t>
  </si>
  <si>
    <t>1. Filtre por el nombre de su entidad</t>
  </si>
  <si>
    <t>2. Identifique el proyecto que va a reportar</t>
  </si>
  <si>
    <t xml:space="preserve">OBSERVACIÓN DE PLANEACIÓN A LA PROGRAMACIÓN </t>
  </si>
  <si>
    <t>3. filtre por cada producto para realizar el reporte</t>
  </si>
  <si>
    <t>Diligencia si hay datos en la columna anterior</t>
  </si>
  <si>
    <t>Digite el monto si en la ejecución del proyecto (actividad) hubo gestión de recursos; si no, deje en blanco.</t>
  </si>
  <si>
    <t>Digite el monto si en la ejecución del proyecto (actividad) hubo recursos en especie; si no, deje en blanco.</t>
  </si>
  <si>
    <t>En caso de requerir, aclarar u observar algo, haga uso de esta celda.</t>
  </si>
  <si>
    <t>una vez seleccionada su entidad, se sugiere revisar la columna "AL" OBSERVACIÓN DE PLANEACIÓN A LA PROGRAMACIÓN y si lo requiere realizar los ajustes en el sistema.</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</si>
  <si>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</si>
  <si>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</si>
  <si>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</si>
  <si>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</si>
  <si>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 xml:space="preserve">Se realizó la reforestación de 51 hectáreas en los municipios de Facatativá, Tausa, Sesquilé, Guatavita y San Antonio del Tequendama </t>
  </si>
  <si>
    <t>Se terminó de ejecutar los convenios SA-CDCVI-053-2021 y SA-CDCVI-054-2021 con Nocaima y Caparrapí para propagar 75.000 árboles. En revisión jurídica una Convocatoria para comprar materiales e insumos para el montaje y operación de viveros en 14 municipios del Departamento.</t>
  </si>
  <si>
    <t>Se implementaron 2 viveros forestales</t>
  </si>
  <si>
    <t>SE realizó la adquisición de insumos y se entregaron a los municipios de Nocaima y Caparrapí</t>
  </si>
  <si>
    <t>Se logró la limpieza de 2 cuerpos lagunares,  35853 m2 de espejo de agua del humedal CACAHUAL La Vega, por valor de $ 1.099.927.977 ($560.131.696 aportes CAR) y de 5000 m2 del espejo de agua de la LAGUNA UBAQUE, por valor de $300.000.000.</t>
  </si>
  <si>
    <t>Se realizó la entrega de 80 Toneladas de alimento  y 2.646 animales beneficiados en 4 zoologicos Piscilago (Nilo): 1.183 animales, Wakata, (Tocancipá): 721 animales, Santa Cruz (San Antonio Tequendama): 592 animales, Reserva (Cota): 150 animales</t>
  </si>
  <si>
    <t>Se implemento una estrategia de conservación de alto impacto positivo con la entrega de 80 toneladas e aimento da 4 zoologicos del departamento y beneficiano un total de 2.646 animales</t>
  </si>
  <si>
    <t xml:space="preserve">Se realizó asistencia técnica a 4 zoologicos del Departamento mediante la entrega de insumos de alimentos </t>
  </si>
  <si>
    <t>Con la estrategia de mantenimiento de predios “Abejas con la conservación” se logró la recuperación de 507 hectáreas</t>
  </si>
  <si>
    <t>Se logró la elaboración de DRP y PAAC de 17 acuerdos  en el marco del Convenio 092-2020 CAR, en cuanto a las hectáreas vinculadas, con base en los Planes de Adecuación Elaborados hasta la fecha se vinculan 1827,84 ha</t>
  </si>
  <si>
    <t>Se ha realizado el establecimiento de alianzas a través e diferentes convenios suscritos con algunas entidades y administraciones municipales paa la generación de acciones de conservación de ecosistemas estrategicos (Más Bosques,  municipio de Albán, Municipio de Villapinzón y Fundación Alianza Biocuenca)</t>
  </si>
  <si>
    <t>Se realizaron los diagnosticos de los 703 predios adquiridos por el Departamento, estableciendo acciones puntuales de mantenimiento para la conservación de areas localizadas como iportancia hidrica</t>
  </si>
  <si>
    <t>Se ha realizado gestión inmobiliaria para la aquisición de predios, se tiene un avance a 15/12/2021 en relación al convenio 056 de la EIC del 70%</t>
  </si>
  <si>
    <t>Se realizó la adquisición de 5 predios en los municipios de Gachalá y Guasca, con los cuales se logró la conservación de 123.20 Hectáreas</t>
  </si>
  <si>
    <t xml:space="preserve">Se establece el plan de intervención con base en las visitas e informes técnicos de cada predio visitado dentro del convenio con FONDECUN para la conervacion de areas de importancia estrategica </t>
  </si>
  <si>
    <t>Se realizaron diferentes jornadas de siembra de árboles con más del 50% de los municipios del departamento, así mismo se han vinculado entidades y comunidades en general para llevar a cabo dichas actividades. Así mismo, se reportó por compensación la información de 32 hospitales del Depto</t>
  </si>
  <si>
    <t>Jornadas de sensibilización /implementación
1.  Mesa de trabajo virtual PUEAAs: 19 nov
2. Socialización presencial PUEAA Hospital San Vicente -Nemocón y Semana de sensibilización del uso responsable de residuos
3. Impacto del cambio climático y sostenibilidad: Plan de Ahorro y Uso eficiente del agua: virtua</t>
  </si>
  <si>
    <t xml:space="preserve"> Durante la vigencia 2020 se formularon 3 PUEAAA  en los municipios de Pandi, Bituima y Viani. Para la vigencia 2021 se formularon dos: Asociación de usuarios vereda el Tigre municipio de Vergara ASUAT (se radico en l CAR el PUEAA formulado el 16/06/2021) y Asociación ASCUABAÑA Zipacón (Se radico el 06/07/2021 a la CAR formulación PUEAA). Se realizó radicación ante la CAR de los PUEAA de Silvania, vereda Santa Isabel, Guaduas  vereda Lajitas, Sasaima Acualimonal
11 Radicados en la CAR y 8 pendientes por radicar(Se encuentran en ajustes)</t>
  </si>
  <si>
    <t>Promulgación e implementación de acciones para mantener el equilibrio entre el aprovechamiento social y económico de los recursos naturales y la conservación del medio ambiente</t>
  </si>
  <si>
    <t>1.  Mesa de trabajo virtual PUEAAs: 19 nov
2. Socialización presencial PUEAA Hospital San Vicente -Nemocón y Semana de sensibilización del uso responsable de residuos
3. Impacto del cambio climático y sostenibilidad: Plan de Ahorro y Uso eficiente del agua: virtua</t>
  </si>
  <si>
    <t>Se realizó ultimo desembolso 4/4 por valor de $20.000.000.000 mediante orden de pago 2500018584 del 06/12/2021</t>
  </si>
  <si>
    <t>Se realizó esembolso el 26/11/2021 por valor de $2.269.928.069 mediante orden 2500018063</t>
  </si>
  <si>
    <t>Se realizó el respectivo seguimiento en la eterminación e 1 de las alternativas de disposición finl de residuos sólidos a implementar</t>
  </si>
  <si>
    <t>Se ejecutó el respectivo sevuimiento y evaluación</t>
  </si>
  <si>
    <t>Se realizó la aquisición de equipos y elementos de bioseguriddad en 10 municipios del departamento Madrid, Cajic'a, Fusagasugá, San Bernardo, Nimaima, Caqueza, Chaguani, Bituima, Albán y Villapinzon</t>
  </si>
  <si>
    <t>El Contrato de interventoria esta vigente y con los recursos asignados y trasnferidos para la Interventoria hasta el 31 de diciembre de 2021.</t>
  </si>
  <si>
    <t>Se implementaron los PGIRS en los municipios de Fusagasugá, San Bernardo, Nimaima, Caqueza, Chaguani, Bituima, Madrid y Cajicá</t>
  </si>
  <si>
    <t xml:space="preserve">Se estructuró  proyecto para adelantar proceso precontractual para la IMPLEMENTACION DE UNA ESTRATEGIA DE FORTALECIMIENTO DE LA CADENA DE LA GUADUA </t>
  </si>
  <si>
    <t>Se terminó de ejecutar el Convenio Especial de Cooperación SA-CDCCO-075-2020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t>
  </si>
  <si>
    <t xml:space="preserve">A través del convenio con CAEM se logró la definición de 30 Negocios verdes. 
En coordinacion con la CAR, se realiza el fortalecimiento de los nucleos forestales de Guadua en los municipios de Pacho y Yacopi. Se realiza el inventario forestal de Guadua en el nucleo Pacho, con el fin de fortalecer este sistema de produccion sostenible con el ambiente .  </t>
  </si>
  <si>
    <t xml:space="preserve">A través del convenio de CAEM se logró la promoción de la investigación e innovación en negocios verdes con la definición de 30 empresas.
Y através del programa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</si>
  <si>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Estrategia Construida/diagnostico situacional  a través del convenio 070-2020 con CAEM</t>
  </si>
  <si>
    <t>Se realizaron piezas publicitarias como apoyo al proceso de socialización de la definición de 30 Negocios verdes y asistencia técnica a 30 empresas (diagnostico empresarial y Formulación de un Plan Asistencial) a través del convenio 070-2020 con CAEM</t>
  </si>
  <si>
    <t>Definición de 30 Negocios verdes y asistencia técnica a 30 empresas (diagnostico empresarial y Formulación de un Plan Asistencial) a través del convenio 070-2020 con CAEM: Estrategia Construida/diagnostico situacional de la Estrategia (Sutatausa, Quetame, Gachancipá, Cota, Puerto Salgar, Madrid, Subachoque, Cucunubá, la Palma, la Peña, Cajicá, Agua de Dios, Tenjo, Funza, Mosquera, Suesca y Cogua) en temas de Responsabilidad Ambiental Empresarial.</t>
  </si>
  <si>
    <t>Se realizaron 15 jornadas de educación ambiental en temas de cambio climatico, residuos sólidos, apiarios, día el árbol, impacto ambiental, taller e politica pública, huella de carbono, código de colores, foro empresarial, uso eficiente del agua, entre otros.</t>
  </si>
  <si>
    <t>Se realizó el segundo concurso de educación ambiental con el cuál se logró el reconocimiento a la implementación de proyectos para la formación de una cultura ambiental</t>
  </si>
  <si>
    <t>Se avanza con el documento diagnostico para la formulación de la politica pública</t>
  </si>
  <si>
    <t>Se realizó asistencia técnica y capacitación en los municipios de Cajicá, Guayabal de Síquima y Cáqueza  con la implementación de proyectos de educación ambiental  "Sensibilización a la comunidad para el manejo de residuos sólidos (heces de mascotas) en el área urbana del municipio de Cajicá", "Construcción de cultura ambiental mediante el reciclaje en el municipio de Guayabal de Síquima"  y “Comité Interinstitucional de Educación Ambiental para la Generación de Cultura Ambiental en el Manejo Integral de los Residuos Orgánicos en el Municipio de Cáqueza”, beneficiando un total de 18.956 personas.
Se realizo el desembolso de los 10 proyectos ganadores del segundo concruso virtual de educacion ambiental, con fecha de inicio del 30 de agosto del año 2021 para la respectiva ejecucion de cada proyecto y su seguimiento por parte de la direccion de educacion y cultura ambiental.No Beneficiarios:36970</t>
  </si>
  <si>
    <t xml:space="preserve">Se socializo y entrego formalmente la calculadora de Huella de Carbono a los 46 Hospitales dentro de la red de hospitales Verdes.  Se realiza la medicion de la huella de carbono de la sede administrativa de la Gobernacion de Cundinamarca y se avanza en la vinculacion  formal de los 46 hospitales verdes del Departamento en el programa de medicion de huella y su corresponsabilidad con Responsabilidad Ambiental Empresarial.  Se Desarrolla la medicion de huella de carbono del Departamento .  Se requiere a los hospitales verdes su certificacion de compensacion de huella de carbono. </t>
  </si>
  <si>
    <t>El ingeniero de sistemas se encuentra desarrollando el software para la implementación de la estrategia huella de carbono a través de la calculadora, la cuál se realizará para la vigencia 2022</t>
  </si>
  <si>
    <t>Se culminó la construcción de 14 estufas ecoeficientes en municipios de la jurisdicción del Guavio (Ubalá, Medina y Gachalá), a través del convenio 068-2020 CORPOGUAVIO, lo que contribuye a la reducción de emisión de gases de efecto invernadero.</t>
  </si>
  <si>
    <t>Se realizó la capacitación de 14 familias beneficiarias con la entrega de estufas ecoeficientes</t>
  </si>
  <si>
    <t>Se realizó el respectiv o ajuste y actualización de documentos para la impleentación de los programas de cambio climatico</t>
  </si>
  <si>
    <t xml:space="preserve">Se terminó el convenio 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
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</si>
  <si>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 xml:space="preserve">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t>
  </si>
  <si>
    <t>A ravés del convenio 076-2020 con el municipio de Nilo se sembraron 6.4 has y se estan haciendo los mantenimientos respectivos.</t>
  </si>
  <si>
    <t>Se realizo el segundo pago por valor de $8.437.000.000 el 16/07/2021 mediante orden de pago No. 3300027096.</t>
  </si>
  <si>
    <t xml:space="preserve">Se recibe por parte del Programa de las Naciones Unidad PNUD el docuemnto que contiene el analisis y estrategias para la creacion del instrumento de articulacion de la Inversion. Como parte de las acciones desarrolladas se concerta con Bogotá una reunion en la que se acuerda la financiacion conjunta de una concenio con BIOCUENCA para el desarrollo del programa de Pago por servicios Ambientales con recursos de Bogotá invertidos en areas de abastecimiento. </t>
  </si>
  <si>
    <t>Se logro la terminación del proyecto Centro de adecuación y mantenimiento tecnologico del Cuero en el municipio de Villapinzón</t>
  </si>
  <si>
    <t>Se realizó la contratación de la interventoria para llevar a cabo la ejecución de las obras del convenio 095-2020 CAR- Río Balsillas</t>
  </si>
  <si>
    <t>Se realiza el componente diagnostico de la Politica Publica, se desarrollan los talleres con comunidades y sectores  obteniendo el diagnostico situacional de la problemática , se analiza frente al conocimiento y avance de  los programas y proyectos  contenidos en el Plan Regional de Cambio Climatcio, Se realiza el 19 de Agosto presentaciopn de avances y el instrumento de  financiacion ante el area juridica y la Secretaria de Planeacion para continuar con las actividades para la implementación del plan de acción de crisis climatica</t>
  </si>
  <si>
    <t>Con respecto a la actividades se tiene un apropiado de $160.000.000 de los cuales se emplearon $45.600.000 para la suscripción de 4 OPS las cuales contribuyeron dentro de la recopilación de la información para la elaboración de documento diagnostico e informe de análisis de la información del Estado de la Calidad del Aire, así mismo se realizó la elaboración de los estudios previos para contratar la Implementación de una estrategia tendiente a mejorar la calidad del aire, a través de la puesta en marcha de una red comunitaria de calidad del aire en Municipios priorizados del Departamento con la Corporación MAKAIKA, sin embargo, se envió el proceso de contratación a la  Unidad de Contratación, pero se sugirió desde allí, que el proyecto y sus recursos debían ejecutarse en un 100% durante la vigencia 2021, pero, debido al tiempo de ejecución acordado y las actividades a realizar en colegios, no se alcanzaría a ejecutar en un 100% en lo que queda de este año 2021. Adicionalmente, se solicitó que el proceso fuera llevado a cabo por medio de proceso competitivo a través de SECOP II y no como Convenio de Asociación, por lo tanto, el mismo deberá ser presentado nuevamente para la vigencia 2022.</t>
  </si>
  <si>
    <t>El valor financiero ejecutado se está haciendo con relación a lo facturado, no al valor comprometido</t>
  </si>
  <si>
    <t>Valor comprometido de $300.000.000, pagos parciales convenio 115-2021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</si>
</sst>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
    <numFmt numFmtId="166" formatCode="[$$-240A]\ #,##0"/>
    <numFmt numFmtId="167" formatCode="#,##0.000"/>
  </numFmts>
  <fonts count="29"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8"/>
      <color theme="1"/>
      <name val="Calibri"/>
      <family val="2"/>
      <scheme val="minor"/>
    </font>
    <font>
      <sz val="11"/>
      <name val="Calibri"/>
      <family val="2"/>
      <scheme val="minor"/>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0"/>
      <color theme="1"/>
      <name val="Calibri"/>
      <family val="2"/>
      <scheme val="minor"/>
    </font>
    <font>
      <b/>
      <sz val="11"/>
      <color rgb="FF0070C0"/>
      <name val="Calibri"/>
      <family val="2"/>
      <scheme val="minor"/>
    </font>
    <font>
      <b/>
      <sz val="10"/>
      <color rgb="FF0070C0"/>
      <name val="Calibri"/>
      <family val="2"/>
      <scheme val="minor"/>
    </font>
    <font>
      <b/>
      <sz val="12"/>
      <color rgb="FF0070C0"/>
      <name val="Calibri"/>
      <family val="2"/>
      <scheme val="minor"/>
    </font>
    <font>
      <b/>
      <sz val="10"/>
      <color rgb="FFFF0000"/>
      <name val="Calibri"/>
      <family val="2"/>
      <scheme val="minor"/>
    </font>
  </fonts>
  <fills count="55">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FFE699"/>
        <bgColor indexed="64"/>
      </patternFill>
    </fill>
    <fill>
      <patternFill patternType="solid">
        <fgColor rgb="FF92D050"/>
        <bgColor indexed="64"/>
      </patternFill>
    </fill>
    <fill>
      <patternFill patternType="solid">
        <fgColor rgb="FFFCE4D6"/>
        <bgColor indexed="64"/>
      </patternFill>
    </fill>
    <fill>
      <patternFill patternType="solid">
        <fgColor rgb="FFDDEBF7"/>
        <bgColor indexed="64"/>
      </patternFill>
    </fill>
    <fill>
      <patternFill patternType="solid">
        <fgColor rgb="FFFFC000"/>
        <bgColor indexed="64"/>
      </patternFill>
    </fill>
    <fill>
      <patternFill patternType="solid">
        <fgColor rgb="FFFFD65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99FF"/>
        <bgColor indexed="64"/>
      </patternFill>
    </fill>
    <fill>
      <patternFill patternType="solid">
        <fgColor rgb="FF0070C0"/>
        <bgColor indexed="64"/>
      </patternFill>
    </fill>
    <fill>
      <patternFill patternType="solid">
        <fgColor theme="7" tint="0.79998168889431442"/>
        <bgColor indexed="64"/>
      </patternFill>
    </fill>
    <fill>
      <patternFill patternType="solid">
        <fgColor rgb="FFCC99FF"/>
        <bgColor indexed="64"/>
      </patternFill>
    </fill>
    <fill>
      <patternFill patternType="solid">
        <fgColor rgb="FFABFFEF"/>
        <bgColor indexed="64"/>
      </patternFill>
    </fill>
    <fill>
      <patternFill patternType="solid">
        <fgColor rgb="FF15E1EB"/>
        <bgColor indexed="64"/>
      </patternFill>
    </fill>
    <fill>
      <patternFill patternType="solid">
        <fgColor rgb="FFFFFF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9" tint="0.39997558519241921"/>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indexed="64"/>
      </right>
      <top/>
      <bottom style="thin">
        <color auto="1"/>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auto="1"/>
      </right>
      <top/>
      <bottom style="thin">
        <color auto="1"/>
      </bottom>
      <diagonal/>
    </border>
    <border>
      <left style="medium">
        <color indexed="64"/>
      </left>
      <right style="medium">
        <color auto="1"/>
      </right>
      <top style="medium">
        <color indexed="64"/>
      </top>
      <bottom style="medium">
        <color auto="1"/>
      </bottom>
      <diagonal/>
    </border>
    <border>
      <left style="medium">
        <color auto="1"/>
      </left>
      <right style="medium">
        <color auto="1"/>
      </right>
      <top style="medium">
        <color indexed="64"/>
      </top>
      <bottom style="medium">
        <color auto="1"/>
      </bottom>
      <diagonal/>
    </border>
    <border>
      <left style="medium">
        <color auto="1"/>
      </left>
      <right style="medium">
        <color indexed="64"/>
      </right>
      <top style="medium">
        <color indexed="64"/>
      </top>
      <bottom style="medium">
        <color auto="1"/>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top/>
      <bottom style="medium">
        <color indexed="64"/>
      </bottom>
      <diagonal/>
    </border>
    <border>
      <left style="medium">
        <color auto="1"/>
      </left>
      <right style="medium">
        <color indexed="64"/>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7" fillId="25" borderId="30" applyNumberFormat="0" applyAlignment="0" applyProtection="0"/>
    <xf numFmtId="0" fontId="18" fillId="26" borderId="31" applyNumberFormat="0" applyAlignment="0" applyProtection="0"/>
    <xf numFmtId="0" fontId="19" fillId="26" borderId="30" applyNumberFormat="0" applyAlignment="0" applyProtection="0"/>
    <xf numFmtId="0" fontId="20" fillId="0" borderId="32" applyNumberFormat="0" applyFill="0" applyAlignment="0" applyProtection="0"/>
    <xf numFmtId="0" fontId="4" fillId="27" borderId="33" applyNumberFormat="0" applyAlignment="0" applyProtection="0"/>
    <xf numFmtId="0" fontId="5" fillId="0" borderId="0" applyNumberFormat="0" applyFill="0" applyBorder="0" applyAlignment="0" applyProtection="0"/>
    <xf numFmtId="0" fontId="3" fillId="28" borderId="34" applyNumberFormat="0" applyFont="0" applyAlignment="0" applyProtection="0"/>
    <xf numFmtId="0" fontId="21" fillId="0" borderId="0" applyNumberFormat="0" applyFill="0" applyBorder="0" applyAlignment="0" applyProtection="0"/>
    <xf numFmtId="0" fontId="1" fillId="0" borderId="35" applyNumberFormat="0" applyFill="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22" fillId="52" borderId="0" applyNumberFormat="0" applyBorder="0" applyAlignment="0" applyProtection="0"/>
    <xf numFmtId="0" fontId="23" fillId="0" borderId="0"/>
  </cellStyleXfs>
  <cellXfs count="133">
    <xf numFmtId="0" fontId="0" fillId="0" borderId="0" xfId="0"/>
    <xf numFmtId="0" fontId="0" fillId="0" borderId="0" xfId="0"/>
    <xf numFmtId="0" fontId="0" fillId="0" borderId="5" xfId="0" applyBorder="1" applyAlignment="1">
      <alignment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4" fontId="1" fillId="2" borderId="9" xfId="0" applyNumberFormat="1" applyFont="1" applyFill="1" applyBorder="1"/>
    <xf numFmtId="49" fontId="0" fillId="0" borderId="7" xfId="0" applyNumberFormat="1" applyFont="1" applyBorder="1" applyAlignment="1">
      <alignment horizontal="center"/>
    </xf>
    <xf numFmtId="49" fontId="0" fillId="0" borderId="5" xfId="0" applyNumberFormat="1" applyFont="1" applyBorder="1" applyAlignment="1">
      <alignment horizontal="center"/>
    </xf>
    <xf numFmtId="49" fontId="0" fillId="0" borderId="12" xfId="0" applyNumberFormat="1" applyFont="1" applyBorder="1"/>
    <xf numFmtId="49" fontId="0" fillId="0" borderId="13" xfId="0" applyNumberFormat="1" applyFont="1" applyBorder="1"/>
    <xf numFmtId="49" fontId="0" fillId="0" borderId="14" xfId="0" applyNumberFormat="1" applyFont="1" applyBorder="1" applyAlignment="1">
      <alignment horizontal="center"/>
    </xf>
    <xf numFmtId="49" fontId="0" fillId="0" borderId="15" xfId="0" applyNumberFormat="1" applyFont="1" applyBorder="1"/>
    <xf numFmtId="49" fontId="0" fillId="0" borderId="16" xfId="0" applyNumberFormat="1" applyFont="1" applyBorder="1"/>
    <xf numFmtId="3" fontId="0" fillId="0" borderId="15" xfId="0" applyNumberFormat="1" applyFont="1" applyBorder="1"/>
    <xf numFmtId="4" fontId="0" fillId="0" borderId="15" xfId="0" applyNumberFormat="1" applyFont="1" applyBorder="1"/>
    <xf numFmtId="3" fontId="0" fillId="0" borderId="7" xfId="0" applyNumberFormat="1" applyFont="1" applyBorder="1"/>
    <xf numFmtId="3" fontId="0" fillId="0" borderId="5" xfId="0" applyNumberFormat="1" applyFont="1" applyBorder="1"/>
    <xf numFmtId="4" fontId="0" fillId="0" borderId="7" xfId="0" applyNumberFormat="1" applyFont="1" applyBorder="1"/>
    <xf numFmtId="4" fontId="0" fillId="0" borderId="5" xfId="0" applyNumberFormat="1" applyFont="1" applyBorder="1"/>
    <xf numFmtId="164" fontId="0" fillId="0" borderId="7" xfId="0" applyNumberFormat="1" applyFont="1" applyBorder="1"/>
    <xf numFmtId="164" fontId="0" fillId="0" borderId="5" xfId="0" applyNumberFormat="1" applyFont="1" applyBorder="1"/>
    <xf numFmtId="165" fontId="0" fillId="0" borderId="7" xfId="0" applyNumberFormat="1" applyFont="1" applyBorder="1"/>
    <xf numFmtId="165" fontId="0" fillId="0" borderId="5" xfId="0" applyNumberFormat="1" applyFont="1" applyBorder="1"/>
    <xf numFmtId="49" fontId="0" fillId="0" borderId="17" xfId="0" applyNumberFormat="1" applyFont="1" applyBorder="1" applyAlignment="1">
      <alignment horizontal="center"/>
    </xf>
    <xf numFmtId="3" fontId="0" fillId="0" borderId="12" xfId="0" applyNumberFormat="1" applyFont="1" applyBorder="1"/>
    <xf numFmtId="4" fontId="0" fillId="0" borderId="12" xfId="0" applyNumberFormat="1" applyFont="1" applyBorder="1"/>
    <xf numFmtId="49" fontId="2" fillId="7" borderId="18" xfId="0" applyNumberFormat="1" applyFont="1" applyFill="1" applyBorder="1" applyAlignment="1">
      <alignment horizontal="center" vertical="center" wrapText="1"/>
    </xf>
    <xf numFmtId="49" fontId="2" fillId="7" borderId="19" xfId="0" applyNumberFormat="1" applyFont="1" applyFill="1" applyBorder="1" applyAlignment="1">
      <alignment horizontal="center" vertical="center" wrapText="1"/>
    </xf>
    <xf numFmtId="3" fontId="2" fillId="7" borderId="19" xfId="0" applyNumberFormat="1" applyFont="1" applyFill="1" applyBorder="1" applyAlignment="1">
      <alignment horizontal="center" vertical="center" wrapText="1"/>
    </xf>
    <xf numFmtId="4" fontId="2" fillId="7" borderId="19" xfId="0" applyNumberFormat="1" applyFont="1" applyFill="1" applyBorder="1" applyAlignment="1">
      <alignment horizontal="center" vertical="center" wrapText="1"/>
    </xf>
    <xf numFmtId="3" fontId="2" fillId="8" borderId="19" xfId="0" applyNumberFormat="1" applyFont="1" applyFill="1" applyBorder="1" applyAlignment="1">
      <alignment horizontal="center" vertical="center" wrapText="1"/>
    </xf>
    <xf numFmtId="4" fontId="2" fillId="8" borderId="19" xfId="0" applyNumberFormat="1" applyFont="1" applyFill="1" applyBorder="1" applyAlignment="1">
      <alignment horizontal="center" vertical="center" wrapText="1"/>
    </xf>
    <xf numFmtId="164" fontId="2" fillId="9" borderId="19" xfId="0" applyNumberFormat="1" applyFont="1" applyFill="1" applyBorder="1" applyAlignment="1">
      <alignment horizontal="center" vertical="center" wrapText="1"/>
    </xf>
    <xf numFmtId="165" fontId="2" fillId="9" borderId="19" xfId="0" applyNumberFormat="1"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4" fontId="2" fillId="9" borderId="19"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49" fontId="0" fillId="0" borderId="15" xfId="0" applyNumberFormat="1" applyFont="1" applyBorder="1" applyAlignment="1">
      <alignment wrapText="1"/>
    </xf>
    <xf numFmtId="3" fontId="2" fillId="11" borderId="19" xfId="0" applyNumberFormat="1" applyFont="1" applyFill="1" applyBorder="1" applyAlignment="1">
      <alignment horizontal="center" vertical="center" wrapText="1"/>
    </xf>
    <xf numFmtId="0" fontId="6" fillId="0" borderId="0" xfId="0" applyFont="1"/>
    <xf numFmtId="3" fontId="0" fillId="13" borderId="5" xfId="0" applyNumberFormat="1" applyFont="1" applyFill="1" applyBorder="1"/>
    <xf numFmtId="3" fontId="0" fillId="0" borderId="5" xfId="0" applyNumberFormat="1" applyFont="1" applyFill="1" applyBorder="1"/>
    <xf numFmtId="3" fontId="0" fillId="14" borderId="5" xfId="0" applyNumberFormat="1" applyFont="1" applyFill="1" applyBorder="1"/>
    <xf numFmtId="49" fontId="0" fillId="0" borderId="16" xfId="0" applyNumberFormat="1" applyFont="1" applyBorder="1" applyAlignment="1">
      <alignment horizontal="center"/>
    </xf>
    <xf numFmtId="3" fontId="0" fillId="0" borderId="16" xfId="0" applyNumberFormat="1" applyFont="1" applyBorder="1"/>
    <xf numFmtId="4" fontId="0" fillId="0" borderId="16" xfId="0" applyNumberFormat="1" applyFont="1" applyBorder="1"/>
    <xf numFmtId="164" fontId="0" fillId="0" borderId="16" xfId="0" applyNumberFormat="1" applyFont="1" applyBorder="1"/>
    <xf numFmtId="165" fontId="0" fillId="0" borderId="16" xfId="0" applyNumberFormat="1" applyFont="1" applyBorder="1"/>
    <xf numFmtId="4" fontId="4" fillId="15" borderId="20" xfId="0" applyNumberFormat="1" applyFont="1" applyFill="1" applyBorder="1" applyAlignment="1">
      <alignment horizontal="center" vertical="center" wrapText="1"/>
    </xf>
    <xf numFmtId="9" fontId="0" fillId="0" borderId="17" xfId="1" applyFont="1" applyBorder="1"/>
    <xf numFmtId="2" fontId="0" fillId="0" borderId="7" xfId="0" applyNumberFormat="1" applyFont="1" applyBorder="1"/>
    <xf numFmtId="2" fontId="0" fillId="0" borderId="5" xfId="0" applyNumberFormat="1" applyFont="1" applyBorder="1"/>
    <xf numFmtId="2" fontId="0" fillId="0" borderId="16" xfId="0" applyNumberFormat="1" applyFont="1" applyBorder="1"/>
    <xf numFmtId="3" fontId="2" fillId="10" borderId="8" xfId="0" applyNumberFormat="1" applyFont="1" applyFill="1" applyBorder="1" applyAlignment="1">
      <alignment horizontal="center" vertical="center" wrapText="1"/>
    </xf>
    <xf numFmtId="3" fontId="0" fillId="0" borderId="3" xfId="0" applyNumberFormat="1" applyFont="1" applyBorder="1"/>
    <xf numFmtId="3" fontId="0" fillId="0" borderId="21" xfId="0" applyNumberFormat="1" applyFont="1" applyBorder="1"/>
    <xf numFmtId="3" fontId="2" fillId="0" borderId="0" xfId="0" applyNumberFormat="1" applyFont="1" applyFill="1" applyBorder="1" applyAlignment="1">
      <alignment horizontal="center" vertical="center" wrapText="1"/>
    </xf>
    <xf numFmtId="0" fontId="0" fillId="0" borderId="0" xfId="0" applyFill="1" applyBorder="1"/>
    <xf numFmtId="9" fontId="2" fillId="0" borderId="0" xfId="1" applyFont="1" applyFill="1" applyBorder="1" applyAlignment="1">
      <alignment horizontal="center" vertical="center" wrapText="1"/>
    </xf>
    <xf numFmtId="3" fontId="2" fillId="18" borderId="22" xfId="0" applyNumberFormat="1" applyFont="1" applyFill="1" applyBorder="1" applyAlignment="1">
      <alignment horizontal="center" vertical="center" wrapText="1"/>
    </xf>
    <xf numFmtId="49" fontId="0" fillId="12" borderId="15" xfId="0" applyNumberFormat="1" applyFont="1" applyFill="1" applyBorder="1"/>
    <xf numFmtId="3" fontId="2" fillId="0" borderId="24" xfId="0" applyNumberFormat="1" applyFont="1" applyFill="1" applyBorder="1" applyAlignment="1">
      <alignment horizontal="center" vertical="center" wrapText="1"/>
    </xf>
    <xf numFmtId="0" fontId="0" fillId="0" borderId="0" xfId="0"/>
    <xf numFmtId="3" fontId="2" fillId="20" borderId="23" xfId="0" applyNumberFormat="1" applyFont="1" applyFill="1" applyBorder="1" applyAlignment="1">
      <alignment horizontal="center" vertical="center" wrapText="1"/>
    </xf>
    <xf numFmtId="3" fontId="2" fillId="21" borderId="22" xfId="0" applyNumberFormat="1" applyFont="1" applyFill="1" applyBorder="1" applyAlignment="1">
      <alignment horizontal="center" vertical="center" wrapText="1"/>
    </xf>
    <xf numFmtId="3" fontId="0" fillId="12" borderId="5" xfId="0" applyNumberFormat="1" applyFont="1" applyFill="1" applyBorder="1"/>
    <xf numFmtId="0" fontId="0" fillId="0" borderId="0" xfId="0"/>
    <xf numFmtId="4" fontId="2" fillId="20" borderId="20" xfId="0" applyNumberFormat="1" applyFont="1" applyFill="1" applyBorder="1" applyAlignment="1">
      <alignment horizontal="center" vertical="center" wrapText="1"/>
    </xf>
    <xf numFmtId="0" fontId="23" fillId="0" borderId="0" xfId="43" applyFont="1"/>
    <xf numFmtId="0" fontId="23" fillId="53" borderId="16" xfId="43" applyFont="1" applyFill="1" applyBorder="1"/>
    <xf numFmtId="4" fontId="23" fillId="0" borderId="0" xfId="43" applyNumberFormat="1" applyFont="1" applyAlignment="1">
      <alignment horizontal="right"/>
    </xf>
    <xf numFmtId="167" fontId="23" fillId="0" borderId="0" xfId="43" applyNumberFormat="1" applyFont="1" applyAlignment="1">
      <alignment horizontal="right"/>
    </xf>
    <xf numFmtId="0" fontId="23" fillId="12" borderId="16" xfId="43" applyFont="1" applyFill="1" applyBorder="1"/>
    <xf numFmtId="4" fontId="23" fillId="12" borderId="0" xfId="43" applyNumberFormat="1" applyFont="1" applyFill="1" applyAlignment="1">
      <alignment horizontal="right"/>
    </xf>
    <xf numFmtId="0" fontId="23" fillId="54" borderId="0" xfId="43" applyFont="1" applyFill="1"/>
    <xf numFmtId="4" fontId="0" fillId="0" borderId="17" xfId="0" applyNumberFormat="1" applyFont="1" applyBorder="1" applyAlignment="1">
      <alignment horizontal="right"/>
    </xf>
    <xf numFmtId="4" fontId="0" fillId="14" borderId="17" xfId="0" applyNumberFormat="1" applyFont="1" applyFill="1" applyBorder="1" applyAlignment="1">
      <alignment horizontal="right"/>
    </xf>
    <xf numFmtId="4" fontId="4" fillId="15" borderId="20" xfId="0" applyNumberFormat="1" applyFont="1" applyFill="1" applyBorder="1" applyAlignment="1" applyProtection="1">
      <alignment horizontal="center" vertical="center" wrapText="1"/>
      <protection locked="0"/>
    </xf>
    <xf numFmtId="2" fontId="0" fillId="0" borderId="17" xfId="0" applyNumberFormat="1" applyFont="1" applyBorder="1" applyProtection="1">
      <protection locked="0"/>
    </xf>
    <xf numFmtId="2" fontId="0" fillId="0" borderId="16" xfId="0" applyNumberFormat="1" applyFont="1" applyBorder="1" applyProtection="1">
      <protection locked="0"/>
    </xf>
    <xf numFmtId="3" fontId="2" fillId="19" borderId="19"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19" borderId="24"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0" fillId="0" borderId="0" xfId="0" applyProtection="1"/>
    <xf numFmtId="0" fontId="7" fillId="17" borderId="0" xfId="0" applyFont="1" applyFill="1" applyProtection="1"/>
    <xf numFmtId="0" fontId="5" fillId="0" borderId="0" xfId="0" applyFont="1" applyProtection="1"/>
    <xf numFmtId="0" fontId="0" fillId="0" borderId="0" xfId="0" applyProtection="1">
      <protection locked="0"/>
    </xf>
    <xf numFmtId="49" fontId="2" fillId="7" borderId="19" xfId="0" applyNumberFormat="1" applyFont="1" applyFill="1" applyBorder="1" applyAlignment="1">
      <alignment horizontal="center" vertical="center"/>
    </xf>
    <xf numFmtId="0" fontId="0" fillId="0" borderId="12" xfId="0" applyNumberFormat="1" applyFont="1" applyBorder="1" applyAlignment="1">
      <alignment horizontal="center"/>
    </xf>
    <xf numFmtId="0" fontId="1"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26" fillId="0" borderId="0" xfId="0" applyFont="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4" fillId="0" borderId="0" xfId="0" applyFont="1" applyFill="1" applyBorder="1" applyAlignment="1">
      <alignment vertical="center" wrapText="1"/>
    </xf>
    <xf numFmtId="0" fontId="1" fillId="0" borderId="0" xfId="0" applyFont="1" applyFill="1"/>
    <xf numFmtId="14" fontId="1" fillId="0" borderId="0" xfId="0" applyNumberFormat="1" applyFont="1" applyFill="1" applyBorder="1"/>
    <xf numFmtId="0" fontId="0" fillId="0" borderId="0" xfId="0" applyFill="1"/>
    <xf numFmtId="2" fontId="0" fillId="0" borderId="17" xfId="0" applyNumberFormat="1" applyFont="1" applyBorder="1" applyAlignment="1" applyProtection="1">
      <alignment wrapText="1"/>
      <protection locked="0"/>
    </xf>
    <xf numFmtId="0" fontId="1" fillId="0" borderId="0" xfId="0" applyFont="1"/>
    <xf numFmtId="0" fontId="4" fillId="16" borderId="8"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25" xfId="0" applyNumberFormat="1" applyFont="1" applyFill="1" applyBorder="1" applyAlignment="1">
      <alignment horizontal="center" vertical="center" wrapText="1"/>
    </xf>
    <xf numFmtId="3" fontId="2" fillId="19" borderId="26" xfId="0"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xr:uid="{00000000-0005-0000-0000-00002200000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15E1EB"/>
      <color rgb="FF0CC6BD"/>
      <color rgb="FFABFFEF"/>
      <color rgb="FFFFFF66"/>
      <color rgb="FFCC99FF"/>
      <color rgb="FF0099FF"/>
      <color rgb="FFFFD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770466</xdr:colOff>
      <xdr:row>4</xdr:row>
      <xdr:rowOff>0</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40000" cy="76200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a16="http://schemas.microsoft.com/office/drawing/2014/main" id="{00000000-0008-0000-0000-000003000000}"/>
            </a:ext>
          </a:extLst>
        </xdr:cNvPr>
        <xdr:cNvSpPr/>
      </xdr:nvSpPr>
      <xdr:spPr>
        <a:xfrm>
          <a:off x="11334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a16="http://schemas.microsoft.com/office/drawing/2014/main" id="{00000000-0008-0000-0000-000004000000}"/>
            </a:ext>
          </a:extLst>
        </xdr:cNvPr>
        <xdr:cNvSpPr/>
      </xdr:nvSpPr>
      <xdr:spPr>
        <a:xfrm>
          <a:off x="2938462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a16="http://schemas.microsoft.com/office/drawing/2014/main" id="{00000000-0008-0000-0000-000005000000}"/>
            </a:ext>
          </a:extLst>
        </xdr:cNvPr>
        <xdr:cNvSpPr/>
      </xdr:nvSpPr>
      <xdr:spPr>
        <a:xfrm>
          <a:off x="32070675" y="154305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a16="http://schemas.microsoft.com/office/drawing/2014/main" id="{00000000-0008-0000-0000-000006000000}"/>
            </a:ext>
          </a:extLst>
        </xdr:cNvPr>
        <xdr:cNvSpPr/>
      </xdr:nvSpPr>
      <xdr:spPr>
        <a:xfrm>
          <a:off x="3342322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a16="http://schemas.microsoft.com/office/drawing/2014/main" id="{00000000-0008-0000-0000-000007000000}"/>
            </a:ext>
          </a:extLst>
        </xdr:cNvPr>
        <xdr:cNvSpPr/>
      </xdr:nvSpPr>
      <xdr:spPr>
        <a:xfrm>
          <a:off x="34775775" y="155257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38</xdr:col>
      <xdr:colOff>390525</xdr:colOff>
      <xdr:row>9</xdr:row>
      <xdr:rowOff>142875</xdr:rowOff>
    </xdr:from>
    <xdr:to>
      <xdr:col>38</xdr:col>
      <xdr:colOff>723900</xdr:colOff>
      <xdr:row>10</xdr:row>
      <xdr:rowOff>361950</xdr:rowOff>
    </xdr:to>
    <xdr:sp macro="" textlink="">
      <xdr:nvSpPr>
        <xdr:cNvPr id="8" name="Flecha abajo 7">
          <a:extLst>
            <a:ext uri="{FF2B5EF4-FFF2-40B4-BE49-F238E27FC236}">
              <a16:creationId xmlns:a16="http://schemas.microsoft.com/office/drawing/2014/main" id="{00000000-0008-0000-0000-000008000000}"/>
            </a:ext>
          </a:extLst>
        </xdr:cNvPr>
        <xdr:cNvSpPr/>
      </xdr:nvSpPr>
      <xdr:spPr>
        <a:xfrm>
          <a:off x="39824025" y="16002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a16="http://schemas.microsoft.com/office/drawing/2014/main" id="{00000000-0008-0000-0000-000009000000}"/>
            </a:ext>
          </a:extLst>
        </xdr:cNvPr>
        <xdr:cNvSpPr/>
      </xdr:nvSpPr>
      <xdr:spPr>
        <a:xfrm>
          <a:off x="19983450" y="1571625"/>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1" name="Flecha abajo 10">
          <a:extLst>
            <a:ext uri="{FF2B5EF4-FFF2-40B4-BE49-F238E27FC236}">
              <a16:creationId xmlns:a16="http://schemas.microsoft.com/office/drawing/2014/main" id="{00000000-0008-0000-0000-00000B000000}"/>
            </a:ext>
          </a:extLst>
        </xdr:cNvPr>
        <xdr:cNvSpPr/>
      </xdr:nvSpPr>
      <xdr:spPr>
        <a:xfrm>
          <a:off x="5410200" y="2557992"/>
          <a:ext cx="333375" cy="2413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2" name="Flecha abajo 11">
          <a:extLst>
            <a:ext uri="{FF2B5EF4-FFF2-40B4-BE49-F238E27FC236}">
              <a16:creationId xmlns:a16="http://schemas.microsoft.com/office/drawing/2014/main" id="{00000000-0008-0000-0000-00000C000000}"/>
            </a:ext>
          </a:extLst>
        </xdr:cNvPr>
        <xdr:cNvSpPr/>
      </xdr:nvSpPr>
      <xdr:spPr>
        <a:xfrm>
          <a:off x="7077075" y="1609725"/>
          <a:ext cx="333375" cy="41910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3" name="Flecha abajo 12">
          <a:extLst>
            <a:ext uri="{FF2B5EF4-FFF2-40B4-BE49-F238E27FC236}">
              <a16:creationId xmlns:a16="http://schemas.microsoft.com/office/drawing/2014/main" id="{00000000-0008-0000-0000-00000D000000}"/>
            </a:ext>
          </a:extLst>
        </xdr:cNvPr>
        <xdr:cNvSpPr/>
      </xdr:nvSpPr>
      <xdr:spPr>
        <a:xfrm>
          <a:off x="21478875" y="1562100"/>
          <a:ext cx="333375" cy="419100"/>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M1333"/>
  <sheetViews>
    <sheetView tabSelected="1" topLeftCell="A6" zoomScale="90" zoomScaleNormal="90" workbookViewId="0">
      <pane xSplit="8" ySplit="7" topLeftCell="AD305" activePane="bottomRight" state="frozen"/>
      <selection activeCell="A6" sqref="A6"/>
      <selection pane="topRight" activeCell="I6" sqref="I6"/>
      <selection pane="bottomLeft" activeCell="A12" sqref="A12"/>
      <selection pane="bottomRight" activeCell="A6" sqref="A6"/>
    </sheetView>
  </sheetViews>
  <sheetFormatPr baseColWidth="10" defaultRowHeight="15" x14ac:dyDescent="0.25"/>
  <cols>
    <col min="1" max="1" width="13.85546875" style="66" customWidth="1"/>
    <col min="2" max="2" width="12.7109375" style="66" customWidth="1"/>
    <col min="3" max="3" width="18.28515625" style="66" customWidth="1"/>
    <col min="4" max="4" width="28.85546875" style="66" customWidth="1"/>
    <col min="5" max="5" width="12.7109375" style="66" customWidth="1"/>
    <col min="6" max="6" width="14.7109375" style="66" customWidth="1"/>
    <col min="7" max="7" width="15.42578125" style="66" customWidth="1"/>
    <col min="8" max="8" width="8.140625" style="66" customWidth="1"/>
    <col min="9" max="10" width="12.7109375" style="66" customWidth="1"/>
    <col min="11" max="11" width="10.28515625" style="66" customWidth="1"/>
    <col min="12" max="13" width="12.7109375" style="66" customWidth="1"/>
    <col min="14" max="14" width="42.42578125" style="66" customWidth="1"/>
    <col min="15" max="19" width="12.7109375" style="66" customWidth="1"/>
    <col min="20" max="20" width="16.42578125" style="66" customWidth="1"/>
    <col min="21" max="21" width="12.7109375" style="66" customWidth="1"/>
    <col min="22" max="22" width="16.7109375" style="88" customWidth="1"/>
    <col min="23" max="23" width="28.42578125" style="88" customWidth="1"/>
    <col min="24" max="24" width="12.7109375" style="66" customWidth="1"/>
    <col min="25" max="25" width="17.28515625" style="66" customWidth="1"/>
    <col min="26" max="26" width="17.7109375" style="66" customWidth="1"/>
    <col min="27" max="27" width="24.140625" style="66" customWidth="1"/>
    <col min="28" max="28" width="17.140625" style="66" customWidth="1"/>
    <col min="29" max="29" width="12.7109375" style="66" customWidth="1"/>
    <col min="30" max="30" width="20.28515625" style="66" customWidth="1"/>
    <col min="31" max="31" width="30.7109375" style="81" customWidth="1"/>
    <col min="32" max="32" width="20.28515625" style="56" customWidth="1"/>
    <col min="33" max="33" width="18" style="81" customWidth="1"/>
    <col min="34" max="34" width="13.42578125" style="81" customWidth="1"/>
    <col min="35" max="35" width="18.28515625" style="81" customWidth="1"/>
    <col min="36" max="37" width="20.28515625" style="56" customWidth="1"/>
    <col min="38" max="38" width="16.42578125" customWidth="1"/>
    <col min="39" max="39" width="15.85546875" style="88" customWidth="1"/>
  </cols>
  <sheetData>
    <row r="1" spans="1:39" x14ac:dyDescent="0.25">
      <c r="A1" s="113"/>
      <c r="B1" s="113"/>
      <c r="C1" s="113"/>
      <c r="D1" s="114" t="s">
        <v>0</v>
      </c>
      <c r="E1" s="115"/>
      <c r="F1" s="115"/>
      <c r="G1" s="2" t="s">
        <v>2</v>
      </c>
      <c r="H1" s="3" t="s">
        <v>5</v>
      </c>
      <c r="V1" s="1"/>
      <c r="W1" s="62"/>
      <c r="AE1" s="56"/>
      <c r="AG1" s="56"/>
      <c r="AH1" s="56"/>
      <c r="AI1" s="56"/>
      <c r="AM1"/>
    </row>
    <row r="2" spans="1:39" x14ac:dyDescent="0.25">
      <c r="A2" s="113"/>
      <c r="B2" s="113"/>
      <c r="C2" s="113"/>
      <c r="D2" s="116"/>
      <c r="E2" s="117"/>
      <c r="F2" s="117"/>
      <c r="G2" s="118" t="s">
        <v>3</v>
      </c>
      <c r="H2" s="120">
        <v>1</v>
      </c>
      <c r="V2" s="1"/>
      <c r="W2" s="62"/>
      <c r="AE2" s="56"/>
      <c r="AG2" s="56"/>
      <c r="AH2" s="56"/>
      <c r="AI2" s="56"/>
      <c r="AM2"/>
    </row>
    <row r="3" spans="1:39" x14ac:dyDescent="0.25">
      <c r="A3" s="113"/>
      <c r="B3" s="113"/>
      <c r="C3" s="113"/>
      <c r="D3" s="114" t="s">
        <v>1</v>
      </c>
      <c r="E3" s="115"/>
      <c r="F3" s="115"/>
      <c r="G3" s="119"/>
      <c r="H3" s="121"/>
      <c r="V3" s="1"/>
      <c r="W3" s="62"/>
      <c r="AE3" s="56"/>
      <c r="AG3" s="56"/>
      <c r="AH3" s="56"/>
      <c r="AI3" s="56"/>
      <c r="AM3"/>
    </row>
    <row r="4" spans="1:39" x14ac:dyDescent="0.25">
      <c r="A4" s="113"/>
      <c r="B4" s="113"/>
      <c r="C4" s="113"/>
      <c r="D4" s="116"/>
      <c r="E4" s="117"/>
      <c r="F4" s="117"/>
      <c r="G4" s="2" t="s">
        <v>4</v>
      </c>
      <c r="H4" s="4">
        <v>44266</v>
      </c>
      <c r="V4" s="1"/>
      <c r="W4" s="62"/>
      <c r="AE4" s="56"/>
      <c r="AG4" s="56"/>
      <c r="AH4" s="56"/>
      <c r="AI4" s="56"/>
      <c r="AM4"/>
    </row>
    <row r="5" spans="1:39" x14ac:dyDescent="0.25">
      <c r="V5" s="1"/>
      <c r="W5" s="62"/>
      <c r="AE5" s="56"/>
      <c r="AG5" s="56"/>
      <c r="AH5" s="56"/>
      <c r="AI5" s="56"/>
      <c r="AM5"/>
    </row>
    <row r="6" spans="1:39" s="1" customFormat="1" ht="24" thickBot="1" x14ac:dyDescent="0.4">
      <c r="A6" s="39" t="s">
        <v>2746</v>
      </c>
      <c r="B6" s="66"/>
      <c r="C6" s="66"/>
      <c r="D6" s="66"/>
      <c r="E6" s="66"/>
      <c r="F6" s="66"/>
      <c r="G6" s="66"/>
      <c r="H6" s="66"/>
      <c r="I6" s="66"/>
      <c r="J6" s="66"/>
      <c r="K6" s="66"/>
      <c r="L6" s="66"/>
      <c r="M6" s="66"/>
      <c r="N6" s="66"/>
      <c r="O6" s="66"/>
      <c r="P6" s="66"/>
      <c r="Q6" s="66"/>
      <c r="R6" s="66"/>
      <c r="S6" s="66"/>
      <c r="T6" s="66"/>
      <c r="U6" s="66"/>
      <c r="W6" s="62"/>
      <c r="X6" s="66"/>
      <c r="Y6" s="66"/>
      <c r="Z6" s="66"/>
      <c r="AA6" s="66"/>
      <c r="AB6" s="66"/>
      <c r="AC6" s="66"/>
      <c r="AD6" s="66"/>
      <c r="AE6" s="56"/>
      <c r="AF6" s="56"/>
      <c r="AG6" s="56"/>
      <c r="AH6" s="56"/>
      <c r="AI6" s="56"/>
      <c r="AJ6" s="56"/>
      <c r="AK6" s="56"/>
    </row>
    <row r="7" spans="1:39" ht="15.75" thickBot="1" x14ac:dyDescent="0.3">
      <c r="A7" s="106" t="s">
        <v>6</v>
      </c>
      <c r="B7" s="106"/>
      <c r="C7" s="106"/>
      <c r="D7" s="5">
        <v>44561</v>
      </c>
      <c r="V7" s="1"/>
      <c r="W7" s="62"/>
      <c r="AE7" s="57"/>
      <c r="AF7" s="57"/>
      <c r="AG7" s="57"/>
      <c r="AH7" s="57"/>
      <c r="AI7" s="57"/>
      <c r="AJ7" s="57"/>
      <c r="AK7" s="57"/>
      <c r="AM7"/>
    </row>
    <row r="8" spans="1:39" s="104" customFormat="1" x14ac:dyDescent="0.25">
      <c r="A8" s="102"/>
      <c r="B8" s="102"/>
      <c r="C8" s="102"/>
      <c r="D8" s="103"/>
      <c r="AE8" s="57"/>
      <c r="AF8" s="57"/>
      <c r="AG8" s="57"/>
      <c r="AH8" s="57"/>
      <c r="AI8" s="57"/>
      <c r="AJ8" s="57"/>
      <c r="AK8" s="57"/>
    </row>
    <row r="9" spans="1:39" s="91" customFormat="1" ht="60" customHeight="1" x14ac:dyDescent="0.25">
      <c r="A9" s="92"/>
      <c r="B9" s="97" t="s">
        <v>2828</v>
      </c>
      <c r="C9" s="97"/>
      <c r="D9" s="94" t="s">
        <v>2836</v>
      </c>
      <c r="E9" s="97"/>
      <c r="F9" s="97" t="s">
        <v>2829</v>
      </c>
      <c r="G9" s="97" t="s">
        <v>2831</v>
      </c>
      <c r="H9" s="97"/>
      <c r="I9" s="98"/>
      <c r="J9" s="98"/>
      <c r="K9" s="98"/>
      <c r="L9" s="98"/>
      <c r="M9" s="98"/>
      <c r="N9" s="98"/>
      <c r="O9" s="98"/>
      <c r="P9" s="98"/>
      <c r="Q9" s="98"/>
      <c r="R9" s="98"/>
      <c r="S9" s="98"/>
      <c r="T9" s="98"/>
      <c r="U9" s="98"/>
      <c r="V9" s="93" t="s">
        <v>2837</v>
      </c>
      <c r="W9" s="93" t="s">
        <v>2838</v>
      </c>
      <c r="X9" s="98"/>
      <c r="Y9" s="98"/>
      <c r="Z9" s="98"/>
      <c r="AA9" s="93" t="s">
        <v>2839</v>
      </c>
      <c r="AB9" s="98"/>
      <c r="AC9" s="98"/>
      <c r="AD9" s="98"/>
      <c r="AE9" s="101" t="s">
        <v>2840</v>
      </c>
      <c r="AF9" s="95"/>
      <c r="AG9" s="96" t="s">
        <v>2833</v>
      </c>
      <c r="AH9" s="100" t="s">
        <v>2832</v>
      </c>
      <c r="AI9" s="96" t="s">
        <v>2834</v>
      </c>
      <c r="AJ9" s="99"/>
      <c r="AK9" s="99"/>
      <c r="AL9" s="98"/>
      <c r="AM9" s="93" t="s">
        <v>2835</v>
      </c>
    </row>
    <row r="10" spans="1:39" ht="9.75" customHeight="1" thickBot="1" x14ac:dyDescent="0.3">
      <c r="V10" s="1"/>
      <c r="W10" s="62"/>
      <c r="AE10" s="57"/>
      <c r="AF10" s="57"/>
      <c r="AG10" s="57"/>
      <c r="AH10" s="57"/>
      <c r="AI10" s="57"/>
      <c r="AJ10" s="57"/>
      <c r="AK10" s="57"/>
      <c r="AM10"/>
    </row>
    <row r="11" spans="1:39" ht="18.75" customHeight="1" thickBot="1" x14ac:dyDescent="0.3">
      <c r="A11" s="122" t="s">
        <v>7</v>
      </c>
      <c r="B11" s="123"/>
      <c r="C11" s="123"/>
      <c r="D11" s="123"/>
      <c r="E11" s="123"/>
      <c r="F11" s="123"/>
      <c r="G11" s="123"/>
      <c r="H11" s="123"/>
      <c r="I11" s="123"/>
      <c r="J11" s="123"/>
      <c r="K11" s="123"/>
      <c r="L11" s="123"/>
      <c r="M11" s="123"/>
      <c r="N11" s="123"/>
      <c r="O11" s="124"/>
      <c r="P11" s="125" t="s">
        <v>8</v>
      </c>
      <c r="Q11" s="126"/>
      <c r="R11" s="127" t="s">
        <v>2765</v>
      </c>
      <c r="S11" s="128"/>
      <c r="T11" s="128"/>
      <c r="U11" s="129"/>
      <c r="V11" s="107" t="s">
        <v>2747</v>
      </c>
      <c r="W11" s="108"/>
      <c r="X11" s="109"/>
      <c r="Y11" s="130" t="s">
        <v>9</v>
      </c>
      <c r="Z11" s="131"/>
      <c r="AA11" s="131"/>
      <c r="AB11" s="131"/>
      <c r="AC11" s="131"/>
      <c r="AD11" s="132"/>
      <c r="AE11" s="110" t="s">
        <v>2764</v>
      </c>
      <c r="AF11" s="111"/>
      <c r="AG11" s="111"/>
      <c r="AH11" s="111"/>
      <c r="AI11" s="111"/>
      <c r="AJ11" s="111"/>
      <c r="AK11" s="112"/>
      <c r="AM11"/>
    </row>
    <row r="12" spans="1:39" ht="57" customHeight="1" thickBot="1" x14ac:dyDescent="0.3">
      <c r="A12" s="26" t="s">
        <v>10</v>
      </c>
      <c r="B12" s="27" t="s">
        <v>11</v>
      </c>
      <c r="C12" s="27" t="s">
        <v>12</v>
      </c>
      <c r="D12" s="27" t="s">
        <v>13</v>
      </c>
      <c r="E12" s="27" t="s">
        <v>14</v>
      </c>
      <c r="F12" s="27" t="s">
        <v>15</v>
      </c>
      <c r="G12" s="27" t="s">
        <v>16</v>
      </c>
      <c r="H12" s="27" t="s">
        <v>17</v>
      </c>
      <c r="I12" s="27" t="s">
        <v>18</v>
      </c>
      <c r="J12" s="27" t="s">
        <v>19</v>
      </c>
      <c r="K12" s="28" t="s">
        <v>20</v>
      </c>
      <c r="L12" s="29" t="s">
        <v>21</v>
      </c>
      <c r="M12" s="67" t="s">
        <v>2771</v>
      </c>
      <c r="N12" s="89" t="s">
        <v>22</v>
      </c>
      <c r="O12" s="27" t="s">
        <v>23</v>
      </c>
      <c r="P12" s="30" t="s">
        <v>24</v>
      </c>
      <c r="Q12" s="31" t="s">
        <v>25</v>
      </c>
      <c r="R12" s="32" t="s">
        <v>26</v>
      </c>
      <c r="S12" s="33" t="s">
        <v>27</v>
      </c>
      <c r="T12" s="34" t="s">
        <v>28</v>
      </c>
      <c r="U12" s="35" t="s">
        <v>29</v>
      </c>
      <c r="V12" s="77" t="s">
        <v>2748</v>
      </c>
      <c r="W12" s="77" t="s">
        <v>2768</v>
      </c>
      <c r="X12" s="48" t="s">
        <v>2749</v>
      </c>
      <c r="Y12" s="36" t="s">
        <v>2740</v>
      </c>
      <c r="Z12" s="36" t="s">
        <v>2741</v>
      </c>
      <c r="AA12" s="38" t="s">
        <v>2742</v>
      </c>
      <c r="AB12" s="38" t="s">
        <v>2743</v>
      </c>
      <c r="AC12" s="38" t="s">
        <v>2744</v>
      </c>
      <c r="AD12" s="53" t="s">
        <v>2745</v>
      </c>
      <c r="AE12" s="80" t="s">
        <v>2769</v>
      </c>
      <c r="AF12" s="61" t="s">
        <v>2753</v>
      </c>
      <c r="AG12" s="82" t="s">
        <v>2754</v>
      </c>
      <c r="AH12" s="82" t="s">
        <v>2770</v>
      </c>
      <c r="AI12" s="82" t="s">
        <v>2755</v>
      </c>
      <c r="AJ12" s="63" t="s">
        <v>2757</v>
      </c>
      <c r="AK12" s="61" t="s">
        <v>2756</v>
      </c>
      <c r="AL12" s="64" t="s">
        <v>2830</v>
      </c>
      <c r="AM12" s="59" t="s">
        <v>2758</v>
      </c>
    </row>
    <row r="13" spans="1:39" ht="12.75" hidden="1" customHeight="1" x14ac:dyDescent="0.25">
      <c r="A13" s="23" t="s">
        <v>30</v>
      </c>
      <c r="B13" s="8" t="s">
        <v>31</v>
      </c>
      <c r="C13" s="8" t="s">
        <v>32</v>
      </c>
      <c r="D13" s="90" t="str">
        <f>MID(G13,1,2)</f>
        <v>45</v>
      </c>
      <c r="E13" s="90" t="str">
        <f>MID(G13,1,4)</f>
        <v>4599</v>
      </c>
      <c r="F13" s="8" t="s">
        <v>33</v>
      </c>
      <c r="G13" s="11">
        <v>4599032</v>
      </c>
      <c r="H13" s="8">
        <v>386</v>
      </c>
      <c r="I13" s="8" t="s">
        <v>34</v>
      </c>
      <c r="J13" s="8" t="s">
        <v>35</v>
      </c>
      <c r="K13" s="24">
        <v>100</v>
      </c>
      <c r="L13" s="25">
        <v>15</v>
      </c>
      <c r="M13" s="75">
        <v>15</v>
      </c>
      <c r="N13" s="8" t="s">
        <v>36</v>
      </c>
      <c r="O13" s="9" t="s">
        <v>37</v>
      </c>
      <c r="P13" s="15">
        <v>12600000</v>
      </c>
      <c r="Q13" s="17">
        <v>1</v>
      </c>
      <c r="R13" s="19">
        <v>44197</v>
      </c>
      <c r="S13" s="21">
        <v>12</v>
      </c>
      <c r="T13" s="6" t="s">
        <v>38</v>
      </c>
      <c r="U13" s="50">
        <v>1</v>
      </c>
      <c r="V13" s="78"/>
      <c r="W13" s="78"/>
      <c r="X13" s="49">
        <f t="shared" ref="X13:X76" si="0">V13/U13</f>
        <v>0</v>
      </c>
      <c r="Y13" s="15">
        <v>0</v>
      </c>
      <c r="Z13" s="15">
        <v>12600000</v>
      </c>
      <c r="AA13" s="15">
        <v>12600000</v>
      </c>
      <c r="AB13" s="15">
        <v>0</v>
      </c>
      <c r="AC13" s="15">
        <v>0</v>
      </c>
      <c r="AD13" s="54">
        <v>12600000</v>
      </c>
      <c r="AF13" s="58">
        <f>AE13/AA13</f>
        <v>0</v>
      </c>
      <c r="AJ13" s="83">
        <f>AE13+AG13+AI13</f>
        <v>0</v>
      </c>
      <c r="AK13" s="84">
        <f>AJ13/AD13</f>
        <v>0</v>
      </c>
      <c r="AL13" s="85"/>
    </row>
    <row r="14" spans="1:39" ht="12.75" hidden="1" customHeight="1" x14ac:dyDescent="0.25">
      <c r="A14" s="10" t="s">
        <v>30</v>
      </c>
      <c r="B14" s="11" t="s">
        <v>31</v>
      </c>
      <c r="C14" s="11" t="s">
        <v>32</v>
      </c>
      <c r="D14" s="90" t="str">
        <f t="shared" ref="D14:D77" si="1">MID(G14,1,2)</f>
        <v>45</v>
      </c>
      <c r="E14" s="90" t="str">
        <f t="shared" ref="E14:E77" si="2">MID(G14,1,4)</f>
        <v>4502</v>
      </c>
      <c r="F14" s="11" t="s">
        <v>39</v>
      </c>
      <c r="G14" s="11" t="s">
        <v>40</v>
      </c>
      <c r="H14" s="11">
        <v>387</v>
      </c>
      <c r="I14" s="11" t="s">
        <v>41</v>
      </c>
      <c r="J14" s="11" t="s">
        <v>42</v>
      </c>
      <c r="K14" s="13">
        <v>3</v>
      </c>
      <c r="L14" s="14">
        <v>3</v>
      </c>
      <c r="M14" s="75">
        <v>3</v>
      </c>
      <c r="N14" s="11" t="s">
        <v>43</v>
      </c>
      <c r="O14" s="12" t="s">
        <v>37</v>
      </c>
      <c r="P14" s="16">
        <v>86883203</v>
      </c>
      <c r="Q14" s="18">
        <v>2</v>
      </c>
      <c r="R14" s="20">
        <v>44197</v>
      </c>
      <c r="S14" s="22">
        <v>12</v>
      </c>
      <c r="T14" s="7" t="s">
        <v>38</v>
      </c>
      <c r="U14" s="51">
        <v>0</v>
      </c>
      <c r="V14" s="79"/>
      <c r="W14" s="78"/>
      <c r="X14" s="49" t="e">
        <f t="shared" si="0"/>
        <v>#DIV/0!</v>
      </c>
      <c r="Y14" s="16">
        <v>0</v>
      </c>
      <c r="Z14" s="16">
        <v>1417699336</v>
      </c>
      <c r="AA14" s="16">
        <v>86883203</v>
      </c>
      <c r="AB14" s="16">
        <v>0</v>
      </c>
      <c r="AC14" s="16">
        <v>0</v>
      </c>
      <c r="AD14" s="55">
        <v>86883203</v>
      </c>
      <c r="AF14" s="58">
        <f t="shared" ref="AF14:AF77" si="3">AE14/AA14</f>
        <v>0</v>
      </c>
      <c r="AJ14" s="83">
        <f t="shared" ref="AJ14:AJ77" si="4">AE14+AG14+AI14</f>
        <v>0</v>
      </c>
      <c r="AK14" s="84">
        <f t="shared" ref="AK14:AK77" si="5">AJ14/AD14</f>
        <v>0</v>
      </c>
      <c r="AL14" s="85" t="s">
        <v>2750</v>
      </c>
    </row>
    <row r="15" spans="1:39" ht="12.75" hidden="1" customHeight="1" x14ac:dyDescent="0.25">
      <c r="A15" s="10" t="s">
        <v>30</v>
      </c>
      <c r="B15" s="11" t="s">
        <v>31</v>
      </c>
      <c r="C15" s="11" t="s">
        <v>32</v>
      </c>
      <c r="D15" s="90" t="str">
        <f t="shared" si="1"/>
        <v>45</v>
      </c>
      <c r="E15" s="90" t="str">
        <f t="shared" si="2"/>
        <v>4502</v>
      </c>
      <c r="F15" s="11" t="s">
        <v>39</v>
      </c>
      <c r="G15" s="11" t="s">
        <v>40</v>
      </c>
      <c r="H15" s="11">
        <v>387</v>
      </c>
      <c r="I15" s="11" t="s">
        <v>41</v>
      </c>
      <c r="J15" s="11" t="s">
        <v>42</v>
      </c>
      <c r="K15" s="13">
        <v>3</v>
      </c>
      <c r="L15" s="14">
        <v>3</v>
      </c>
      <c r="M15" s="75">
        <v>3</v>
      </c>
      <c r="N15" s="11" t="s">
        <v>44</v>
      </c>
      <c r="O15" s="12" t="s">
        <v>37</v>
      </c>
      <c r="P15" s="16">
        <v>1330816133</v>
      </c>
      <c r="Q15" s="18">
        <v>22</v>
      </c>
      <c r="R15" s="20">
        <v>44197</v>
      </c>
      <c r="S15" s="22">
        <v>12</v>
      </c>
      <c r="T15" s="7" t="s">
        <v>38</v>
      </c>
      <c r="U15" s="51">
        <v>0</v>
      </c>
      <c r="V15" s="79"/>
      <c r="W15" s="78"/>
      <c r="X15" s="49" t="e">
        <f t="shared" si="0"/>
        <v>#DIV/0!</v>
      </c>
      <c r="Y15" s="16">
        <v>0</v>
      </c>
      <c r="Z15" s="16">
        <v>1417699336</v>
      </c>
      <c r="AA15" s="16">
        <v>1330816133</v>
      </c>
      <c r="AB15" s="16">
        <v>0</v>
      </c>
      <c r="AC15" s="16">
        <v>0</v>
      </c>
      <c r="AD15" s="55">
        <v>1330816133</v>
      </c>
      <c r="AF15" s="58">
        <f t="shared" si="3"/>
        <v>0</v>
      </c>
      <c r="AJ15" s="83">
        <f t="shared" si="4"/>
        <v>0</v>
      </c>
      <c r="AK15" s="84">
        <f t="shared" si="5"/>
        <v>0</v>
      </c>
      <c r="AL15" s="85" t="s">
        <v>2750</v>
      </c>
    </row>
    <row r="16" spans="1:39" ht="12.75" hidden="1" customHeight="1" x14ac:dyDescent="0.25">
      <c r="A16" s="10" t="s">
        <v>30</v>
      </c>
      <c r="B16" s="11" t="s">
        <v>31</v>
      </c>
      <c r="C16" s="11" t="s">
        <v>32</v>
      </c>
      <c r="D16" s="90" t="str">
        <f t="shared" si="1"/>
        <v>45</v>
      </c>
      <c r="E16" s="90" t="str">
        <f t="shared" si="2"/>
        <v>4501</v>
      </c>
      <c r="F16" s="11" t="s">
        <v>45</v>
      </c>
      <c r="G16" s="11" t="s">
        <v>46</v>
      </c>
      <c r="H16" s="11">
        <v>389</v>
      </c>
      <c r="I16" s="11" t="s">
        <v>47</v>
      </c>
      <c r="J16" s="11" t="s">
        <v>48</v>
      </c>
      <c r="K16" s="13">
        <v>4</v>
      </c>
      <c r="L16" s="14">
        <v>1</v>
      </c>
      <c r="M16" s="75">
        <v>1</v>
      </c>
      <c r="N16" s="11" t="s">
        <v>49</v>
      </c>
      <c r="O16" s="12" t="s">
        <v>37</v>
      </c>
      <c r="P16" s="16">
        <v>75000000</v>
      </c>
      <c r="Q16" s="18">
        <v>1</v>
      </c>
      <c r="R16" s="20">
        <v>44197</v>
      </c>
      <c r="S16" s="22">
        <v>12</v>
      </c>
      <c r="T16" s="7" t="s">
        <v>50</v>
      </c>
      <c r="U16" s="51">
        <v>1</v>
      </c>
      <c r="V16" s="79"/>
      <c r="W16" s="78"/>
      <c r="X16" s="49">
        <f t="shared" si="0"/>
        <v>0</v>
      </c>
      <c r="Y16" s="16">
        <v>0</v>
      </c>
      <c r="Z16" s="16">
        <v>75000000</v>
      </c>
      <c r="AA16" s="16">
        <v>75000000</v>
      </c>
      <c r="AB16" s="16">
        <v>0</v>
      </c>
      <c r="AC16" s="16">
        <v>0</v>
      </c>
      <c r="AD16" s="55">
        <v>75000000</v>
      </c>
      <c r="AF16" s="58">
        <f t="shared" si="3"/>
        <v>0</v>
      </c>
      <c r="AJ16" s="83">
        <f t="shared" si="4"/>
        <v>0</v>
      </c>
      <c r="AK16" s="84">
        <f t="shared" si="5"/>
        <v>0</v>
      </c>
      <c r="AL16" s="85"/>
    </row>
    <row r="17" spans="1:38" ht="12.75" hidden="1" customHeight="1" x14ac:dyDescent="0.25">
      <c r="A17" s="10" t="s">
        <v>30</v>
      </c>
      <c r="B17" s="11" t="s">
        <v>31</v>
      </c>
      <c r="C17" s="11" t="s">
        <v>32</v>
      </c>
      <c r="D17" s="90" t="str">
        <f t="shared" si="1"/>
        <v>45</v>
      </c>
      <c r="E17" s="90" t="str">
        <f t="shared" si="2"/>
        <v>4599</v>
      </c>
      <c r="F17" s="11" t="s">
        <v>51</v>
      </c>
      <c r="G17" s="11" t="s">
        <v>52</v>
      </c>
      <c r="H17" s="11">
        <v>398</v>
      </c>
      <c r="I17" s="11" t="s">
        <v>53</v>
      </c>
      <c r="J17" s="11" t="s">
        <v>54</v>
      </c>
      <c r="K17" s="13">
        <v>6</v>
      </c>
      <c r="L17" s="14">
        <v>3</v>
      </c>
      <c r="M17" s="75">
        <v>3</v>
      </c>
      <c r="N17" s="11" t="s">
        <v>55</v>
      </c>
      <c r="O17" s="12" t="s">
        <v>37</v>
      </c>
      <c r="P17" s="16">
        <v>3719923742</v>
      </c>
      <c r="Q17" s="18">
        <v>3</v>
      </c>
      <c r="R17" s="20">
        <v>44197</v>
      </c>
      <c r="S17" s="22">
        <v>12</v>
      </c>
      <c r="T17" s="7" t="s">
        <v>56</v>
      </c>
      <c r="U17" s="51">
        <v>3</v>
      </c>
      <c r="V17" s="79"/>
      <c r="W17" s="78"/>
      <c r="X17" s="49">
        <f t="shared" si="0"/>
        <v>0</v>
      </c>
      <c r="Y17" s="16">
        <v>0</v>
      </c>
      <c r="Z17" s="16">
        <v>3719923742</v>
      </c>
      <c r="AA17" s="16">
        <v>3719923742</v>
      </c>
      <c r="AB17" s="16">
        <v>0</v>
      </c>
      <c r="AC17" s="16">
        <v>0</v>
      </c>
      <c r="AD17" s="55">
        <v>3719923742</v>
      </c>
      <c r="AF17" s="58">
        <f t="shared" si="3"/>
        <v>0</v>
      </c>
      <c r="AJ17" s="83">
        <f t="shared" si="4"/>
        <v>0</v>
      </c>
      <c r="AK17" s="84">
        <f t="shared" si="5"/>
        <v>0</v>
      </c>
      <c r="AL17" s="85"/>
    </row>
    <row r="18" spans="1:38" ht="12.75" hidden="1" customHeight="1" x14ac:dyDescent="0.25">
      <c r="A18" s="10" t="s">
        <v>30</v>
      </c>
      <c r="B18" s="11" t="s">
        <v>31</v>
      </c>
      <c r="C18" s="11" t="s">
        <v>32</v>
      </c>
      <c r="D18" s="90" t="str">
        <f t="shared" si="1"/>
        <v>45</v>
      </c>
      <c r="E18" s="90" t="str">
        <f t="shared" si="2"/>
        <v>4599</v>
      </c>
      <c r="F18" s="11" t="s">
        <v>57</v>
      </c>
      <c r="G18" s="11" t="s">
        <v>58</v>
      </c>
      <c r="H18" s="11">
        <v>400</v>
      </c>
      <c r="I18" s="11" t="s">
        <v>59</v>
      </c>
      <c r="J18" s="11" t="s">
        <v>60</v>
      </c>
      <c r="K18" s="13">
        <v>100</v>
      </c>
      <c r="L18" s="14">
        <v>100</v>
      </c>
      <c r="M18" s="75">
        <v>100</v>
      </c>
      <c r="N18" s="11" t="s">
        <v>61</v>
      </c>
      <c r="O18" s="12" t="s">
        <v>37</v>
      </c>
      <c r="P18" s="16">
        <v>1148000000</v>
      </c>
      <c r="Q18" s="18">
        <v>146</v>
      </c>
      <c r="R18" s="20">
        <v>44197</v>
      </c>
      <c r="S18" s="22">
        <v>12</v>
      </c>
      <c r="T18" s="7" t="s">
        <v>62</v>
      </c>
      <c r="U18" s="51">
        <v>146</v>
      </c>
      <c r="V18" s="79"/>
      <c r="W18" s="78"/>
      <c r="X18" s="49">
        <f t="shared" si="0"/>
        <v>0</v>
      </c>
      <c r="Y18" s="16">
        <v>0</v>
      </c>
      <c r="Z18" s="16">
        <v>1148000000</v>
      </c>
      <c r="AA18" s="16">
        <v>1028000000</v>
      </c>
      <c r="AB18" s="16">
        <v>0</v>
      </c>
      <c r="AC18" s="16">
        <v>0</v>
      </c>
      <c r="AD18" s="55">
        <v>1028000000</v>
      </c>
      <c r="AF18" s="58">
        <f t="shared" si="3"/>
        <v>0</v>
      </c>
      <c r="AJ18" s="83">
        <f t="shared" si="4"/>
        <v>0</v>
      </c>
      <c r="AK18" s="84">
        <f t="shared" si="5"/>
        <v>0</v>
      </c>
      <c r="AL18" s="85"/>
    </row>
    <row r="19" spans="1:38" ht="12.75" hidden="1" customHeight="1" x14ac:dyDescent="0.25">
      <c r="A19" s="10" t="s">
        <v>30</v>
      </c>
      <c r="B19" s="11" t="s">
        <v>31</v>
      </c>
      <c r="C19" s="11" t="s">
        <v>32</v>
      </c>
      <c r="D19" s="90" t="str">
        <f t="shared" si="1"/>
        <v>45</v>
      </c>
      <c r="E19" s="90" t="str">
        <f t="shared" si="2"/>
        <v>4599</v>
      </c>
      <c r="F19" s="11" t="s">
        <v>57</v>
      </c>
      <c r="G19" s="11" t="s">
        <v>58</v>
      </c>
      <c r="H19" s="11">
        <v>400</v>
      </c>
      <c r="I19" s="11" t="s">
        <v>59</v>
      </c>
      <c r="J19" s="11" t="s">
        <v>60</v>
      </c>
      <c r="K19" s="13">
        <v>100</v>
      </c>
      <c r="L19" s="14">
        <v>100</v>
      </c>
      <c r="M19" s="75">
        <v>100</v>
      </c>
      <c r="N19" s="11" t="s">
        <v>63</v>
      </c>
      <c r="O19" s="12" t="s">
        <v>37</v>
      </c>
      <c r="P19" s="16">
        <v>120000000</v>
      </c>
      <c r="Q19" s="18">
        <v>116</v>
      </c>
      <c r="R19" s="20">
        <v>44197</v>
      </c>
      <c r="S19" s="22">
        <v>12</v>
      </c>
      <c r="T19" s="7" t="s">
        <v>62</v>
      </c>
      <c r="U19" s="51">
        <v>116</v>
      </c>
      <c r="V19" s="79"/>
      <c r="W19" s="78"/>
      <c r="X19" s="49">
        <f t="shared" si="0"/>
        <v>0</v>
      </c>
      <c r="Y19" s="16">
        <v>0</v>
      </c>
      <c r="Z19" s="16">
        <v>1148000000</v>
      </c>
      <c r="AA19" s="16">
        <v>120000000</v>
      </c>
      <c r="AB19" s="16">
        <v>0</v>
      </c>
      <c r="AC19" s="16">
        <v>0</v>
      </c>
      <c r="AD19" s="55">
        <v>120000000</v>
      </c>
      <c r="AF19" s="58">
        <f t="shared" si="3"/>
        <v>0</v>
      </c>
      <c r="AJ19" s="83">
        <f t="shared" si="4"/>
        <v>0</v>
      </c>
      <c r="AK19" s="84">
        <f t="shared" si="5"/>
        <v>0</v>
      </c>
      <c r="AL19" s="85"/>
    </row>
    <row r="20" spans="1:38" ht="12.75" hidden="1" customHeight="1" x14ac:dyDescent="0.25">
      <c r="A20" s="10" t="s">
        <v>30</v>
      </c>
      <c r="B20" s="11" t="s">
        <v>31</v>
      </c>
      <c r="C20" s="11" t="s">
        <v>32</v>
      </c>
      <c r="D20" s="90" t="str">
        <f t="shared" si="1"/>
        <v>45</v>
      </c>
      <c r="E20" s="90" t="str">
        <f t="shared" si="2"/>
        <v>4599</v>
      </c>
      <c r="F20" s="11" t="s">
        <v>64</v>
      </c>
      <c r="G20" s="11" t="s">
        <v>58</v>
      </c>
      <c r="H20" s="11">
        <v>400</v>
      </c>
      <c r="I20" s="11" t="s">
        <v>59</v>
      </c>
      <c r="J20" s="11" t="s">
        <v>60</v>
      </c>
      <c r="K20" s="13">
        <v>100</v>
      </c>
      <c r="L20" s="14">
        <v>100</v>
      </c>
      <c r="M20" s="75">
        <v>100</v>
      </c>
      <c r="N20" s="11" t="s">
        <v>65</v>
      </c>
      <c r="O20" s="12" t="s">
        <v>37</v>
      </c>
      <c r="P20" s="16">
        <v>500000000</v>
      </c>
      <c r="Q20" s="18">
        <v>146</v>
      </c>
      <c r="R20" s="20">
        <v>44197</v>
      </c>
      <c r="S20" s="22">
        <v>12</v>
      </c>
      <c r="T20" s="7" t="s">
        <v>62</v>
      </c>
      <c r="U20" s="51">
        <v>146</v>
      </c>
      <c r="V20" s="79"/>
      <c r="W20" s="78"/>
      <c r="X20" s="49">
        <f t="shared" si="0"/>
        <v>0</v>
      </c>
      <c r="Y20" s="16">
        <v>0</v>
      </c>
      <c r="Z20" s="16">
        <v>500000000</v>
      </c>
      <c r="AA20" s="16">
        <v>500000000</v>
      </c>
      <c r="AB20" s="16">
        <v>0</v>
      </c>
      <c r="AC20" s="16">
        <v>0</v>
      </c>
      <c r="AD20" s="55">
        <v>500000000</v>
      </c>
      <c r="AF20" s="58">
        <f t="shared" si="3"/>
        <v>0</v>
      </c>
      <c r="AJ20" s="83">
        <f t="shared" si="4"/>
        <v>0</v>
      </c>
      <c r="AK20" s="84">
        <f t="shared" si="5"/>
        <v>0</v>
      </c>
      <c r="AL20" s="85"/>
    </row>
    <row r="21" spans="1:38" ht="12.75" hidden="1" customHeight="1" x14ac:dyDescent="0.25">
      <c r="A21" s="10" t="s">
        <v>30</v>
      </c>
      <c r="B21" s="11" t="s">
        <v>31</v>
      </c>
      <c r="C21" s="11" t="s">
        <v>32</v>
      </c>
      <c r="D21" s="90" t="str">
        <f t="shared" si="1"/>
        <v>45</v>
      </c>
      <c r="E21" s="90" t="str">
        <f t="shared" si="2"/>
        <v>4599</v>
      </c>
      <c r="F21" s="11" t="s">
        <v>64</v>
      </c>
      <c r="G21" s="11" t="s">
        <v>58</v>
      </c>
      <c r="H21" s="11">
        <v>402</v>
      </c>
      <c r="I21" s="11" t="s">
        <v>66</v>
      </c>
      <c r="J21" s="11" t="s">
        <v>67</v>
      </c>
      <c r="K21" s="13">
        <v>116</v>
      </c>
      <c r="L21" s="14">
        <v>116</v>
      </c>
      <c r="M21" s="75">
        <v>116</v>
      </c>
      <c r="N21" s="11" t="s">
        <v>68</v>
      </c>
      <c r="O21" s="12" t="s">
        <v>37</v>
      </c>
      <c r="P21" s="16">
        <v>120000000</v>
      </c>
      <c r="Q21" s="18">
        <v>116</v>
      </c>
      <c r="R21" s="20">
        <v>44197</v>
      </c>
      <c r="S21" s="22">
        <v>12</v>
      </c>
      <c r="T21" s="7" t="s">
        <v>62</v>
      </c>
      <c r="U21" s="51">
        <v>116</v>
      </c>
      <c r="V21" s="79"/>
      <c r="W21" s="78"/>
      <c r="X21" s="49">
        <f t="shared" si="0"/>
        <v>0</v>
      </c>
      <c r="Y21" s="16">
        <v>0</v>
      </c>
      <c r="Z21" s="16">
        <v>120000000</v>
      </c>
      <c r="AA21" s="16">
        <v>120000000</v>
      </c>
      <c r="AB21" s="16">
        <v>0</v>
      </c>
      <c r="AC21" s="16">
        <v>0</v>
      </c>
      <c r="AD21" s="55">
        <v>120000000</v>
      </c>
      <c r="AF21" s="58">
        <f t="shared" si="3"/>
        <v>0</v>
      </c>
      <c r="AJ21" s="83">
        <f t="shared" si="4"/>
        <v>0</v>
      </c>
      <c r="AK21" s="84">
        <f t="shared" si="5"/>
        <v>0</v>
      </c>
      <c r="AL21" s="85"/>
    </row>
    <row r="22" spans="1:38" ht="12.75" hidden="1" customHeight="1" x14ac:dyDescent="0.25">
      <c r="A22" s="10" t="s">
        <v>30</v>
      </c>
      <c r="B22" s="11" t="s">
        <v>31</v>
      </c>
      <c r="C22" s="11" t="s">
        <v>32</v>
      </c>
      <c r="D22" s="90" t="str">
        <f t="shared" si="1"/>
        <v>45</v>
      </c>
      <c r="E22" s="90" t="str">
        <f t="shared" si="2"/>
        <v>4599</v>
      </c>
      <c r="F22" s="11" t="s">
        <v>69</v>
      </c>
      <c r="G22" s="11" t="s">
        <v>70</v>
      </c>
      <c r="H22" s="11">
        <v>454</v>
      </c>
      <c r="I22" s="11" t="s">
        <v>71</v>
      </c>
      <c r="J22" s="11" t="s">
        <v>72</v>
      </c>
      <c r="K22" s="13">
        <v>100</v>
      </c>
      <c r="L22" s="14">
        <v>30</v>
      </c>
      <c r="M22" s="75">
        <v>30</v>
      </c>
      <c r="N22" s="11" t="s">
        <v>73</v>
      </c>
      <c r="O22" s="12" t="s">
        <v>37</v>
      </c>
      <c r="P22" s="16">
        <v>49900000</v>
      </c>
      <c r="Q22" s="18">
        <v>5</v>
      </c>
      <c r="R22" s="20">
        <v>44197</v>
      </c>
      <c r="S22" s="22">
        <v>12</v>
      </c>
      <c r="T22" s="7" t="s">
        <v>38</v>
      </c>
      <c r="U22" s="51">
        <v>2</v>
      </c>
      <c r="V22" s="79"/>
      <c r="W22" s="78"/>
      <c r="X22" s="49">
        <f t="shared" si="0"/>
        <v>0</v>
      </c>
      <c r="Y22" s="16">
        <v>0</v>
      </c>
      <c r="Z22" s="16">
        <v>49900000</v>
      </c>
      <c r="AA22" s="16">
        <v>49900000</v>
      </c>
      <c r="AB22" s="16">
        <v>0</v>
      </c>
      <c r="AC22" s="16">
        <v>0</v>
      </c>
      <c r="AD22" s="55">
        <v>49900000</v>
      </c>
      <c r="AF22" s="58">
        <f t="shared" si="3"/>
        <v>0</v>
      </c>
      <c r="AJ22" s="83">
        <f t="shared" si="4"/>
        <v>0</v>
      </c>
      <c r="AK22" s="84">
        <f t="shared" si="5"/>
        <v>0</v>
      </c>
      <c r="AL22" s="85"/>
    </row>
    <row r="23" spans="1:38" ht="12.75" hidden="1" customHeight="1" x14ac:dyDescent="0.25">
      <c r="A23" s="10" t="s">
        <v>30</v>
      </c>
      <c r="B23" s="11" t="s">
        <v>31</v>
      </c>
      <c r="C23" s="11" t="s">
        <v>32</v>
      </c>
      <c r="D23" s="90" t="str">
        <f t="shared" si="1"/>
        <v>45</v>
      </c>
      <c r="E23" s="90" t="str">
        <f t="shared" si="2"/>
        <v>4599</v>
      </c>
      <c r="F23" s="11" t="s">
        <v>69</v>
      </c>
      <c r="G23" s="11" t="s">
        <v>70</v>
      </c>
      <c r="H23" s="11">
        <v>454</v>
      </c>
      <c r="I23" s="11" t="s">
        <v>71</v>
      </c>
      <c r="J23" s="11" t="s">
        <v>72</v>
      </c>
      <c r="K23" s="13">
        <v>100</v>
      </c>
      <c r="L23" s="14">
        <v>30</v>
      </c>
      <c r="M23" s="75">
        <v>30</v>
      </c>
      <c r="N23" s="11" t="s">
        <v>74</v>
      </c>
      <c r="O23" s="12" t="s">
        <v>37</v>
      </c>
      <c r="P23" s="16">
        <v>12500000</v>
      </c>
      <c r="Q23" s="18">
        <v>1</v>
      </c>
      <c r="R23" s="20">
        <v>44197</v>
      </c>
      <c r="S23" s="22">
        <v>12</v>
      </c>
      <c r="T23" s="7" t="s">
        <v>38</v>
      </c>
      <c r="U23" s="51">
        <v>1</v>
      </c>
      <c r="V23" s="79"/>
      <c r="W23" s="78"/>
      <c r="X23" s="49">
        <f t="shared" si="0"/>
        <v>0</v>
      </c>
      <c r="Y23" s="16">
        <v>0</v>
      </c>
      <c r="Z23" s="16">
        <v>49900000</v>
      </c>
      <c r="AA23" s="40">
        <v>0</v>
      </c>
      <c r="AB23" s="16">
        <v>0</v>
      </c>
      <c r="AC23" s="16">
        <v>0</v>
      </c>
      <c r="AD23" s="55">
        <v>0</v>
      </c>
      <c r="AF23" s="58" t="e">
        <f t="shared" si="3"/>
        <v>#DIV/0!</v>
      </c>
      <c r="AJ23" s="83">
        <f t="shared" si="4"/>
        <v>0</v>
      </c>
      <c r="AK23" s="84" t="e">
        <f t="shared" si="5"/>
        <v>#DIV/0!</v>
      </c>
      <c r="AL23" s="85" t="s">
        <v>2766</v>
      </c>
    </row>
    <row r="24" spans="1:38" ht="12.75" hidden="1" customHeight="1" x14ac:dyDescent="0.25">
      <c r="A24" s="10" t="s">
        <v>30</v>
      </c>
      <c r="B24" s="11" t="s">
        <v>31</v>
      </c>
      <c r="C24" s="11" t="s">
        <v>32</v>
      </c>
      <c r="D24" s="90" t="str">
        <f t="shared" si="1"/>
        <v>45</v>
      </c>
      <c r="E24" s="90" t="str">
        <f t="shared" si="2"/>
        <v>4599</v>
      </c>
      <c r="F24" s="11" t="s">
        <v>69</v>
      </c>
      <c r="G24" s="11" t="s">
        <v>75</v>
      </c>
      <c r="H24" s="11">
        <v>454</v>
      </c>
      <c r="I24" s="11" t="s">
        <v>71</v>
      </c>
      <c r="J24" s="11" t="s">
        <v>72</v>
      </c>
      <c r="K24" s="13">
        <v>100</v>
      </c>
      <c r="L24" s="14">
        <v>30</v>
      </c>
      <c r="M24" s="75">
        <v>30</v>
      </c>
      <c r="N24" s="11" t="s">
        <v>76</v>
      </c>
      <c r="O24" s="12" t="s">
        <v>37</v>
      </c>
      <c r="P24" s="16">
        <v>38600000</v>
      </c>
      <c r="Q24" s="18">
        <v>1</v>
      </c>
      <c r="R24" s="20">
        <v>44197</v>
      </c>
      <c r="S24" s="22">
        <v>12</v>
      </c>
      <c r="T24" s="7" t="s">
        <v>38</v>
      </c>
      <c r="U24" s="51">
        <v>1</v>
      </c>
      <c r="V24" s="79"/>
      <c r="W24" s="78"/>
      <c r="X24" s="49">
        <f t="shared" si="0"/>
        <v>0</v>
      </c>
      <c r="Y24" s="16">
        <v>0</v>
      </c>
      <c r="Z24" s="16">
        <v>95172400</v>
      </c>
      <c r="AA24" s="16">
        <v>38600000</v>
      </c>
      <c r="AB24" s="16">
        <v>0</v>
      </c>
      <c r="AC24" s="16">
        <v>0</v>
      </c>
      <c r="AD24" s="55">
        <v>38600000</v>
      </c>
      <c r="AF24" s="58">
        <f t="shared" si="3"/>
        <v>0</v>
      </c>
      <c r="AJ24" s="83">
        <f t="shared" si="4"/>
        <v>0</v>
      </c>
      <c r="AK24" s="84">
        <f t="shared" si="5"/>
        <v>0</v>
      </c>
      <c r="AL24" s="85"/>
    </row>
    <row r="25" spans="1:38" ht="12.75" hidden="1" customHeight="1" x14ac:dyDescent="0.25">
      <c r="A25" s="10" t="s">
        <v>30</v>
      </c>
      <c r="B25" s="11" t="s">
        <v>31</v>
      </c>
      <c r="C25" s="11" t="s">
        <v>32</v>
      </c>
      <c r="D25" s="90" t="str">
        <f t="shared" si="1"/>
        <v>45</v>
      </c>
      <c r="E25" s="90" t="str">
        <f t="shared" si="2"/>
        <v>4599</v>
      </c>
      <c r="F25" s="11" t="s">
        <v>69</v>
      </c>
      <c r="G25" s="11" t="s">
        <v>75</v>
      </c>
      <c r="H25" s="11">
        <v>454</v>
      </c>
      <c r="I25" s="11" t="s">
        <v>71</v>
      </c>
      <c r="J25" s="11" t="s">
        <v>72</v>
      </c>
      <c r="K25" s="13">
        <v>100</v>
      </c>
      <c r="L25" s="14">
        <v>30</v>
      </c>
      <c r="M25" s="75">
        <v>30</v>
      </c>
      <c r="N25" s="11" t="s">
        <v>77</v>
      </c>
      <c r="O25" s="12" t="s">
        <v>37</v>
      </c>
      <c r="P25" s="16">
        <v>56572400</v>
      </c>
      <c r="Q25" s="18">
        <v>1</v>
      </c>
      <c r="R25" s="20">
        <v>44197</v>
      </c>
      <c r="S25" s="22">
        <v>12</v>
      </c>
      <c r="T25" s="7" t="s">
        <v>38</v>
      </c>
      <c r="U25" s="51">
        <v>1</v>
      </c>
      <c r="V25" s="79"/>
      <c r="W25" s="78"/>
      <c r="X25" s="49">
        <f t="shared" si="0"/>
        <v>0</v>
      </c>
      <c r="Y25" s="16">
        <v>0</v>
      </c>
      <c r="Z25" s="16">
        <v>95172400</v>
      </c>
      <c r="AA25" s="16">
        <v>56572400</v>
      </c>
      <c r="AB25" s="16">
        <v>0</v>
      </c>
      <c r="AC25" s="16">
        <v>0</v>
      </c>
      <c r="AD25" s="55">
        <v>56572400</v>
      </c>
      <c r="AF25" s="58">
        <f t="shared" si="3"/>
        <v>0</v>
      </c>
      <c r="AJ25" s="83">
        <f t="shared" si="4"/>
        <v>0</v>
      </c>
      <c r="AK25" s="84">
        <f t="shared" si="5"/>
        <v>0</v>
      </c>
      <c r="AL25" s="85"/>
    </row>
    <row r="26" spans="1:38" ht="12.75" hidden="1" customHeight="1" x14ac:dyDescent="0.25">
      <c r="A26" s="10" t="s">
        <v>78</v>
      </c>
      <c r="B26" s="11" t="s">
        <v>79</v>
      </c>
      <c r="C26" s="11" t="s">
        <v>32</v>
      </c>
      <c r="D26" s="90" t="str">
        <f t="shared" si="1"/>
        <v>45</v>
      </c>
      <c r="E26" s="90" t="str">
        <f t="shared" si="2"/>
        <v>4599</v>
      </c>
      <c r="F26" s="11" t="s">
        <v>80</v>
      </c>
      <c r="G26" s="11" t="s">
        <v>81</v>
      </c>
      <c r="H26" s="11">
        <v>406</v>
      </c>
      <c r="I26" s="11" t="s">
        <v>82</v>
      </c>
      <c r="J26" s="11" t="s">
        <v>83</v>
      </c>
      <c r="K26" s="13">
        <v>1</v>
      </c>
      <c r="L26" s="14">
        <v>0.45</v>
      </c>
      <c r="M26" s="75">
        <v>0.45</v>
      </c>
      <c r="N26" s="37" t="s">
        <v>84</v>
      </c>
      <c r="O26" s="12" t="s">
        <v>37</v>
      </c>
      <c r="P26" s="16">
        <v>37010000</v>
      </c>
      <c r="Q26" s="18">
        <v>8</v>
      </c>
      <c r="R26" s="20">
        <v>44197</v>
      </c>
      <c r="S26" s="22">
        <v>12</v>
      </c>
      <c r="T26" s="7" t="s">
        <v>85</v>
      </c>
      <c r="U26" s="51">
        <v>1</v>
      </c>
      <c r="V26" s="79"/>
      <c r="W26" s="78"/>
      <c r="X26" s="49">
        <f t="shared" si="0"/>
        <v>0</v>
      </c>
      <c r="Y26" s="16">
        <v>0</v>
      </c>
      <c r="Z26" s="16">
        <v>100000000</v>
      </c>
      <c r="AA26" s="16">
        <v>37010000</v>
      </c>
      <c r="AB26" s="16">
        <v>0</v>
      </c>
      <c r="AC26" s="16">
        <v>0</v>
      </c>
      <c r="AD26" s="55">
        <v>37010000</v>
      </c>
      <c r="AF26" s="58">
        <f t="shared" si="3"/>
        <v>0</v>
      </c>
      <c r="AJ26" s="83">
        <f t="shared" si="4"/>
        <v>0</v>
      </c>
      <c r="AK26" s="84">
        <f t="shared" si="5"/>
        <v>0</v>
      </c>
      <c r="AL26" s="85"/>
    </row>
    <row r="27" spans="1:38" ht="12.75" hidden="1" customHeight="1" x14ac:dyDescent="0.25">
      <c r="A27" s="10" t="s">
        <v>78</v>
      </c>
      <c r="B27" s="11" t="s">
        <v>79</v>
      </c>
      <c r="C27" s="11" t="s">
        <v>32</v>
      </c>
      <c r="D27" s="90" t="str">
        <f t="shared" si="1"/>
        <v>45</v>
      </c>
      <c r="E27" s="90" t="str">
        <f t="shared" si="2"/>
        <v>4599</v>
      </c>
      <c r="F27" s="11" t="s">
        <v>80</v>
      </c>
      <c r="G27" s="11" t="s">
        <v>81</v>
      </c>
      <c r="H27" s="11">
        <v>406</v>
      </c>
      <c r="I27" s="11" t="s">
        <v>82</v>
      </c>
      <c r="J27" s="11" t="s">
        <v>83</v>
      </c>
      <c r="K27" s="13">
        <v>1</v>
      </c>
      <c r="L27" s="14">
        <v>0.45</v>
      </c>
      <c r="M27" s="75">
        <v>0.45</v>
      </c>
      <c r="N27" s="11" t="s">
        <v>86</v>
      </c>
      <c r="O27" s="12" t="s">
        <v>37</v>
      </c>
      <c r="P27" s="16">
        <v>12000000</v>
      </c>
      <c r="Q27" s="18">
        <v>1</v>
      </c>
      <c r="R27" s="20">
        <v>44197</v>
      </c>
      <c r="S27" s="22">
        <v>12</v>
      </c>
      <c r="T27" s="7" t="s">
        <v>85</v>
      </c>
      <c r="U27" s="51">
        <v>1</v>
      </c>
      <c r="V27" s="79"/>
      <c r="W27" s="78"/>
      <c r="X27" s="49">
        <f t="shared" si="0"/>
        <v>0</v>
      </c>
      <c r="Y27" s="16">
        <v>0</v>
      </c>
      <c r="Z27" s="16">
        <v>100000000</v>
      </c>
      <c r="AA27" s="16">
        <v>12000000</v>
      </c>
      <c r="AB27" s="16">
        <v>0</v>
      </c>
      <c r="AC27" s="16">
        <v>0</v>
      </c>
      <c r="AD27" s="55">
        <v>12000000</v>
      </c>
      <c r="AF27" s="58">
        <f t="shared" si="3"/>
        <v>0</v>
      </c>
      <c r="AJ27" s="83">
        <f t="shared" si="4"/>
        <v>0</v>
      </c>
      <c r="AK27" s="84">
        <f t="shared" si="5"/>
        <v>0</v>
      </c>
      <c r="AL27" s="85"/>
    </row>
    <row r="28" spans="1:38" ht="12.75" hidden="1" customHeight="1" x14ac:dyDescent="0.25">
      <c r="A28" s="10" t="s">
        <v>78</v>
      </c>
      <c r="B28" s="11" t="s">
        <v>79</v>
      </c>
      <c r="C28" s="11" t="s">
        <v>32</v>
      </c>
      <c r="D28" s="90" t="str">
        <f t="shared" si="1"/>
        <v>45</v>
      </c>
      <c r="E28" s="90" t="str">
        <f t="shared" si="2"/>
        <v>4599</v>
      </c>
      <c r="F28" s="11" t="s">
        <v>80</v>
      </c>
      <c r="G28" s="11" t="s">
        <v>81</v>
      </c>
      <c r="H28" s="11">
        <v>406</v>
      </c>
      <c r="I28" s="11" t="s">
        <v>82</v>
      </c>
      <c r="J28" s="11" t="s">
        <v>83</v>
      </c>
      <c r="K28" s="13">
        <v>1</v>
      </c>
      <c r="L28" s="14">
        <v>0.45</v>
      </c>
      <c r="M28" s="75">
        <v>0.45</v>
      </c>
      <c r="N28" s="11" t="s">
        <v>87</v>
      </c>
      <c r="O28" s="12" t="s">
        <v>37</v>
      </c>
      <c r="P28" s="16">
        <v>20000000</v>
      </c>
      <c r="Q28" s="18">
        <v>4</v>
      </c>
      <c r="R28" s="20">
        <v>44197</v>
      </c>
      <c r="S28" s="22">
        <v>12</v>
      </c>
      <c r="T28" s="7" t="s">
        <v>85</v>
      </c>
      <c r="U28" s="51">
        <v>4</v>
      </c>
      <c r="V28" s="79"/>
      <c r="W28" s="78"/>
      <c r="X28" s="49">
        <f t="shared" si="0"/>
        <v>0</v>
      </c>
      <c r="Y28" s="16">
        <v>0</v>
      </c>
      <c r="Z28" s="16">
        <v>100000000</v>
      </c>
      <c r="AA28" s="16">
        <v>20000000</v>
      </c>
      <c r="AB28" s="16">
        <v>0</v>
      </c>
      <c r="AC28" s="16">
        <v>0</v>
      </c>
      <c r="AD28" s="55">
        <v>20000000</v>
      </c>
      <c r="AF28" s="58">
        <f t="shared" si="3"/>
        <v>0</v>
      </c>
      <c r="AJ28" s="83">
        <f t="shared" si="4"/>
        <v>0</v>
      </c>
      <c r="AK28" s="84">
        <f t="shared" si="5"/>
        <v>0</v>
      </c>
      <c r="AL28" s="85"/>
    </row>
    <row r="29" spans="1:38" ht="12.75" hidden="1" customHeight="1" x14ac:dyDescent="0.25">
      <c r="A29" s="10" t="s">
        <v>78</v>
      </c>
      <c r="B29" s="11" t="s">
        <v>79</v>
      </c>
      <c r="C29" s="11" t="s">
        <v>32</v>
      </c>
      <c r="D29" s="90" t="str">
        <f t="shared" si="1"/>
        <v>45</v>
      </c>
      <c r="E29" s="90" t="str">
        <f t="shared" si="2"/>
        <v>4599</v>
      </c>
      <c r="F29" s="11" t="s">
        <v>80</v>
      </c>
      <c r="G29" s="11" t="s">
        <v>81</v>
      </c>
      <c r="H29" s="11">
        <v>406</v>
      </c>
      <c r="I29" s="11" t="s">
        <v>82</v>
      </c>
      <c r="J29" s="11" t="s">
        <v>83</v>
      </c>
      <c r="K29" s="13">
        <v>1</v>
      </c>
      <c r="L29" s="14">
        <v>0.45</v>
      </c>
      <c r="M29" s="75">
        <v>0.45</v>
      </c>
      <c r="N29" s="37" t="s">
        <v>88</v>
      </c>
      <c r="O29" s="12" t="s">
        <v>37</v>
      </c>
      <c r="P29" s="16">
        <v>24990000</v>
      </c>
      <c r="Q29" s="18">
        <v>1</v>
      </c>
      <c r="R29" s="20">
        <v>44197</v>
      </c>
      <c r="S29" s="22">
        <v>12</v>
      </c>
      <c r="T29" s="7" t="s">
        <v>85</v>
      </c>
      <c r="U29" s="51">
        <v>1</v>
      </c>
      <c r="V29" s="79"/>
      <c r="W29" s="78"/>
      <c r="X29" s="49">
        <f t="shared" si="0"/>
        <v>0</v>
      </c>
      <c r="Y29" s="16">
        <v>0</v>
      </c>
      <c r="Z29" s="16">
        <v>100000000</v>
      </c>
      <c r="AA29" s="16">
        <v>24990000</v>
      </c>
      <c r="AB29" s="16">
        <v>0</v>
      </c>
      <c r="AC29" s="16">
        <v>0</v>
      </c>
      <c r="AD29" s="55">
        <v>24990000</v>
      </c>
      <c r="AF29" s="58">
        <f t="shared" si="3"/>
        <v>0</v>
      </c>
      <c r="AJ29" s="83">
        <f t="shared" si="4"/>
        <v>0</v>
      </c>
      <c r="AK29" s="84">
        <f t="shared" si="5"/>
        <v>0</v>
      </c>
      <c r="AL29" s="85"/>
    </row>
    <row r="30" spans="1:38" ht="12.75" hidden="1" customHeight="1" x14ac:dyDescent="0.25">
      <c r="A30" s="10" t="s">
        <v>78</v>
      </c>
      <c r="B30" s="11" t="s">
        <v>79</v>
      </c>
      <c r="C30" s="11" t="s">
        <v>32</v>
      </c>
      <c r="D30" s="90" t="str">
        <f t="shared" si="1"/>
        <v>45</v>
      </c>
      <c r="E30" s="90" t="str">
        <f t="shared" si="2"/>
        <v>4599</v>
      </c>
      <c r="F30" s="11" t="s">
        <v>80</v>
      </c>
      <c r="G30" s="11" t="s">
        <v>81</v>
      </c>
      <c r="H30" s="11">
        <v>406</v>
      </c>
      <c r="I30" s="11" t="s">
        <v>82</v>
      </c>
      <c r="J30" s="11" t="s">
        <v>83</v>
      </c>
      <c r="K30" s="13">
        <v>1</v>
      </c>
      <c r="L30" s="14">
        <v>0.45</v>
      </c>
      <c r="M30" s="75">
        <v>0.45</v>
      </c>
      <c r="N30" s="37" t="s">
        <v>89</v>
      </c>
      <c r="O30" s="12" t="s">
        <v>37</v>
      </c>
      <c r="P30" s="16">
        <v>6000000</v>
      </c>
      <c r="Q30" s="18">
        <v>1</v>
      </c>
      <c r="R30" s="20">
        <v>44197</v>
      </c>
      <c r="S30" s="22">
        <v>12</v>
      </c>
      <c r="T30" s="7" t="s">
        <v>85</v>
      </c>
      <c r="U30" s="51">
        <v>1</v>
      </c>
      <c r="V30" s="79"/>
      <c r="W30" s="78"/>
      <c r="X30" s="49">
        <f t="shared" si="0"/>
        <v>0</v>
      </c>
      <c r="Y30" s="16">
        <v>0</v>
      </c>
      <c r="Z30" s="16">
        <v>100000000</v>
      </c>
      <c r="AA30" s="16">
        <v>6000000</v>
      </c>
      <c r="AB30" s="16">
        <v>0</v>
      </c>
      <c r="AC30" s="16">
        <v>0</v>
      </c>
      <c r="AD30" s="55">
        <v>6000000</v>
      </c>
      <c r="AF30" s="58">
        <f t="shared" si="3"/>
        <v>0</v>
      </c>
      <c r="AJ30" s="83">
        <f t="shared" si="4"/>
        <v>0</v>
      </c>
      <c r="AK30" s="84">
        <f t="shared" si="5"/>
        <v>0</v>
      </c>
      <c r="AL30" s="85"/>
    </row>
    <row r="31" spans="1:38" ht="12.75" hidden="1" customHeight="1" x14ac:dyDescent="0.25">
      <c r="A31" s="10" t="s">
        <v>90</v>
      </c>
      <c r="B31" s="11" t="s">
        <v>91</v>
      </c>
      <c r="C31" s="11" t="s">
        <v>92</v>
      </c>
      <c r="D31" s="90" t="str">
        <f t="shared" si="1"/>
        <v>12</v>
      </c>
      <c r="E31" s="90" t="str">
        <f t="shared" si="2"/>
        <v>1202</v>
      </c>
      <c r="F31" s="11" t="s">
        <v>93</v>
      </c>
      <c r="G31" s="11" t="s">
        <v>94</v>
      </c>
      <c r="H31" s="11">
        <v>144</v>
      </c>
      <c r="I31" s="11" t="s">
        <v>95</v>
      </c>
      <c r="J31" s="11" t="s">
        <v>96</v>
      </c>
      <c r="K31" s="13">
        <v>2</v>
      </c>
      <c r="L31" s="14">
        <v>2</v>
      </c>
      <c r="M31" s="75">
        <v>2</v>
      </c>
      <c r="N31" s="11" t="s">
        <v>97</v>
      </c>
      <c r="O31" s="12" t="s">
        <v>37</v>
      </c>
      <c r="P31" s="16">
        <v>212083375</v>
      </c>
      <c r="Q31" s="18">
        <v>1</v>
      </c>
      <c r="R31" s="20">
        <v>44197</v>
      </c>
      <c r="S31" s="22">
        <v>12</v>
      </c>
      <c r="T31" s="7" t="s">
        <v>98</v>
      </c>
      <c r="U31" s="51">
        <v>1</v>
      </c>
      <c r="V31" s="79"/>
      <c r="W31" s="78"/>
      <c r="X31" s="49">
        <f t="shared" si="0"/>
        <v>0</v>
      </c>
      <c r="Y31" s="16">
        <v>0</v>
      </c>
      <c r="Z31" s="16">
        <v>1404807993</v>
      </c>
      <c r="AA31" s="16">
        <v>212083375</v>
      </c>
      <c r="AB31" s="16">
        <v>0</v>
      </c>
      <c r="AC31" s="16">
        <v>0</v>
      </c>
      <c r="AD31" s="55">
        <v>212083375</v>
      </c>
      <c r="AF31" s="58">
        <f t="shared" si="3"/>
        <v>0</v>
      </c>
      <c r="AJ31" s="83">
        <f t="shared" si="4"/>
        <v>0</v>
      </c>
      <c r="AK31" s="84">
        <f t="shared" si="5"/>
        <v>0</v>
      </c>
      <c r="AL31" s="85"/>
    </row>
    <row r="32" spans="1:38" ht="12.75" hidden="1" customHeight="1" x14ac:dyDescent="0.25">
      <c r="A32" s="10" t="s">
        <v>90</v>
      </c>
      <c r="B32" s="11" t="s">
        <v>91</v>
      </c>
      <c r="C32" s="11" t="s">
        <v>92</v>
      </c>
      <c r="D32" s="90" t="str">
        <f t="shared" si="1"/>
        <v>12</v>
      </c>
      <c r="E32" s="90" t="str">
        <f t="shared" si="2"/>
        <v>1202</v>
      </c>
      <c r="F32" s="11" t="s">
        <v>93</v>
      </c>
      <c r="G32" s="11" t="s">
        <v>94</v>
      </c>
      <c r="H32" s="11">
        <v>144</v>
      </c>
      <c r="I32" s="11" t="s">
        <v>95</v>
      </c>
      <c r="J32" s="11" t="s">
        <v>96</v>
      </c>
      <c r="K32" s="13">
        <v>2</v>
      </c>
      <c r="L32" s="14">
        <v>2</v>
      </c>
      <c r="M32" s="75">
        <v>2</v>
      </c>
      <c r="N32" s="11" t="s">
        <v>99</v>
      </c>
      <c r="O32" s="12" t="s">
        <v>37</v>
      </c>
      <c r="P32" s="16">
        <v>1000</v>
      </c>
      <c r="Q32" s="18">
        <v>1</v>
      </c>
      <c r="R32" s="20">
        <v>44197</v>
      </c>
      <c r="S32" s="22">
        <v>12</v>
      </c>
      <c r="T32" s="7" t="s">
        <v>98</v>
      </c>
      <c r="U32" s="51">
        <v>0</v>
      </c>
      <c r="V32" s="79"/>
      <c r="W32" s="78"/>
      <c r="X32" s="49" t="e">
        <f t="shared" si="0"/>
        <v>#DIV/0!</v>
      </c>
      <c r="Y32" s="16">
        <v>0</v>
      </c>
      <c r="Z32" s="16">
        <v>1404807993</v>
      </c>
      <c r="AA32" s="16">
        <v>1000</v>
      </c>
      <c r="AB32" s="16">
        <v>0</v>
      </c>
      <c r="AC32" s="16">
        <v>0</v>
      </c>
      <c r="AD32" s="55">
        <v>1000</v>
      </c>
      <c r="AF32" s="58">
        <f t="shared" si="3"/>
        <v>0</v>
      </c>
      <c r="AJ32" s="83">
        <f t="shared" si="4"/>
        <v>0</v>
      </c>
      <c r="AK32" s="84">
        <f t="shared" si="5"/>
        <v>0</v>
      </c>
      <c r="AL32" s="85" t="s">
        <v>2750</v>
      </c>
    </row>
    <row r="33" spans="1:38" ht="12.75" hidden="1" customHeight="1" x14ac:dyDescent="0.25">
      <c r="A33" s="10" t="s">
        <v>90</v>
      </c>
      <c r="B33" s="11" t="s">
        <v>91</v>
      </c>
      <c r="C33" s="11" t="s">
        <v>92</v>
      </c>
      <c r="D33" s="90" t="str">
        <f t="shared" si="1"/>
        <v>12</v>
      </c>
      <c r="E33" s="90" t="str">
        <f t="shared" si="2"/>
        <v>1202</v>
      </c>
      <c r="F33" s="11" t="s">
        <v>93</v>
      </c>
      <c r="G33" s="11" t="s">
        <v>94</v>
      </c>
      <c r="H33" s="11">
        <v>144</v>
      </c>
      <c r="I33" s="11" t="s">
        <v>95</v>
      </c>
      <c r="J33" s="11" t="s">
        <v>96</v>
      </c>
      <c r="K33" s="13">
        <v>2</v>
      </c>
      <c r="L33" s="14">
        <v>2</v>
      </c>
      <c r="M33" s="75">
        <v>2</v>
      </c>
      <c r="N33" s="11" t="s">
        <v>100</v>
      </c>
      <c r="O33" s="12" t="s">
        <v>37</v>
      </c>
      <c r="P33" s="16">
        <v>70000000</v>
      </c>
      <c r="Q33" s="18">
        <v>2</v>
      </c>
      <c r="R33" s="20">
        <v>44197</v>
      </c>
      <c r="S33" s="22">
        <v>12</v>
      </c>
      <c r="T33" s="7" t="s">
        <v>98</v>
      </c>
      <c r="U33" s="51">
        <v>1</v>
      </c>
      <c r="V33" s="79"/>
      <c r="W33" s="78"/>
      <c r="X33" s="49">
        <f t="shared" si="0"/>
        <v>0</v>
      </c>
      <c r="Y33" s="16">
        <v>0</v>
      </c>
      <c r="Z33" s="16">
        <v>1404807993</v>
      </c>
      <c r="AA33" s="16">
        <v>70000000</v>
      </c>
      <c r="AB33" s="16">
        <v>0</v>
      </c>
      <c r="AC33" s="16">
        <v>0</v>
      </c>
      <c r="AD33" s="55">
        <v>70000000</v>
      </c>
      <c r="AF33" s="58">
        <f t="shared" si="3"/>
        <v>0</v>
      </c>
      <c r="AJ33" s="83">
        <f t="shared" si="4"/>
        <v>0</v>
      </c>
      <c r="AK33" s="84">
        <f t="shared" si="5"/>
        <v>0</v>
      </c>
      <c r="AL33" s="85"/>
    </row>
    <row r="34" spans="1:38" ht="12.75" hidden="1" customHeight="1" x14ac:dyDescent="0.25">
      <c r="A34" s="10" t="s">
        <v>90</v>
      </c>
      <c r="B34" s="11" t="s">
        <v>91</v>
      </c>
      <c r="C34" s="11" t="s">
        <v>92</v>
      </c>
      <c r="D34" s="90" t="str">
        <f t="shared" si="1"/>
        <v>12</v>
      </c>
      <c r="E34" s="90" t="str">
        <f t="shared" si="2"/>
        <v>1202</v>
      </c>
      <c r="F34" s="11" t="s">
        <v>93</v>
      </c>
      <c r="G34" s="11" t="s">
        <v>94</v>
      </c>
      <c r="H34" s="11">
        <v>144</v>
      </c>
      <c r="I34" s="11" t="s">
        <v>95</v>
      </c>
      <c r="J34" s="11" t="s">
        <v>96</v>
      </c>
      <c r="K34" s="13">
        <v>2</v>
      </c>
      <c r="L34" s="14">
        <v>2</v>
      </c>
      <c r="M34" s="75">
        <v>2</v>
      </c>
      <c r="N34" s="11" t="s">
        <v>101</v>
      </c>
      <c r="O34" s="12" t="s">
        <v>37</v>
      </c>
      <c r="P34" s="16">
        <v>1122723618</v>
      </c>
      <c r="Q34" s="18">
        <v>1</v>
      </c>
      <c r="R34" s="20">
        <v>44197</v>
      </c>
      <c r="S34" s="22">
        <v>12</v>
      </c>
      <c r="T34" s="7" t="s">
        <v>98</v>
      </c>
      <c r="U34" s="51">
        <v>1</v>
      </c>
      <c r="V34" s="79"/>
      <c r="W34" s="78"/>
      <c r="X34" s="49">
        <f t="shared" si="0"/>
        <v>0</v>
      </c>
      <c r="Y34" s="16">
        <v>0</v>
      </c>
      <c r="Z34" s="16">
        <v>1404807993</v>
      </c>
      <c r="AA34" s="16">
        <v>1122723618</v>
      </c>
      <c r="AB34" s="16">
        <v>0</v>
      </c>
      <c r="AC34" s="16">
        <v>0</v>
      </c>
      <c r="AD34" s="55">
        <v>1122723618</v>
      </c>
      <c r="AF34" s="58">
        <f t="shared" si="3"/>
        <v>0</v>
      </c>
      <c r="AJ34" s="83">
        <f t="shared" si="4"/>
        <v>0</v>
      </c>
      <c r="AK34" s="84">
        <f t="shared" si="5"/>
        <v>0</v>
      </c>
      <c r="AL34" s="85"/>
    </row>
    <row r="35" spans="1:38" ht="12.75" hidden="1" customHeight="1" x14ac:dyDescent="0.25">
      <c r="A35" s="10" t="s">
        <v>90</v>
      </c>
      <c r="B35" s="11" t="s">
        <v>91</v>
      </c>
      <c r="C35" s="11" t="s">
        <v>92</v>
      </c>
      <c r="D35" s="90" t="str">
        <f t="shared" si="1"/>
        <v>41</v>
      </c>
      <c r="E35" s="90" t="str">
        <f t="shared" si="2"/>
        <v>4101</v>
      </c>
      <c r="F35" s="11" t="s">
        <v>102</v>
      </c>
      <c r="G35" s="11" t="s">
        <v>103</v>
      </c>
      <c r="H35" s="11">
        <v>159</v>
      </c>
      <c r="I35" s="11" t="s">
        <v>104</v>
      </c>
      <c r="J35" s="11" t="s">
        <v>105</v>
      </c>
      <c r="K35" s="13">
        <v>12</v>
      </c>
      <c r="L35" s="14">
        <v>3</v>
      </c>
      <c r="M35" s="75">
        <v>3</v>
      </c>
      <c r="N35" s="11" t="s">
        <v>106</v>
      </c>
      <c r="O35" s="12" t="s">
        <v>37</v>
      </c>
      <c r="P35" s="16">
        <v>100000000</v>
      </c>
      <c r="Q35" s="18">
        <v>4</v>
      </c>
      <c r="R35" s="20">
        <v>44197</v>
      </c>
      <c r="S35" s="22">
        <v>12</v>
      </c>
      <c r="T35" s="7" t="s">
        <v>107</v>
      </c>
      <c r="U35" s="51">
        <v>4</v>
      </c>
      <c r="V35" s="79"/>
      <c r="W35" s="78"/>
      <c r="X35" s="49">
        <f t="shared" si="0"/>
        <v>0</v>
      </c>
      <c r="Y35" s="16">
        <v>0</v>
      </c>
      <c r="Z35" s="16">
        <v>100000000</v>
      </c>
      <c r="AA35" s="16">
        <v>100000000</v>
      </c>
      <c r="AB35" s="16">
        <v>0</v>
      </c>
      <c r="AC35" s="16">
        <v>0</v>
      </c>
      <c r="AD35" s="55">
        <v>100000000</v>
      </c>
      <c r="AF35" s="58">
        <f t="shared" si="3"/>
        <v>0</v>
      </c>
      <c r="AJ35" s="83">
        <f t="shared" si="4"/>
        <v>0</v>
      </c>
      <c r="AK35" s="84">
        <f t="shared" si="5"/>
        <v>0</v>
      </c>
      <c r="AL35" s="85"/>
    </row>
    <row r="36" spans="1:38" ht="12.75" hidden="1" customHeight="1" x14ac:dyDescent="0.25">
      <c r="A36" s="10" t="s">
        <v>90</v>
      </c>
      <c r="B36" s="11" t="s">
        <v>91</v>
      </c>
      <c r="C36" s="11" t="s">
        <v>92</v>
      </c>
      <c r="D36" s="90" t="str">
        <f t="shared" si="1"/>
        <v>41</v>
      </c>
      <c r="E36" s="90" t="str">
        <f t="shared" si="2"/>
        <v>4101</v>
      </c>
      <c r="F36" s="11" t="s">
        <v>102</v>
      </c>
      <c r="G36" s="11" t="s">
        <v>108</v>
      </c>
      <c r="H36" s="11">
        <v>160</v>
      </c>
      <c r="I36" s="11" t="s">
        <v>109</v>
      </c>
      <c r="J36" s="11" t="s">
        <v>110</v>
      </c>
      <c r="K36" s="13">
        <v>100</v>
      </c>
      <c r="L36" s="14">
        <v>100</v>
      </c>
      <c r="M36" s="75">
        <v>100</v>
      </c>
      <c r="N36" s="11" t="s">
        <v>111</v>
      </c>
      <c r="O36" s="12" t="s">
        <v>37</v>
      </c>
      <c r="P36" s="16">
        <v>1000</v>
      </c>
      <c r="Q36" s="18">
        <v>1</v>
      </c>
      <c r="R36" s="20">
        <v>44197</v>
      </c>
      <c r="S36" s="22">
        <v>12</v>
      </c>
      <c r="T36" s="7" t="s">
        <v>107</v>
      </c>
      <c r="U36" s="51">
        <v>0</v>
      </c>
      <c r="V36" s="79"/>
      <c r="W36" s="78"/>
      <c r="X36" s="49" t="e">
        <f t="shared" si="0"/>
        <v>#DIV/0!</v>
      </c>
      <c r="Y36" s="16">
        <v>0</v>
      </c>
      <c r="Z36" s="16">
        <v>91700000</v>
      </c>
      <c r="AA36" s="16">
        <v>1000</v>
      </c>
      <c r="AB36" s="16">
        <v>0</v>
      </c>
      <c r="AC36" s="16">
        <v>0</v>
      </c>
      <c r="AD36" s="55">
        <v>1000</v>
      </c>
      <c r="AF36" s="58">
        <f t="shared" si="3"/>
        <v>0</v>
      </c>
      <c r="AJ36" s="83">
        <f t="shared" si="4"/>
        <v>0</v>
      </c>
      <c r="AK36" s="84">
        <f t="shared" si="5"/>
        <v>0</v>
      </c>
      <c r="AL36" s="85" t="s">
        <v>2750</v>
      </c>
    </row>
    <row r="37" spans="1:38" ht="12.75" hidden="1" customHeight="1" x14ac:dyDescent="0.25">
      <c r="A37" s="10" t="s">
        <v>90</v>
      </c>
      <c r="B37" s="11" t="s">
        <v>91</v>
      </c>
      <c r="C37" s="11" t="s">
        <v>92</v>
      </c>
      <c r="D37" s="90" t="str">
        <f t="shared" si="1"/>
        <v>41</v>
      </c>
      <c r="E37" s="90" t="str">
        <f t="shared" si="2"/>
        <v>4101</v>
      </c>
      <c r="F37" s="11" t="s">
        <v>102</v>
      </c>
      <c r="G37" s="11" t="s">
        <v>108</v>
      </c>
      <c r="H37" s="11">
        <v>160</v>
      </c>
      <c r="I37" s="11" t="s">
        <v>109</v>
      </c>
      <c r="J37" s="11" t="s">
        <v>110</v>
      </c>
      <c r="K37" s="13">
        <v>100</v>
      </c>
      <c r="L37" s="14">
        <v>100</v>
      </c>
      <c r="M37" s="75">
        <v>100</v>
      </c>
      <c r="N37" s="11" t="s">
        <v>112</v>
      </c>
      <c r="O37" s="12" t="s">
        <v>37</v>
      </c>
      <c r="P37" s="16">
        <v>1000</v>
      </c>
      <c r="Q37" s="18">
        <v>1</v>
      </c>
      <c r="R37" s="20">
        <v>44197</v>
      </c>
      <c r="S37" s="22">
        <v>12</v>
      </c>
      <c r="T37" s="7" t="s">
        <v>107</v>
      </c>
      <c r="U37" s="51">
        <v>0</v>
      </c>
      <c r="V37" s="79"/>
      <c r="W37" s="78"/>
      <c r="X37" s="49" t="e">
        <f t="shared" si="0"/>
        <v>#DIV/0!</v>
      </c>
      <c r="Y37" s="16">
        <v>0</v>
      </c>
      <c r="Z37" s="16">
        <v>91700000</v>
      </c>
      <c r="AA37" s="16">
        <v>1000</v>
      </c>
      <c r="AB37" s="16">
        <v>0</v>
      </c>
      <c r="AC37" s="16">
        <v>0</v>
      </c>
      <c r="AD37" s="55">
        <v>1000</v>
      </c>
      <c r="AF37" s="58">
        <f t="shared" si="3"/>
        <v>0</v>
      </c>
      <c r="AJ37" s="83">
        <f t="shared" si="4"/>
        <v>0</v>
      </c>
      <c r="AK37" s="84">
        <f t="shared" si="5"/>
        <v>0</v>
      </c>
      <c r="AL37" s="85" t="s">
        <v>2750</v>
      </c>
    </row>
    <row r="38" spans="1:38" ht="12.75" hidden="1" customHeight="1" x14ac:dyDescent="0.25">
      <c r="A38" s="10" t="s">
        <v>90</v>
      </c>
      <c r="B38" s="11" t="s">
        <v>91</v>
      </c>
      <c r="C38" s="11" t="s">
        <v>92</v>
      </c>
      <c r="D38" s="90" t="str">
        <f t="shared" si="1"/>
        <v>41</v>
      </c>
      <c r="E38" s="90" t="str">
        <f t="shared" si="2"/>
        <v>4101</v>
      </c>
      <c r="F38" s="11" t="s">
        <v>102</v>
      </c>
      <c r="G38" s="11" t="s">
        <v>108</v>
      </c>
      <c r="H38" s="11">
        <v>160</v>
      </c>
      <c r="I38" s="11" t="s">
        <v>109</v>
      </c>
      <c r="J38" s="11" t="s">
        <v>110</v>
      </c>
      <c r="K38" s="13">
        <v>100</v>
      </c>
      <c r="L38" s="14">
        <v>100</v>
      </c>
      <c r="M38" s="75">
        <v>100</v>
      </c>
      <c r="N38" s="11" t="s">
        <v>113</v>
      </c>
      <c r="O38" s="12" t="s">
        <v>37</v>
      </c>
      <c r="P38" s="16">
        <v>46696000</v>
      </c>
      <c r="Q38" s="18">
        <v>1</v>
      </c>
      <c r="R38" s="20">
        <v>44197</v>
      </c>
      <c r="S38" s="22">
        <v>12</v>
      </c>
      <c r="T38" s="7" t="s">
        <v>107</v>
      </c>
      <c r="U38" s="51">
        <v>0.1</v>
      </c>
      <c r="V38" s="79"/>
      <c r="W38" s="78"/>
      <c r="X38" s="49">
        <f t="shared" si="0"/>
        <v>0</v>
      </c>
      <c r="Y38" s="16">
        <v>0</v>
      </c>
      <c r="Z38" s="16">
        <v>91700000</v>
      </c>
      <c r="AA38" s="16">
        <v>46696000</v>
      </c>
      <c r="AB38" s="16">
        <v>0</v>
      </c>
      <c r="AC38" s="16">
        <v>0</v>
      </c>
      <c r="AD38" s="55">
        <v>46696000</v>
      </c>
      <c r="AF38" s="58">
        <f t="shared" si="3"/>
        <v>0</v>
      </c>
      <c r="AJ38" s="83">
        <f t="shared" si="4"/>
        <v>0</v>
      </c>
      <c r="AK38" s="84">
        <f t="shared" si="5"/>
        <v>0</v>
      </c>
      <c r="AL38" s="85"/>
    </row>
    <row r="39" spans="1:38" ht="12.75" hidden="1" customHeight="1" x14ac:dyDescent="0.25">
      <c r="A39" s="10" t="s">
        <v>90</v>
      </c>
      <c r="B39" s="11" t="s">
        <v>91</v>
      </c>
      <c r="C39" s="11" t="s">
        <v>92</v>
      </c>
      <c r="D39" s="90" t="str">
        <f t="shared" si="1"/>
        <v>41</v>
      </c>
      <c r="E39" s="90" t="str">
        <f t="shared" si="2"/>
        <v>4101</v>
      </c>
      <c r="F39" s="11" t="s">
        <v>102</v>
      </c>
      <c r="G39" s="11" t="s">
        <v>108</v>
      </c>
      <c r="H39" s="11">
        <v>160</v>
      </c>
      <c r="I39" s="11" t="s">
        <v>109</v>
      </c>
      <c r="J39" s="11" t="s">
        <v>110</v>
      </c>
      <c r="K39" s="13">
        <v>100</v>
      </c>
      <c r="L39" s="14">
        <v>100</v>
      </c>
      <c r="M39" s="75">
        <v>100</v>
      </c>
      <c r="N39" s="11" t="s">
        <v>114</v>
      </c>
      <c r="O39" s="12" t="s">
        <v>37</v>
      </c>
      <c r="P39" s="16">
        <v>1000</v>
      </c>
      <c r="Q39" s="18">
        <v>1</v>
      </c>
      <c r="R39" s="20">
        <v>44197</v>
      </c>
      <c r="S39" s="22">
        <v>12</v>
      </c>
      <c r="T39" s="7" t="s">
        <v>107</v>
      </c>
      <c r="U39" s="51">
        <v>0</v>
      </c>
      <c r="V39" s="79"/>
      <c r="W39" s="78"/>
      <c r="X39" s="49" t="e">
        <f t="shared" si="0"/>
        <v>#DIV/0!</v>
      </c>
      <c r="Y39" s="16">
        <v>0</v>
      </c>
      <c r="Z39" s="16">
        <v>91700000</v>
      </c>
      <c r="AA39" s="16">
        <v>1000</v>
      </c>
      <c r="AB39" s="16">
        <v>0</v>
      </c>
      <c r="AC39" s="16">
        <v>0</v>
      </c>
      <c r="AD39" s="55">
        <v>1000</v>
      </c>
      <c r="AF39" s="58">
        <f t="shared" si="3"/>
        <v>0</v>
      </c>
      <c r="AJ39" s="83">
        <f t="shared" si="4"/>
        <v>0</v>
      </c>
      <c r="AK39" s="84">
        <f t="shared" si="5"/>
        <v>0</v>
      </c>
      <c r="AL39" s="85" t="s">
        <v>2750</v>
      </c>
    </row>
    <row r="40" spans="1:38" ht="12.75" hidden="1" customHeight="1" x14ac:dyDescent="0.25">
      <c r="A40" s="10" t="s">
        <v>90</v>
      </c>
      <c r="B40" s="11" t="s">
        <v>91</v>
      </c>
      <c r="C40" s="11" t="s">
        <v>92</v>
      </c>
      <c r="D40" s="90" t="str">
        <f t="shared" si="1"/>
        <v>41</v>
      </c>
      <c r="E40" s="90" t="str">
        <f t="shared" si="2"/>
        <v>4101</v>
      </c>
      <c r="F40" s="11" t="s">
        <v>102</v>
      </c>
      <c r="G40" s="11" t="s">
        <v>108</v>
      </c>
      <c r="H40" s="11">
        <v>160</v>
      </c>
      <c r="I40" s="11" t="s">
        <v>109</v>
      </c>
      <c r="J40" s="11" t="s">
        <v>110</v>
      </c>
      <c r="K40" s="13">
        <v>100</v>
      </c>
      <c r="L40" s="14">
        <v>100</v>
      </c>
      <c r="M40" s="75">
        <v>100</v>
      </c>
      <c r="N40" s="11" t="s">
        <v>115</v>
      </c>
      <c r="O40" s="12" t="s">
        <v>37</v>
      </c>
      <c r="P40" s="16">
        <v>45000000</v>
      </c>
      <c r="Q40" s="18">
        <v>1</v>
      </c>
      <c r="R40" s="20">
        <v>44197</v>
      </c>
      <c r="S40" s="22">
        <v>12</v>
      </c>
      <c r="T40" s="7" t="s">
        <v>107</v>
      </c>
      <c r="U40" s="51">
        <v>0.1</v>
      </c>
      <c r="V40" s="79"/>
      <c r="W40" s="78"/>
      <c r="X40" s="49">
        <f t="shared" si="0"/>
        <v>0</v>
      </c>
      <c r="Y40" s="16">
        <v>0</v>
      </c>
      <c r="Z40" s="16">
        <v>91700000</v>
      </c>
      <c r="AA40" s="16">
        <v>45000000</v>
      </c>
      <c r="AB40" s="16">
        <v>0</v>
      </c>
      <c r="AC40" s="16">
        <v>0</v>
      </c>
      <c r="AD40" s="55">
        <v>45000000</v>
      </c>
      <c r="AF40" s="58">
        <f t="shared" si="3"/>
        <v>0</v>
      </c>
      <c r="AJ40" s="83">
        <f t="shared" si="4"/>
        <v>0</v>
      </c>
      <c r="AK40" s="84">
        <f t="shared" si="5"/>
        <v>0</v>
      </c>
      <c r="AL40" s="85"/>
    </row>
    <row r="41" spans="1:38" ht="12.75" hidden="1" customHeight="1" x14ac:dyDescent="0.25">
      <c r="A41" s="10" t="s">
        <v>90</v>
      </c>
      <c r="B41" s="11" t="s">
        <v>91</v>
      </c>
      <c r="C41" s="11" t="s">
        <v>92</v>
      </c>
      <c r="D41" s="90" t="str">
        <f t="shared" si="1"/>
        <v>41</v>
      </c>
      <c r="E41" s="90" t="str">
        <f t="shared" si="2"/>
        <v>4101</v>
      </c>
      <c r="F41" s="11" t="s">
        <v>102</v>
      </c>
      <c r="G41" s="11" t="s">
        <v>108</v>
      </c>
      <c r="H41" s="11">
        <v>160</v>
      </c>
      <c r="I41" s="11" t="s">
        <v>109</v>
      </c>
      <c r="J41" s="11" t="s">
        <v>110</v>
      </c>
      <c r="K41" s="13">
        <v>100</v>
      </c>
      <c r="L41" s="14">
        <v>100</v>
      </c>
      <c r="M41" s="75">
        <v>100</v>
      </c>
      <c r="N41" s="11" t="s">
        <v>116</v>
      </c>
      <c r="O41" s="12" t="s">
        <v>37</v>
      </c>
      <c r="P41" s="16">
        <v>1000</v>
      </c>
      <c r="Q41" s="18">
        <v>1</v>
      </c>
      <c r="R41" s="20">
        <v>44197</v>
      </c>
      <c r="S41" s="22">
        <v>12</v>
      </c>
      <c r="T41" s="7" t="s">
        <v>107</v>
      </c>
      <c r="U41" s="51">
        <v>0</v>
      </c>
      <c r="V41" s="79"/>
      <c r="W41" s="78"/>
      <c r="X41" s="49" t="e">
        <f t="shared" si="0"/>
        <v>#DIV/0!</v>
      </c>
      <c r="Y41" s="16">
        <v>0</v>
      </c>
      <c r="Z41" s="16">
        <v>91700000</v>
      </c>
      <c r="AA41" s="16">
        <v>1000</v>
      </c>
      <c r="AB41" s="16">
        <v>0</v>
      </c>
      <c r="AC41" s="16">
        <v>0</v>
      </c>
      <c r="AD41" s="55">
        <v>1000</v>
      </c>
      <c r="AF41" s="58">
        <f t="shared" si="3"/>
        <v>0</v>
      </c>
      <c r="AJ41" s="83">
        <f t="shared" si="4"/>
        <v>0</v>
      </c>
      <c r="AK41" s="84">
        <f t="shared" si="5"/>
        <v>0</v>
      </c>
      <c r="AL41" s="85" t="s">
        <v>2750</v>
      </c>
    </row>
    <row r="42" spans="1:38" ht="12.75" hidden="1" customHeight="1" x14ac:dyDescent="0.25">
      <c r="A42" s="10" t="s">
        <v>90</v>
      </c>
      <c r="B42" s="11" t="s">
        <v>91</v>
      </c>
      <c r="C42" s="11" t="s">
        <v>92</v>
      </c>
      <c r="D42" s="90" t="str">
        <f t="shared" si="1"/>
        <v>41</v>
      </c>
      <c r="E42" s="90" t="str">
        <f t="shared" si="2"/>
        <v>4101</v>
      </c>
      <c r="F42" s="11" t="s">
        <v>102</v>
      </c>
      <c r="G42" s="11" t="s">
        <v>117</v>
      </c>
      <c r="H42" s="11">
        <v>161</v>
      </c>
      <c r="I42" s="11" t="s">
        <v>118</v>
      </c>
      <c r="J42" s="11" t="s">
        <v>119</v>
      </c>
      <c r="K42" s="13">
        <v>100</v>
      </c>
      <c r="L42" s="14">
        <v>100</v>
      </c>
      <c r="M42" s="75">
        <v>100</v>
      </c>
      <c r="N42" s="11" t="s">
        <v>120</v>
      </c>
      <c r="O42" s="12" t="s">
        <v>37</v>
      </c>
      <c r="P42" s="16">
        <v>1000</v>
      </c>
      <c r="Q42" s="18">
        <v>1</v>
      </c>
      <c r="R42" s="20">
        <v>44197</v>
      </c>
      <c r="S42" s="22">
        <v>12</v>
      </c>
      <c r="T42" s="7" t="s">
        <v>107</v>
      </c>
      <c r="U42" s="51">
        <v>1</v>
      </c>
      <c r="V42" s="79"/>
      <c r="W42" s="78"/>
      <c r="X42" s="49">
        <f t="shared" si="0"/>
        <v>0</v>
      </c>
      <c r="Y42" s="16">
        <v>0</v>
      </c>
      <c r="Z42" s="16">
        <v>200000000</v>
      </c>
      <c r="AA42" s="16">
        <v>1000</v>
      </c>
      <c r="AB42" s="16">
        <v>0</v>
      </c>
      <c r="AC42" s="16">
        <v>0</v>
      </c>
      <c r="AD42" s="55">
        <v>1000</v>
      </c>
      <c r="AF42" s="58">
        <f t="shared" si="3"/>
        <v>0</v>
      </c>
      <c r="AJ42" s="83">
        <f t="shared" si="4"/>
        <v>0</v>
      </c>
      <c r="AK42" s="84">
        <f t="shared" si="5"/>
        <v>0</v>
      </c>
      <c r="AL42" s="85"/>
    </row>
    <row r="43" spans="1:38" ht="12.75" hidden="1" customHeight="1" x14ac:dyDescent="0.25">
      <c r="A43" s="10" t="s">
        <v>90</v>
      </c>
      <c r="B43" s="11" t="s">
        <v>91</v>
      </c>
      <c r="C43" s="11" t="s">
        <v>92</v>
      </c>
      <c r="D43" s="90" t="str">
        <f t="shared" si="1"/>
        <v>41</v>
      </c>
      <c r="E43" s="90" t="str">
        <f t="shared" si="2"/>
        <v>4101</v>
      </c>
      <c r="F43" s="11" t="s">
        <v>102</v>
      </c>
      <c r="G43" s="11" t="s">
        <v>117</v>
      </c>
      <c r="H43" s="11">
        <v>161</v>
      </c>
      <c r="I43" s="11" t="s">
        <v>118</v>
      </c>
      <c r="J43" s="11" t="s">
        <v>119</v>
      </c>
      <c r="K43" s="13">
        <v>100</v>
      </c>
      <c r="L43" s="14">
        <v>100</v>
      </c>
      <c r="M43" s="75">
        <v>100</v>
      </c>
      <c r="N43" s="11" t="s">
        <v>121</v>
      </c>
      <c r="O43" s="12" t="s">
        <v>37</v>
      </c>
      <c r="P43" s="16">
        <v>1000</v>
      </c>
      <c r="Q43" s="18">
        <v>1</v>
      </c>
      <c r="R43" s="20">
        <v>44197</v>
      </c>
      <c r="S43" s="22">
        <v>12</v>
      </c>
      <c r="T43" s="7" t="s">
        <v>107</v>
      </c>
      <c r="U43" s="51">
        <v>1</v>
      </c>
      <c r="V43" s="79"/>
      <c r="W43" s="78"/>
      <c r="X43" s="49">
        <f t="shared" si="0"/>
        <v>0</v>
      </c>
      <c r="Y43" s="16">
        <v>0</v>
      </c>
      <c r="Z43" s="16">
        <v>200000000</v>
      </c>
      <c r="AA43" s="16">
        <v>1000</v>
      </c>
      <c r="AB43" s="16">
        <v>0</v>
      </c>
      <c r="AC43" s="16">
        <v>0</v>
      </c>
      <c r="AD43" s="55">
        <v>1000</v>
      </c>
      <c r="AF43" s="58">
        <f t="shared" si="3"/>
        <v>0</v>
      </c>
      <c r="AJ43" s="83">
        <f t="shared" si="4"/>
        <v>0</v>
      </c>
      <c r="AK43" s="84">
        <f t="shared" si="5"/>
        <v>0</v>
      </c>
      <c r="AL43" s="85"/>
    </row>
    <row r="44" spans="1:38" ht="12.75" hidden="1" customHeight="1" x14ac:dyDescent="0.25">
      <c r="A44" s="10" t="s">
        <v>90</v>
      </c>
      <c r="B44" s="11" t="s">
        <v>91</v>
      </c>
      <c r="C44" s="11" t="s">
        <v>92</v>
      </c>
      <c r="D44" s="90" t="str">
        <f t="shared" si="1"/>
        <v>41</v>
      </c>
      <c r="E44" s="90" t="str">
        <f t="shared" si="2"/>
        <v>4101</v>
      </c>
      <c r="F44" s="11" t="s">
        <v>102</v>
      </c>
      <c r="G44" s="11" t="s">
        <v>117</v>
      </c>
      <c r="H44" s="11">
        <v>161</v>
      </c>
      <c r="I44" s="11" t="s">
        <v>118</v>
      </c>
      <c r="J44" s="11" t="s">
        <v>119</v>
      </c>
      <c r="K44" s="13">
        <v>100</v>
      </c>
      <c r="L44" s="14">
        <v>100</v>
      </c>
      <c r="M44" s="75">
        <v>100</v>
      </c>
      <c r="N44" s="11" t="s">
        <v>122</v>
      </c>
      <c r="O44" s="12" t="s">
        <v>37</v>
      </c>
      <c r="P44" s="16">
        <v>1000</v>
      </c>
      <c r="Q44" s="18">
        <v>1</v>
      </c>
      <c r="R44" s="20">
        <v>44197</v>
      </c>
      <c r="S44" s="22">
        <v>12</v>
      </c>
      <c r="T44" s="7" t="s">
        <v>107</v>
      </c>
      <c r="U44" s="51">
        <v>1</v>
      </c>
      <c r="V44" s="79"/>
      <c r="W44" s="78"/>
      <c r="X44" s="49">
        <f t="shared" si="0"/>
        <v>0</v>
      </c>
      <c r="Y44" s="16">
        <v>0</v>
      </c>
      <c r="Z44" s="16">
        <v>200000000</v>
      </c>
      <c r="AA44" s="16">
        <v>1000</v>
      </c>
      <c r="AB44" s="16">
        <v>0</v>
      </c>
      <c r="AC44" s="16">
        <v>0</v>
      </c>
      <c r="AD44" s="55">
        <v>1000</v>
      </c>
      <c r="AF44" s="58">
        <f t="shared" si="3"/>
        <v>0</v>
      </c>
      <c r="AJ44" s="83">
        <f t="shared" si="4"/>
        <v>0</v>
      </c>
      <c r="AK44" s="84">
        <f t="shared" si="5"/>
        <v>0</v>
      </c>
      <c r="AL44" s="85"/>
    </row>
    <row r="45" spans="1:38" ht="12.75" hidden="1" customHeight="1" x14ac:dyDescent="0.25">
      <c r="A45" s="10" t="s">
        <v>90</v>
      </c>
      <c r="B45" s="11" t="s">
        <v>91</v>
      </c>
      <c r="C45" s="11" t="s">
        <v>92</v>
      </c>
      <c r="D45" s="90" t="str">
        <f t="shared" si="1"/>
        <v>41</v>
      </c>
      <c r="E45" s="90" t="str">
        <f t="shared" si="2"/>
        <v>4101</v>
      </c>
      <c r="F45" s="11" t="s">
        <v>102</v>
      </c>
      <c r="G45" s="11" t="s">
        <v>117</v>
      </c>
      <c r="H45" s="11">
        <v>161</v>
      </c>
      <c r="I45" s="11" t="s">
        <v>118</v>
      </c>
      <c r="J45" s="11" t="s">
        <v>119</v>
      </c>
      <c r="K45" s="13">
        <v>100</v>
      </c>
      <c r="L45" s="14">
        <v>100</v>
      </c>
      <c r="M45" s="75">
        <v>100</v>
      </c>
      <c r="N45" s="11" t="s">
        <v>123</v>
      </c>
      <c r="O45" s="12" t="s">
        <v>37</v>
      </c>
      <c r="P45" s="16">
        <v>1000</v>
      </c>
      <c r="Q45" s="18">
        <v>6</v>
      </c>
      <c r="R45" s="20">
        <v>44197</v>
      </c>
      <c r="S45" s="22">
        <v>12</v>
      </c>
      <c r="T45" s="7" t="s">
        <v>107</v>
      </c>
      <c r="U45" s="51">
        <v>1</v>
      </c>
      <c r="V45" s="79"/>
      <c r="W45" s="78"/>
      <c r="X45" s="49">
        <f t="shared" si="0"/>
        <v>0</v>
      </c>
      <c r="Y45" s="16">
        <v>0</v>
      </c>
      <c r="Z45" s="16">
        <v>200000000</v>
      </c>
      <c r="AA45" s="16">
        <v>1000</v>
      </c>
      <c r="AB45" s="16">
        <v>0</v>
      </c>
      <c r="AC45" s="16">
        <v>0</v>
      </c>
      <c r="AD45" s="55">
        <v>1000</v>
      </c>
      <c r="AF45" s="58">
        <f t="shared" si="3"/>
        <v>0</v>
      </c>
      <c r="AJ45" s="83">
        <f t="shared" si="4"/>
        <v>0</v>
      </c>
      <c r="AK45" s="84">
        <f t="shared" si="5"/>
        <v>0</v>
      </c>
      <c r="AL45" s="85"/>
    </row>
    <row r="46" spans="1:38" ht="12.75" hidden="1" customHeight="1" x14ac:dyDescent="0.25">
      <c r="A46" s="10" t="s">
        <v>90</v>
      </c>
      <c r="B46" s="11" t="s">
        <v>91</v>
      </c>
      <c r="C46" s="11" t="s">
        <v>92</v>
      </c>
      <c r="D46" s="90" t="str">
        <f t="shared" si="1"/>
        <v>41</v>
      </c>
      <c r="E46" s="90" t="str">
        <f t="shared" si="2"/>
        <v>4101</v>
      </c>
      <c r="F46" s="11" t="s">
        <v>102</v>
      </c>
      <c r="G46" s="11" t="s">
        <v>117</v>
      </c>
      <c r="H46" s="11">
        <v>161</v>
      </c>
      <c r="I46" s="11" t="s">
        <v>118</v>
      </c>
      <c r="J46" s="11" t="s">
        <v>119</v>
      </c>
      <c r="K46" s="13">
        <v>100</v>
      </c>
      <c r="L46" s="14">
        <v>100</v>
      </c>
      <c r="M46" s="75">
        <v>100</v>
      </c>
      <c r="N46" s="11" t="s">
        <v>124</v>
      </c>
      <c r="O46" s="12" t="s">
        <v>37</v>
      </c>
      <c r="P46" s="16">
        <v>199996000</v>
      </c>
      <c r="Q46" s="18">
        <v>10</v>
      </c>
      <c r="R46" s="20">
        <v>44197</v>
      </c>
      <c r="S46" s="22">
        <v>12</v>
      </c>
      <c r="T46" s="7" t="s">
        <v>107</v>
      </c>
      <c r="U46" s="51">
        <v>4</v>
      </c>
      <c r="V46" s="79"/>
      <c r="W46" s="78"/>
      <c r="X46" s="49">
        <f t="shared" si="0"/>
        <v>0</v>
      </c>
      <c r="Y46" s="16">
        <v>0</v>
      </c>
      <c r="Z46" s="16">
        <v>200000000</v>
      </c>
      <c r="AA46" s="16">
        <v>199996000</v>
      </c>
      <c r="AB46" s="16">
        <v>0</v>
      </c>
      <c r="AC46" s="16">
        <v>0</v>
      </c>
      <c r="AD46" s="55">
        <v>199996000</v>
      </c>
      <c r="AF46" s="58">
        <f t="shared" si="3"/>
        <v>0</v>
      </c>
      <c r="AJ46" s="83">
        <f t="shared" si="4"/>
        <v>0</v>
      </c>
      <c r="AK46" s="84">
        <f t="shared" si="5"/>
        <v>0</v>
      </c>
      <c r="AL46" s="85"/>
    </row>
    <row r="47" spans="1:38" ht="12.75" hidden="1" customHeight="1" x14ac:dyDescent="0.25">
      <c r="A47" s="10" t="s">
        <v>90</v>
      </c>
      <c r="B47" s="11" t="s">
        <v>91</v>
      </c>
      <c r="C47" s="11" t="s">
        <v>92</v>
      </c>
      <c r="D47" s="90" t="str">
        <f t="shared" si="1"/>
        <v>41</v>
      </c>
      <c r="E47" s="90" t="str">
        <f t="shared" si="2"/>
        <v>4101</v>
      </c>
      <c r="F47" s="11" t="s">
        <v>102</v>
      </c>
      <c r="G47" s="11" t="s">
        <v>125</v>
      </c>
      <c r="H47" s="11">
        <v>162</v>
      </c>
      <c r="I47" s="11" t="s">
        <v>126</v>
      </c>
      <c r="J47" s="11" t="s">
        <v>127</v>
      </c>
      <c r="K47" s="13">
        <v>100</v>
      </c>
      <c r="L47" s="14">
        <v>100</v>
      </c>
      <c r="M47" s="75">
        <v>100</v>
      </c>
      <c r="N47" s="11" t="s">
        <v>128</v>
      </c>
      <c r="O47" s="12" t="s">
        <v>37</v>
      </c>
      <c r="P47" s="16">
        <v>58199000</v>
      </c>
      <c r="Q47" s="18">
        <v>1</v>
      </c>
      <c r="R47" s="20">
        <v>44197</v>
      </c>
      <c r="S47" s="22">
        <v>12</v>
      </c>
      <c r="T47" s="7" t="s">
        <v>107</v>
      </c>
      <c r="U47" s="51">
        <v>0.1</v>
      </c>
      <c r="V47" s="79"/>
      <c r="W47" s="78"/>
      <c r="X47" s="49">
        <f t="shared" si="0"/>
        <v>0</v>
      </c>
      <c r="Y47" s="16">
        <v>0</v>
      </c>
      <c r="Z47" s="16">
        <v>513200000</v>
      </c>
      <c r="AA47" s="16">
        <v>58199000</v>
      </c>
      <c r="AB47" s="16">
        <v>0</v>
      </c>
      <c r="AC47" s="16">
        <v>0</v>
      </c>
      <c r="AD47" s="55">
        <v>58199000</v>
      </c>
      <c r="AF47" s="58">
        <f t="shared" si="3"/>
        <v>0</v>
      </c>
      <c r="AJ47" s="83">
        <f t="shared" si="4"/>
        <v>0</v>
      </c>
      <c r="AK47" s="84">
        <f t="shared" si="5"/>
        <v>0</v>
      </c>
      <c r="AL47" s="85"/>
    </row>
    <row r="48" spans="1:38" ht="12.75" hidden="1" customHeight="1" x14ac:dyDescent="0.25">
      <c r="A48" s="10" t="s">
        <v>90</v>
      </c>
      <c r="B48" s="11" t="s">
        <v>91</v>
      </c>
      <c r="C48" s="11" t="s">
        <v>92</v>
      </c>
      <c r="D48" s="90" t="str">
        <f t="shared" si="1"/>
        <v>41</v>
      </c>
      <c r="E48" s="90" t="str">
        <f t="shared" si="2"/>
        <v>4101</v>
      </c>
      <c r="F48" s="11" t="s">
        <v>102</v>
      </c>
      <c r="G48" s="11" t="s">
        <v>125</v>
      </c>
      <c r="H48" s="11">
        <v>162</v>
      </c>
      <c r="I48" s="11" t="s">
        <v>126</v>
      </c>
      <c r="J48" s="11" t="s">
        <v>127</v>
      </c>
      <c r="K48" s="13">
        <v>100</v>
      </c>
      <c r="L48" s="14">
        <v>100</v>
      </c>
      <c r="M48" s="75">
        <v>100</v>
      </c>
      <c r="N48" s="11" t="s">
        <v>129</v>
      </c>
      <c r="O48" s="12" t="s">
        <v>37</v>
      </c>
      <c r="P48" s="16">
        <v>455000000</v>
      </c>
      <c r="Q48" s="18">
        <v>10</v>
      </c>
      <c r="R48" s="20">
        <v>44197</v>
      </c>
      <c r="S48" s="22">
        <v>12</v>
      </c>
      <c r="T48" s="7" t="s">
        <v>107</v>
      </c>
      <c r="U48" s="51">
        <v>0.1</v>
      </c>
      <c r="V48" s="79"/>
      <c r="W48" s="78"/>
      <c r="X48" s="49">
        <f t="shared" si="0"/>
        <v>0</v>
      </c>
      <c r="Y48" s="16">
        <v>0</v>
      </c>
      <c r="Z48" s="16">
        <v>513200000</v>
      </c>
      <c r="AA48" s="16">
        <v>455000000</v>
      </c>
      <c r="AB48" s="16">
        <v>0</v>
      </c>
      <c r="AC48" s="16">
        <v>0</v>
      </c>
      <c r="AD48" s="55">
        <v>455000000</v>
      </c>
      <c r="AF48" s="58">
        <f t="shared" si="3"/>
        <v>0</v>
      </c>
      <c r="AJ48" s="83">
        <f t="shared" si="4"/>
        <v>0</v>
      </c>
      <c r="AK48" s="84">
        <f t="shared" si="5"/>
        <v>0</v>
      </c>
      <c r="AL48" s="85"/>
    </row>
    <row r="49" spans="1:38" ht="12.75" hidden="1" customHeight="1" x14ac:dyDescent="0.25">
      <c r="A49" s="10" t="s">
        <v>90</v>
      </c>
      <c r="B49" s="11" t="s">
        <v>91</v>
      </c>
      <c r="C49" s="11" t="s">
        <v>92</v>
      </c>
      <c r="D49" s="90" t="str">
        <f t="shared" si="1"/>
        <v>41</v>
      </c>
      <c r="E49" s="90" t="str">
        <f t="shared" si="2"/>
        <v>4101</v>
      </c>
      <c r="F49" s="11" t="s">
        <v>102</v>
      </c>
      <c r="G49" s="11" t="s">
        <v>125</v>
      </c>
      <c r="H49" s="11">
        <v>162</v>
      </c>
      <c r="I49" s="11" t="s">
        <v>126</v>
      </c>
      <c r="J49" s="11" t="s">
        <v>127</v>
      </c>
      <c r="K49" s="13">
        <v>100</v>
      </c>
      <c r="L49" s="14">
        <v>100</v>
      </c>
      <c r="M49" s="75">
        <v>100</v>
      </c>
      <c r="N49" s="11" t="s">
        <v>130</v>
      </c>
      <c r="O49" s="12" t="s">
        <v>37</v>
      </c>
      <c r="P49" s="16">
        <v>1000</v>
      </c>
      <c r="Q49" s="18">
        <v>1</v>
      </c>
      <c r="R49" s="20">
        <v>44197</v>
      </c>
      <c r="S49" s="22">
        <v>12</v>
      </c>
      <c r="T49" s="7" t="s">
        <v>107</v>
      </c>
      <c r="U49" s="51">
        <v>0</v>
      </c>
      <c r="V49" s="79"/>
      <c r="W49" s="78"/>
      <c r="X49" s="49" t="e">
        <f t="shared" si="0"/>
        <v>#DIV/0!</v>
      </c>
      <c r="Y49" s="16">
        <v>0</v>
      </c>
      <c r="Z49" s="16">
        <v>513200000</v>
      </c>
      <c r="AA49" s="16">
        <v>1000</v>
      </c>
      <c r="AB49" s="16">
        <v>0</v>
      </c>
      <c r="AC49" s="16">
        <v>0</v>
      </c>
      <c r="AD49" s="55">
        <v>1000</v>
      </c>
      <c r="AF49" s="58">
        <f t="shared" si="3"/>
        <v>0</v>
      </c>
      <c r="AJ49" s="83">
        <f t="shared" si="4"/>
        <v>0</v>
      </c>
      <c r="AK49" s="84">
        <f t="shared" si="5"/>
        <v>0</v>
      </c>
      <c r="AL49" s="85" t="s">
        <v>2750</v>
      </c>
    </row>
    <row r="50" spans="1:38" ht="12.75" hidden="1" customHeight="1" x14ac:dyDescent="0.25">
      <c r="A50" s="10" t="s">
        <v>90</v>
      </c>
      <c r="B50" s="11" t="s">
        <v>91</v>
      </c>
      <c r="C50" s="11" t="s">
        <v>92</v>
      </c>
      <c r="D50" s="90" t="str">
        <f t="shared" si="1"/>
        <v>41</v>
      </c>
      <c r="E50" s="90" t="str">
        <f t="shared" si="2"/>
        <v>4101</v>
      </c>
      <c r="F50" s="11" t="s">
        <v>102</v>
      </c>
      <c r="G50" s="11" t="s">
        <v>131</v>
      </c>
      <c r="H50" s="11">
        <v>163</v>
      </c>
      <c r="I50" s="11" t="s">
        <v>132</v>
      </c>
      <c r="J50" s="11" t="s">
        <v>133</v>
      </c>
      <c r="K50" s="13">
        <v>100</v>
      </c>
      <c r="L50" s="14">
        <v>100</v>
      </c>
      <c r="M50" s="75">
        <v>100</v>
      </c>
      <c r="N50" s="11" t="s">
        <v>134</v>
      </c>
      <c r="O50" s="12" t="s">
        <v>37</v>
      </c>
      <c r="P50" s="16">
        <v>265000000</v>
      </c>
      <c r="Q50" s="18">
        <v>10</v>
      </c>
      <c r="R50" s="20">
        <v>44197</v>
      </c>
      <c r="S50" s="22">
        <v>12</v>
      </c>
      <c r="T50" s="7" t="s">
        <v>107</v>
      </c>
      <c r="U50" s="51">
        <v>10</v>
      </c>
      <c r="V50" s="79"/>
      <c r="W50" s="78"/>
      <c r="X50" s="49">
        <f t="shared" si="0"/>
        <v>0</v>
      </c>
      <c r="Y50" s="16">
        <v>0</v>
      </c>
      <c r="Z50" s="16">
        <v>397780383</v>
      </c>
      <c r="AA50" s="16">
        <v>265000000</v>
      </c>
      <c r="AB50" s="16">
        <v>0</v>
      </c>
      <c r="AC50" s="16">
        <v>0</v>
      </c>
      <c r="AD50" s="55">
        <v>265000000</v>
      </c>
      <c r="AF50" s="58">
        <f t="shared" si="3"/>
        <v>0</v>
      </c>
      <c r="AJ50" s="83">
        <f t="shared" si="4"/>
        <v>0</v>
      </c>
      <c r="AK50" s="84">
        <f t="shared" si="5"/>
        <v>0</v>
      </c>
      <c r="AL50" s="85"/>
    </row>
    <row r="51" spans="1:38" ht="12.75" hidden="1" customHeight="1" x14ac:dyDescent="0.25">
      <c r="A51" s="10" t="s">
        <v>90</v>
      </c>
      <c r="B51" s="11" t="s">
        <v>91</v>
      </c>
      <c r="C51" s="11" t="s">
        <v>92</v>
      </c>
      <c r="D51" s="90" t="str">
        <f t="shared" si="1"/>
        <v>41</v>
      </c>
      <c r="E51" s="90" t="str">
        <f t="shared" si="2"/>
        <v>4101</v>
      </c>
      <c r="F51" s="11" t="s">
        <v>102</v>
      </c>
      <c r="G51" s="11" t="s">
        <v>131</v>
      </c>
      <c r="H51" s="11">
        <v>163</v>
      </c>
      <c r="I51" s="11" t="s">
        <v>132</v>
      </c>
      <c r="J51" s="11" t="s">
        <v>133</v>
      </c>
      <c r="K51" s="13">
        <v>100</v>
      </c>
      <c r="L51" s="14">
        <v>100</v>
      </c>
      <c r="M51" s="75">
        <v>100</v>
      </c>
      <c r="N51" s="11" t="s">
        <v>135</v>
      </c>
      <c r="O51" s="12" t="s">
        <v>37</v>
      </c>
      <c r="P51" s="16">
        <v>45000000</v>
      </c>
      <c r="Q51" s="18">
        <v>3</v>
      </c>
      <c r="R51" s="20">
        <v>44197</v>
      </c>
      <c r="S51" s="22">
        <v>12</v>
      </c>
      <c r="T51" s="7" t="s">
        <v>107</v>
      </c>
      <c r="U51" s="51">
        <v>3</v>
      </c>
      <c r="V51" s="79"/>
      <c r="W51" s="78"/>
      <c r="X51" s="49">
        <f t="shared" si="0"/>
        <v>0</v>
      </c>
      <c r="Y51" s="16">
        <v>0</v>
      </c>
      <c r="Z51" s="16">
        <v>397780383</v>
      </c>
      <c r="AA51" s="16">
        <v>45000000</v>
      </c>
      <c r="AB51" s="16">
        <v>0</v>
      </c>
      <c r="AC51" s="16">
        <v>0</v>
      </c>
      <c r="AD51" s="55">
        <v>45000000</v>
      </c>
      <c r="AF51" s="58">
        <f t="shared" si="3"/>
        <v>0</v>
      </c>
      <c r="AJ51" s="83">
        <f t="shared" si="4"/>
        <v>0</v>
      </c>
      <c r="AK51" s="84">
        <f t="shared" si="5"/>
        <v>0</v>
      </c>
      <c r="AL51" s="85"/>
    </row>
    <row r="52" spans="1:38" ht="12.75" hidden="1" customHeight="1" x14ac:dyDescent="0.25">
      <c r="A52" s="10" t="s">
        <v>90</v>
      </c>
      <c r="B52" s="11" t="s">
        <v>91</v>
      </c>
      <c r="C52" s="11" t="s">
        <v>92</v>
      </c>
      <c r="D52" s="90" t="str">
        <f t="shared" si="1"/>
        <v>41</v>
      </c>
      <c r="E52" s="90" t="str">
        <f t="shared" si="2"/>
        <v>4101</v>
      </c>
      <c r="F52" s="11" t="s">
        <v>102</v>
      </c>
      <c r="G52" s="11" t="s">
        <v>131</v>
      </c>
      <c r="H52" s="11">
        <v>163</v>
      </c>
      <c r="I52" s="11" t="s">
        <v>132</v>
      </c>
      <c r="J52" s="11" t="s">
        <v>133</v>
      </c>
      <c r="K52" s="13">
        <v>100</v>
      </c>
      <c r="L52" s="14">
        <v>100</v>
      </c>
      <c r="M52" s="75">
        <v>100</v>
      </c>
      <c r="N52" s="11" t="s">
        <v>136</v>
      </c>
      <c r="O52" s="12" t="s">
        <v>37</v>
      </c>
      <c r="P52" s="16">
        <v>29999000</v>
      </c>
      <c r="Q52" s="18">
        <v>3</v>
      </c>
      <c r="R52" s="20">
        <v>44197</v>
      </c>
      <c r="S52" s="22">
        <v>12</v>
      </c>
      <c r="T52" s="7" t="s">
        <v>107</v>
      </c>
      <c r="U52" s="51">
        <v>3</v>
      </c>
      <c r="V52" s="79"/>
      <c r="W52" s="78"/>
      <c r="X52" s="49">
        <f t="shared" si="0"/>
        <v>0</v>
      </c>
      <c r="Y52" s="16">
        <v>0</v>
      </c>
      <c r="Z52" s="16">
        <v>397780383</v>
      </c>
      <c r="AA52" s="16">
        <v>27780383</v>
      </c>
      <c r="AB52" s="16">
        <v>0</v>
      </c>
      <c r="AC52" s="16">
        <v>0</v>
      </c>
      <c r="AD52" s="55">
        <v>27780383</v>
      </c>
      <c r="AF52" s="58">
        <f t="shared" si="3"/>
        <v>0</v>
      </c>
      <c r="AJ52" s="83">
        <f t="shared" si="4"/>
        <v>0</v>
      </c>
      <c r="AK52" s="84">
        <f t="shared" si="5"/>
        <v>0</v>
      </c>
      <c r="AL52" s="85"/>
    </row>
    <row r="53" spans="1:38" ht="12.75" hidden="1" customHeight="1" x14ac:dyDescent="0.25">
      <c r="A53" s="10" t="s">
        <v>90</v>
      </c>
      <c r="B53" s="11" t="s">
        <v>91</v>
      </c>
      <c r="C53" s="11" t="s">
        <v>92</v>
      </c>
      <c r="D53" s="90" t="str">
        <f t="shared" si="1"/>
        <v>41</v>
      </c>
      <c r="E53" s="90" t="str">
        <f t="shared" si="2"/>
        <v>4101</v>
      </c>
      <c r="F53" s="11" t="s">
        <v>102</v>
      </c>
      <c r="G53" s="11" t="s">
        <v>131</v>
      </c>
      <c r="H53" s="11">
        <v>163</v>
      </c>
      <c r="I53" s="11" t="s">
        <v>132</v>
      </c>
      <c r="J53" s="11" t="s">
        <v>133</v>
      </c>
      <c r="K53" s="13">
        <v>100</v>
      </c>
      <c r="L53" s="14">
        <v>100</v>
      </c>
      <c r="M53" s="75">
        <v>100</v>
      </c>
      <c r="N53" s="11" t="s">
        <v>137</v>
      </c>
      <c r="O53" s="12" t="s">
        <v>37</v>
      </c>
      <c r="P53" s="16">
        <v>60000000</v>
      </c>
      <c r="Q53" s="18">
        <v>3</v>
      </c>
      <c r="R53" s="20">
        <v>44197</v>
      </c>
      <c r="S53" s="22">
        <v>12</v>
      </c>
      <c r="T53" s="7" t="s">
        <v>107</v>
      </c>
      <c r="U53" s="51">
        <v>3</v>
      </c>
      <c r="V53" s="79"/>
      <c r="W53" s="78"/>
      <c r="X53" s="49">
        <f t="shared" si="0"/>
        <v>0</v>
      </c>
      <c r="Y53" s="16">
        <v>0</v>
      </c>
      <c r="Z53" s="16">
        <v>397780383</v>
      </c>
      <c r="AA53" s="16">
        <v>60000000</v>
      </c>
      <c r="AB53" s="16">
        <v>0</v>
      </c>
      <c r="AC53" s="16">
        <v>0</v>
      </c>
      <c r="AD53" s="55">
        <v>60000000</v>
      </c>
      <c r="AF53" s="58">
        <f t="shared" si="3"/>
        <v>0</v>
      </c>
      <c r="AJ53" s="83">
        <f t="shared" si="4"/>
        <v>0</v>
      </c>
      <c r="AK53" s="84">
        <f t="shared" si="5"/>
        <v>0</v>
      </c>
      <c r="AL53" s="85"/>
    </row>
    <row r="54" spans="1:38" ht="12.75" hidden="1" customHeight="1" x14ac:dyDescent="0.25">
      <c r="A54" s="10" t="s">
        <v>90</v>
      </c>
      <c r="B54" s="11" t="s">
        <v>91</v>
      </c>
      <c r="C54" s="11" t="s">
        <v>92</v>
      </c>
      <c r="D54" s="90" t="str">
        <f t="shared" si="1"/>
        <v>41</v>
      </c>
      <c r="E54" s="90" t="str">
        <f t="shared" si="2"/>
        <v>4103</v>
      </c>
      <c r="F54" s="11" t="s">
        <v>138</v>
      </c>
      <c r="G54" s="11" t="s">
        <v>139</v>
      </c>
      <c r="H54" s="11">
        <v>177</v>
      </c>
      <c r="I54" s="11" t="s">
        <v>140</v>
      </c>
      <c r="J54" s="11" t="s">
        <v>141</v>
      </c>
      <c r="K54" s="13">
        <v>80</v>
      </c>
      <c r="L54" s="14">
        <v>24</v>
      </c>
      <c r="M54" s="75" t="s">
        <v>2821</v>
      </c>
      <c r="N54" s="11" t="s">
        <v>142</v>
      </c>
      <c r="O54" s="12" t="s">
        <v>37</v>
      </c>
      <c r="P54" s="16">
        <v>27000000</v>
      </c>
      <c r="Q54" s="18">
        <v>1</v>
      </c>
      <c r="R54" s="20">
        <v>44197</v>
      </c>
      <c r="S54" s="22">
        <v>12</v>
      </c>
      <c r="T54" s="7" t="s">
        <v>107</v>
      </c>
      <c r="U54" s="51">
        <v>1</v>
      </c>
      <c r="V54" s="79"/>
      <c r="W54" s="78"/>
      <c r="X54" s="49">
        <f t="shared" si="0"/>
        <v>0</v>
      </c>
      <c r="Y54" s="65">
        <v>14659977</v>
      </c>
      <c r="Z54" s="16">
        <v>89659977</v>
      </c>
      <c r="AA54" s="16">
        <v>27000000</v>
      </c>
      <c r="AB54" s="16">
        <v>0</v>
      </c>
      <c r="AC54" s="16">
        <v>0</v>
      </c>
      <c r="AD54" s="55">
        <v>27000000</v>
      </c>
      <c r="AF54" s="58">
        <f t="shared" si="3"/>
        <v>0</v>
      </c>
      <c r="AJ54" s="83">
        <f t="shared" si="4"/>
        <v>0</v>
      </c>
      <c r="AK54" s="84">
        <f t="shared" si="5"/>
        <v>0</v>
      </c>
      <c r="AL54" s="85" t="s">
        <v>2767</v>
      </c>
    </row>
    <row r="55" spans="1:38" ht="12.75" hidden="1" customHeight="1" x14ac:dyDescent="0.25">
      <c r="A55" s="10" t="s">
        <v>90</v>
      </c>
      <c r="B55" s="11" t="s">
        <v>91</v>
      </c>
      <c r="C55" s="11" t="s">
        <v>92</v>
      </c>
      <c r="D55" s="90" t="str">
        <f t="shared" si="1"/>
        <v>41</v>
      </c>
      <c r="E55" s="90" t="str">
        <f t="shared" si="2"/>
        <v>4103</v>
      </c>
      <c r="F55" s="11" t="s">
        <v>138</v>
      </c>
      <c r="G55" s="11" t="s">
        <v>139</v>
      </c>
      <c r="H55" s="11">
        <v>177</v>
      </c>
      <c r="I55" s="11" t="s">
        <v>140</v>
      </c>
      <c r="J55" s="11" t="s">
        <v>141</v>
      </c>
      <c r="K55" s="13">
        <v>80</v>
      </c>
      <c r="L55" s="14">
        <v>24</v>
      </c>
      <c r="M55" s="75" t="s">
        <v>2821</v>
      </c>
      <c r="N55" s="11" t="s">
        <v>143</v>
      </c>
      <c r="O55" s="12" t="s">
        <v>37</v>
      </c>
      <c r="P55" s="16">
        <v>37000000</v>
      </c>
      <c r="Q55" s="18">
        <v>1</v>
      </c>
      <c r="R55" s="20">
        <v>44197</v>
      </c>
      <c r="S55" s="22">
        <v>12</v>
      </c>
      <c r="T55" s="7" t="s">
        <v>107</v>
      </c>
      <c r="U55" s="51">
        <v>1</v>
      </c>
      <c r="V55" s="79"/>
      <c r="W55" s="78"/>
      <c r="X55" s="49">
        <f t="shared" si="0"/>
        <v>0</v>
      </c>
      <c r="Y55" s="65">
        <v>14659977</v>
      </c>
      <c r="Z55" s="16">
        <v>89659977</v>
      </c>
      <c r="AA55" s="16">
        <v>37000000</v>
      </c>
      <c r="AB55" s="16">
        <v>0</v>
      </c>
      <c r="AC55" s="16">
        <v>0</v>
      </c>
      <c r="AD55" s="55">
        <v>37000000</v>
      </c>
      <c r="AF55" s="58">
        <f t="shared" si="3"/>
        <v>0</v>
      </c>
      <c r="AJ55" s="83">
        <f t="shared" si="4"/>
        <v>0</v>
      </c>
      <c r="AK55" s="84">
        <f t="shared" si="5"/>
        <v>0</v>
      </c>
      <c r="AL55" s="85" t="s">
        <v>2767</v>
      </c>
    </row>
    <row r="56" spans="1:38" ht="12.75" hidden="1" customHeight="1" x14ac:dyDescent="0.25">
      <c r="A56" s="10" t="s">
        <v>90</v>
      </c>
      <c r="B56" s="11" t="s">
        <v>91</v>
      </c>
      <c r="C56" s="11" t="s">
        <v>92</v>
      </c>
      <c r="D56" s="90" t="str">
        <f t="shared" si="1"/>
        <v>41</v>
      </c>
      <c r="E56" s="90" t="str">
        <f t="shared" si="2"/>
        <v>4103</v>
      </c>
      <c r="F56" s="11" t="s">
        <v>138</v>
      </c>
      <c r="G56" s="11" t="s">
        <v>139</v>
      </c>
      <c r="H56" s="11">
        <v>177</v>
      </c>
      <c r="I56" s="11" t="s">
        <v>140</v>
      </c>
      <c r="J56" s="11" t="s">
        <v>141</v>
      </c>
      <c r="K56" s="13">
        <v>80</v>
      </c>
      <c r="L56" s="14">
        <v>24</v>
      </c>
      <c r="M56" s="75" t="s">
        <v>2821</v>
      </c>
      <c r="N56" s="11" t="s">
        <v>144</v>
      </c>
      <c r="O56" s="12" t="s">
        <v>37</v>
      </c>
      <c r="P56" s="16">
        <v>5000000</v>
      </c>
      <c r="Q56" s="18">
        <v>1</v>
      </c>
      <c r="R56" s="20">
        <v>44197</v>
      </c>
      <c r="S56" s="22">
        <v>12</v>
      </c>
      <c r="T56" s="7" t="s">
        <v>107</v>
      </c>
      <c r="U56" s="51">
        <v>1</v>
      </c>
      <c r="V56" s="79"/>
      <c r="W56" s="78"/>
      <c r="X56" s="49">
        <f t="shared" si="0"/>
        <v>0</v>
      </c>
      <c r="Y56" s="65">
        <v>14659977</v>
      </c>
      <c r="Z56" s="16">
        <v>89659977</v>
      </c>
      <c r="AA56" s="16">
        <v>5000000</v>
      </c>
      <c r="AB56" s="16">
        <v>0</v>
      </c>
      <c r="AC56" s="16">
        <v>0</v>
      </c>
      <c r="AD56" s="55">
        <v>5000000</v>
      </c>
      <c r="AF56" s="58">
        <f t="shared" si="3"/>
        <v>0</v>
      </c>
      <c r="AJ56" s="83">
        <f t="shared" si="4"/>
        <v>0</v>
      </c>
      <c r="AK56" s="84">
        <f t="shared" si="5"/>
        <v>0</v>
      </c>
      <c r="AL56" s="85" t="s">
        <v>2767</v>
      </c>
    </row>
    <row r="57" spans="1:38" ht="12.75" hidden="1" customHeight="1" x14ac:dyDescent="0.25">
      <c r="A57" s="10" t="s">
        <v>90</v>
      </c>
      <c r="B57" s="11" t="s">
        <v>91</v>
      </c>
      <c r="C57" s="11" t="s">
        <v>92</v>
      </c>
      <c r="D57" s="90" t="str">
        <f t="shared" si="1"/>
        <v>41</v>
      </c>
      <c r="E57" s="90" t="str">
        <f t="shared" si="2"/>
        <v>4103</v>
      </c>
      <c r="F57" s="11" t="s">
        <v>138</v>
      </c>
      <c r="G57" s="11" t="s">
        <v>139</v>
      </c>
      <c r="H57" s="11">
        <v>177</v>
      </c>
      <c r="I57" s="11" t="s">
        <v>140</v>
      </c>
      <c r="J57" s="11" t="s">
        <v>141</v>
      </c>
      <c r="K57" s="13">
        <v>80</v>
      </c>
      <c r="L57" s="14">
        <v>24</v>
      </c>
      <c r="M57" s="75" t="s">
        <v>2821</v>
      </c>
      <c r="N57" s="11" t="s">
        <v>145</v>
      </c>
      <c r="O57" s="12" t="s">
        <v>37</v>
      </c>
      <c r="P57" s="16">
        <v>6000000</v>
      </c>
      <c r="Q57" s="18">
        <v>1</v>
      </c>
      <c r="R57" s="20">
        <v>44197</v>
      </c>
      <c r="S57" s="22">
        <v>12</v>
      </c>
      <c r="T57" s="7" t="s">
        <v>107</v>
      </c>
      <c r="U57" s="51">
        <v>1</v>
      </c>
      <c r="V57" s="79"/>
      <c r="W57" s="78"/>
      <c r="X57" s="49">
        <f t="shared" si="0"/>
        <v>0</v>
      </c>
      <c r="Y57" s="65">
        <v>14659977</v>
      </c>
      <c r="Z57" s="16">
        <v>89659977</v>
      </c>
      <c r="AA57" s="16">
        <v>6000000</v>
      </c>
      <c r="AB57" s="16">
        <v>0</v>
      </c>
      <c r="AC57" s="16">
        <v>0</v>
      </c>
      <c r="AD57" s="55">
        <v>6000000</v>
      </c>
      <c r="AF57" s="58">
        <f t="shared" si="3"/>
        <v>0</v>
      </c>
      <c r="AJ57" s="83">
        <f t="shared" si="4"/>
        <v>0</v>
      </c>
      <c r="AK57" s="84">
        <f t="shared" si="5"/>
        <v>0</v>
      </c>
      <c r="AL57" s="85" t="s">
        <v>2767</v>
      </c>
    </row>
    <row r="58" spans="1:38" ht="12.75" hidden="1" customHeight="1" x14ac:dyDescent="0.25">
      <c r="A58" s="10" t="s">
        <v>90</v>
      </c>
      <c r="B58" s="11" t="s">
        <v>91</v>
      </c>
      <c r="C58" s="11" t="s">
        <v>146</v>
      </c>
      <c r="D58" s="90" t="str">
        <f t="shared" si="1"/>
        <v>45</v>
      </c>
      <c r="E58" s="90" t="str">
        <f t="shared" si="2"/>
        <v>4501</v>
      </c>
      <c r="F58" s="11" t="s">
        <v>147</v>
      </c>
      <c r="G58" s="11" t="s">
        <v>148</v>
      </c>
      <c r="H58" s="11">
        <v>356</v>
      </c>
      <c r="I58" s="11" t="s">
        <v>149</v>
      </c>
      <c r="J58" s="11" t="s">
        <v>150</v>
      </c>
      <c r="K58" s="13">
        <v>1</v>
      </c>
      <c r="L58" s="14">
        <v>0.3</v>
      </c>
      <c r="M58" s="75">
        <v>0.3</v>
      </c>
      <c r="N58" s="11" t="s">
        <v>151</v>
      </c>
      <c r="O58" s="12" t="s">
        <v>37</v>
      </c>
      <c r="P58" s="16">
        <v>40000000</v>
      </c>
      <c r="Q58" s="18">
        <v>4</v>
      </c>
      <c r="R58" s="20">
        <v>44197</v>
      </c>
      <c r="S58" s="22">
        <v>12</v>
      </c>
      <c r="T58" s="7" t="s">
        <v>98</v>
      </c>
      <c r="U58" s="51">
        <v>0.3</v>
      </c>
      <c r="V58" s="79"/>
      <c r="W58" s="78"/>
      <c r="X58" s="49">
        <f t="shared" si="0"/>
        <v>0</v>
      </c>
      <c r="Y58" s="16">
        <v>0</v>
      </c>
      <c r="Z58" s="16">
        <v>167700000</v>
      </c>
      <c r="AA58" s="16">
        <v>40000000</v>
      </c>
      <c r="AB58" s="16">
        <v>0</v>
      </c>
      <c r="AC58" s="16">
        <v>0</v>
      </c>
      <c r="AD58" s="55">
        <v>40000000</v>
      </c>
      <c r="AF58" s="58">
        <f t="shared" si="3"/>
        <v>0</v>
      </c>
      <c r="AJ58" s="83">
        <f t="shared" si="4"/>
        <v>0</v>
      </c>
      <c r="AK58" s="84">
        <f t="shared" si="5"/>
        <v>0</v>
      </c>
      <c r="AL58" s="85"/>
    </row>
    <row r="59" spans="1:38" ht="12.75" hidden="1" customHeight="1" x14ac:dyDescent="0.25">
      <c r="A59" s="10" t="s">
        <v>90</v>
      </c>
      <c r="B59" s="11" t="s">
        <v>91</v>
      </c>
      <c r="C59" s="11" t="s">
        <v>146</v>
      </c>
      <c r="D59" s="90" t="str">
        <f t="shared" si="1"/>
        <v>45</v>
      </c>
      <c r="E59" s="90" t="str">
        <f t="shared" si="2"/>
        <v>4501</v>
      </c>
      <c r="F59" s="11" t="s">
        <v>147</v>
      </c>
      <c r="G59" s="11" t="s">
        <v>148</v>
      </c>
      <c r="H59" s="11">
        <v>356</v>
      </c>
      <c r="I59" s="11" t="s">
        <v>149</v>
      </c>
      <c r="J59" s="11" t="s">
        <v>150</v>
      </c>
      <c r="K59" s="13">
        <v>1</v>
      </c>
      <c r="L59" s="14">
        <v>0.3</v>
      </c>
      <c r="M59" s="75">
        <v>0.3</v>
      </c>
      <c r="N59" s="11" t="s">
        <v>152</v>
      </c>
      <c r="O59" s="12" t="s">
        <v>37</v>
      </c>
      <c r="P59" s="16">
        <v>127700000</v>
      </c>
      <c r="Q59" s="18">
        <v>10</v>
      </c>
      <c r="R59" s="20">
        <v>44197</v>
      </c>
      <c r="S59" s="22">
        <v>12</v>
      </c>
      <c r="T59" s="7" t="s">
        <v>98</v>
      </c>
      <c r="U59" s="51">
        <v>0.3</v>
      </c>
      <c r="V59" s="79"/>
      <c r="W59" s="78"/>
      <c r="X59" s="49">
        <f t="shared" si="0"/>
        <v>0</v>
      </c>
      <c r="Y59" s="16">
        <v>0</v>
      </c>
      <c r="Z59" s="16">
        <v>167700000</v>
      </c>
      <c r="AA59" s="16">
        <v>127700000</v>
      </c>
      <c r="AB59" s="16">
        <v>0</v>
      </c>
      <c r="AC59" s="16">
        <v>0</v>
      </c>
      <c r="AD59" s="55">
        <v>127700000</v>
      </c>
      <c r="AF59" s="58">
        <f t="shared" si="3"/>
        <v>0</v>
      </c>
      <c r="AJ59" s="83">
        <f t="shared" si="4"/>
        <v>0</v>
      </c>
      <c r="AK59" s="84">
        <f t="shared" si="5"/>
        <v>0</v>
      </c>
      <c r="AL59" s="85"/>
    </row>
    <row r="60" spans="1:38" ht="12.75" hidden="1" customHeight="1" x14ac:dyDescent="0.25">
      <c r="A60" s="10" t="s">
        <v>90</v>
      </c>
      <c r="B60" s="11" t="s">
        <v>91</v>
      </c>
      <c r="C60" s="11" t="s">
        <v>146</v>
      </c>
      <c r="D60" s="90" t="str">
        <f t="shared" si="1"/>
        <v>45</v>
      </c>
      <c r="E60" s="90" t="str">
        <f t="shared" si="2"/>
        <v>4501</v>
      </c>
      <c r="F60" s="11" t="s">
        <v>147</v>
      </c>
      <c r="G60" s="11" t="s">
        <v>153</v>
      </c>
      <c r="H60" s="11">
        <v>356</v>
      </c>
      <c r="I60" s="11" t="s">
        <v>149</v>
      </c>
      <c r="J60" s="11" t="s">
        <v>150</v>
      </c>
      <c r="K60" s="13">
        <v>1</v>
      </c>
      <c r="L60" s="14">
        <v>0.3</v>
      </c>
      <c r="M60" s="75">
        <v>0.3</v>
      </c>
      <c r="N60" s="11" t="s">
        <v>154</v>
      </c>
      <c r="O60" s="12" t="s">
        <v>37</v>
      </c>
      <c r="P60" s="16">
        <v>232700000</v>
      </c>
      <c r="Q60" s="18">
        <v>1</v>
      </c>
      <c r="R60" s="20">
        <v>44197</v>
      </c>
      <c r="S60" s="22">
        <v>12</v>
      </c>
      <c r="T60" s="7" t="s">
        <v>98</v>
      </c>
      <c r="U60" s="51">
        <v>1</v>
      </c>
      <c r="V60" s="79"/>
      <c r="W60" s="78"/>
      <c r="X60" s="49">
        <f t="shared" si="0"/>
        <v>0</v>
      </c>
      <c r="Y60" s="16">
        <v>0</v>
      </c>
      <c r="Z60" s="16">
        <v>312130963</v>
      </c>
      <c r="AA60" s="16">
        <v>232130963</v>
      </c>
      <c r="AB60" s="16">
        <v>0</v>
      </c>
      <c r="AC60" s="16">
        <v>0</v>
      </c>
      <c r="AD60" s="55">
        <v>232130963</v>
      </c>
      <c r="AF60" s="58">
        <f t="shared" si="3"/>
        <v>0</v>
      </c>
      <c r="AJ60" s="83">
        <f t="shared" si="4"/>
        <v>0</v>
      </c>
      <c r="AK60" s="84">
        <f t="shared" si="5"/>
        <v>0</v>
      </c>
      <c r="AL60" s="85"/>
    </row>
    <row r="61" spans="1:38" ht="12.75" hidden="1" customHeight="1" x14ac:dyDescent="0.25">
      <c r="A61" s="10" t="s">
        <v>90</v>
      </c>
      <c r="B61" s="11" t="s">
        <v>91</v>
      </c>
      <c r="C61" s="11" t="s">
        <v>146</v>
      </c>
      <c r="D61" s="90" t="str">
        <f t="shared" si="1"/>
        <v>45</v>
      </c>
      <c r="E61" s="90" t="str">
        <f t="shared" si="2"/>
        <v>4501</v>
      </c>
      <c r="F61" s="11" t="s">
        <v>147</v>
      </c>
      <c r="G61" s="11" t="s">
        <v>153</v>
      </c>
      <c r="H61" s="11">
        <v>356</v>
      </c>
      <c r="I61" s="11" t="s">
        <v>149</v>
      </c>
      <c r="J61" s="11" t="s">
        <v>150</v>
      </c>
      <c r="K61" s="13">
        <v>1</v>
      </c>
      <c r="L61" s="14">
        <v>0.3</v>
      </c>
      <c r="M61" s="75">
        <v>0.3</v>
      </c>
      <c r="N61" s="11" t="s">
        <v>155</v>
      </c>
      <c r="O61" s="12" t="s">
        <v>37</v>
      </c>
      <c r="P61" s="16">
        <v>80000000</v>
      </c>
      <c r="Q61" s="18">
        <v>2</v>
      </c>
      <c r="R61" s="20">
        <v>44197</v>
      </c>
      <c r="S61" s="22">
        <v>12</v>
      </c>
      <c r="T61" s="7" t="s">
        <v>98</v>
      </c>
      <c r="U61" s="51">
        <v>0.3</v>
      </c>
      <c r="V61" s="79"/>
      <c r="W61" s="78"/>
      <c r="X61" s="49">
        <f t="shared" si="0"/>
        <v>0</v>
      </c>
      <c r="Y61" s="16">
        <v>0</v>
      </c>
      <c r="Z61" s="16">
        <v>312130963</v>
      </c>
      <c r="AA61" s="16">
        <v>80000000</v>
      </c>
      <c r="AB61" s="16">
        <v>0</v>
      </c>
      <c r="AC61" s="16">
        <v>0</v>
      </c>
      <c r="AD61" s="55">
        <v>80000000</v>
      </c>
      <c r="AF61" s="58">
        <f t="shared" si="3"/>
        <v>0</v>
      </c>
      <c r="AJ61" s="83">
        <f t="shared" si="4"/>
        <v>0</v>
      </c>
      <c r="AK61" s="84">
        <f t="shared" si="5"/>
        <v>0</v>
      </c>
      <c r="AL61" s="85"/>
    </row>
    <row r="62" spans="1:38" ht="12.75" hidden="1" customHeight="1" x14ac:dyDescent="0.25">
      <c r="A62" s="10" t="s">
        <v>90</v>
      </c>
      <c r="B62" s="11" t="s">
        <v>91</v>
      </c>
      <c r="C62" s="11" t="s">
        <v>146</v>
      </c>
      <c r="D62" s="90" t="str">
        <f t="shared" si="1"/>
        <v>45</v>
      </c>
      <c r="E62" s="90" t="str">
        <f t="shared" si="2"/>
        <v>4501</v>
      </c>
      <c r="F62" s="11" t="s">
        <v>147</v>
      </c>
      <c r="G62" s="11" t="s">
        <v>156</v>
      </c>
      <c r="H62" s="11">
        <v>356</v>
      </c>
      <c r="I62" s="11" t="s">
        <v>149</v>
      </c>
      <c r="J62" s="11" t="s">
        <v>150</v>
      </c>
      <c r="K62" s="13">
        <v>1</v>
      </c>
      <c r="L62" s="14">
        <v>0.3</v>
      </c>
      <c r="M62" s="75">
        <v>0.3</v>
      </c>
      <c r="N62" s="11" t="s">
        <v>157</v>
      </c>
      <c r="O62" s="12" t="s">
        <v>37</v>
      </c>
      <c r="P62" s="16">
        <v>1000</v>
      </c>
      <c r="Q62" s="18">
        <v>0</v>
      </c>
      <c r="R62" s="20">
        <v>44197</v>
      </c>
      <c r="S62" s="22">
        <v>12</v>
      </c>
      <c r="T62" s="7" t="s">
        <v>98</v>
      </c>
      <c r="U62" s="51">
        <v>0</v>
      </c>
      <c r="V62" s="79"/>
      <c r="W62" s="78"/>
      <c r="X62" s="49" t="e">
        <f t="shared" si="0"/>
        <v>#DIV/0!</v>
      </c>
      <c r="Y62" s="16">
        <v>0</v>
      </c>
      <c r="Z62" s="16">
        <v>810000000</v>
      </c>
      <c r="AA62" s="16">
        <v>1000</v>
      </c>
      <c r="AB62" s="16">
        <v>0</v>
      </c>
      <c r="AC62" s="16">
        <v>0</v>
      </c>
      <c r="AD62" s="55">
        <v>1000</v>
      </c>
      <c r="AF62" s="58">
        <f t="shared" si="3"/>
        <v>0</v>
      </c>
      <c r="AJ62" s="83">
        <f t="shared" si="4"/>
        <v>0</v>
      </c>
      <c r="AK62" s="84">
        <f t="shared" si="5"/>
        <v>0</v>
      </c>
      <c r="AL62" s="85" t="s">
        <v>2750</v>
      </c>
    </row>
    <row r="63" spans="1:38" ht="12.75" hidden="1" customHeight="1" x14ac:dyDescent="0.25">
      <c r="A63" s="10" t="s">
        <v>90</v>
      </c>
      <c r="B63" s="11" t="s">
        <v>91</v>
      </c>
      <c r="C63" s="11" t="s">
        <v>146</v>
      </c>
      <c r="D63" s="90" t="str">
        <f t="shared" si="1"/>
        <v>45</v>
      </c>
      <c r="E63" s="90" t="str">
        <f t="shared" si="2"/>
        <v>4501</v>
      </c>
      <c r="F63" s="11" t="s">
        <v>147</v>
      </c>
      <c r="G63" s="11" t="s">
        <v>156</v>
      </c>
      <c r="H63" s="11">
        <v>356</v>
      </c>
      <c r="I63" s="11" t="s">
        <v>149</v>
      </c>
      <c r="J63" s="11" t="s">
        <v>150</v>
      </c>
      <c r="K63" s="13">
        <v>1</v>
      </c>
      <c r="L63" s="14">
        <v>0.3</v>
      </c>
      <c r="M63" s="75">
        <v>0.3</v>
      </c>
      <c r="N63" s="11" t="s">
        <v>158</v>
      </c>
      <c r="O63" s="12" t="s">
        <v>37</v>
      </c>
      <c r="P63" s="16">
        <v>1000</v>
      </c>
      <c r="Q63" s="18">
        <v>0</v>
      </c>
      <c r="R63" s="20">
        <v>44197</v>
      </c>
      <c r="S63" s="22">
        <v>12</v>
      </c>
      <c r="T63" s="7" t="s">
        <v>98</v>
      </c>
      <c r="U63" s="51">
        <v>0</v>
      </c>
      <c r="V63" s="79"/>
      <c r="W63" s="78"/>
      <c r="X63" s="49" t="e">
        <f t="shared" si="0"/>
        <v>#DIV/0!</v>
      </c>
      <c r="Y63" s="16">
        <v>0</v>
      </c>
      <c r="Z63" s="16">
        <v>810000000</v>
      </c>
      <c r="AA63" s="16">
        <v>1000</v>
      </c>
      <c r="AB63" s="16">
        <v>0</v>
      </c>
      <c r="AC63" s="16">
        <v>0</v>
      </c>
      <c r="AD63" s="55">
        <v>1000</v>
      </c>
      <c r="AF63" s="58">
        <f t="shared" si="3"/>
        <v>0</v>
      </c>
      <c r="AJ63" s="83">
        <f t="shared" si="4"/>
        <v>0</v>
      </c>
      <c r="AK63" s="84">
        <f t="shared" si="5"/>
        <v>0</v>
      </c>
      <c r="AL63" s="85" t="s">
        <v>2750</v>
      </c>
    </row>
    <row r="64" spans="1:38" ht="12.75" hidden="1" customHeight="1" x14ac:dyDescent="0.25">
      <c r="A64" s="10" t="s">
        <v>90</v>
      </c>
      <c r="B64" s="11" t="s">
        <v>91</v>
      </c>
      <c r="C64" s="11" t="s">
        <v>146</v>
      </c>
      <c r="D64" s="90" t="str">
        <f t="shared" si="1"/>
        <v>45</v>
      </c>
      <c r="E64" s="90" t="str">
        <f t="shared" si="2"/>
        <v>4501</v>
      </c>
      <c r="F64" s="11" t="s">
        <v>147</v>
      </c>
      <c r="G64" s="11" t="s">
        <v>156</v>
      </c>
      <c r="H64" s="11">
        <v>356</v>
      </c>
      <c r="I64" s="11" t="s">
        <v>149</v>
      </c>
      <c r="J64" s="11" t="s">
        <v>150</v>
      </c>
      <c r="K64" s="13">
        <v>1</v>
      </c>
      <c r="L64" s="14">
        <v>0.3</v>
      </c>
      <c r="M64" s="75">
        <v>0.3</v>
      </c>
      <c r="N64" s="11" t="s">
        <v>159</v>
      </c>
      <c r="O64" s="12" t="s">
        <v>37</v>
      </c>
      <c r="P64" s="16">
        <v>210000000</v>
      </c>
      <c r="Q64" s="18">
        <v>4</v>
      </c>
      <c r="R64" s="20">
        <v>44197</v>
      </c>
      <c r="S64" s="22">
        <v>12</v>
      </c>
      <c r="T64" s="7" t="s">
        <v>98</v>
      </c>
      <c r="U64" s="51">
        <v>0.3</v>
      </c>
      <c r="V64" s="79"/>
      <c r="W64" s="78"/>
      <c r="X64" s="49">
        <f t="shared" si="0"/>
        <v>0</v>
      </c>
      <c r="Y64" s="16">
        <v>0</v>
      </c>
      <c r="Z64" s="16">
        <v>810000000</v>
      </c>
      <c r="AA64" s="16">
        <v>210000000</v>
      </c>
      <c r="AB64" s="16">
        <v>0</v>
      </c>
      <c r="AC64" s="16">
        <v>0</v>
      </c>
      <c r="AD64" s="55">
        <v>210000000</v>
      </c>
      <c r="AF64" s="58">
        <f t="shared" si="3"/>
        <v>0</v>
      </c>
      <c r="AJ64" s="83">
        <f t="shared" si="4"/>
        <v>0</v>
      </c>
      <c r="AK64" s="84">
        <f t="shared" si="5"/>
        <v>0</v>
      </c>
      <c r="AL64" s="85"/>
    </row>
    <row r="65" spans="1:38" ht="12.75" hidden="1" customHeight="1" x14ac:dyDescent="0.25">
      <c r="A65" s="10" t="s">
        <v>90</v>
      </c>
      <c r="B65" s="11" t="s">
        <v>91</v>
      </c>
      <c r="C65" s="11" t="s">
        <v>146</v>
      </c>
      <c r="D65" s="90" t="str">
        <f t="shared" si="1"/>
        <v>45</v>
      </c>
      <c r="E65" s="90" t="str">
        <f t="shared" si="2"/>
        <v>4501</v>
      </c>
      <c r="F65" s="11" t="s">
        <v>147</v>
      </c>
      <c r="G65" s="11" t="s">
        <v>156</v>
      </c>
      <c r="H65" s="11">
        <v>356</v>
      </c>
      <c r="I65" s="11" t="s">
        <v>149</v>
      </c>
      <c r="J65" s="11" t="s">
        <v>150</v>
      </c>
      <c r="K65" s="13">
        <v>1</v>
      </c>
      <c r="L65" s="14">
        <v>0.3</v>
      </c>
      <c r="M65" s="75">
        <v>0.3</v>
      </c>
      <c r="N65" s="11" t="s">
        <v>160</v>
      </c>
      <c r="O65" s="12" t="s">
        <v>37</v>
      </c>
      <c r="P65" s="16">
        <v>450000000</v>
      </c>
      <c r="Q65" s="18">
        <v>18</v>
      </c>
      <c r="R65" s="20">
        <v>44197</v>
      </c>
      <c r="S65" s="22">
        <v>12</v>
      </c>
      <c r="T65" s="7" t="s">
        <v>98</v>
      </c>
      <c r="U65" s="51">
        <v>0.3</v>
      </c>
      <c r="V65" s="79"/>
      <c r="W65" s="78"/>
      <c r="X65" s="49">
        <f t="shared" si="0"/>
        <v>0</v>
      </c>
      <c r="Y65" s="16">
        <v>0</v>
      </c>
      <c r="Z65" s="16">
        <v>810000000</v>
      </c>
      <c r="AA65" s="16">
        <v>450000000</v>
      </c>
      <c r="AB65" s="16">
        <v>0</v>
      </c>
      <c r="AC65" s="16">
        <v>0</v>
      </c>
      <c r="AD65" s="55">
        <v>450000000</v>
      </c>
      <c r="AF65" s="58">
        <f t="shared" si="3"/>
        <v>0</v>
      </c>
      <c r="AJ65" s="83">
        <f t="shared" si="4"/>
        <v>0</v>
      </c>
      <c r="AK65" s="84">
        <f t="shared" si="5"/>
        <v>0</v>
      </c>
      <c r="AL65" s="85"/>
    </row>
    <row r="66" spans="1:38" ht="12.75" hidden="1" customHeight="1" x14ac:dyDescent="0.25">
      <c r="A66" s="10" t="s">
        <v>90</v>
      </c>
      <c r="B66" s="11" t="s">
        <v>91</v>
      </c>
      <c r="C66" s="11" t="s">
        <v>146</v>
      </c>
      <c r="D66" s="90" t="str">
        <f t="shared" si="1"/>
        <v>45</v>
      </c>
      <c r="E66" s="90" t="str">
        <f t="shared" si="2"/>
        <v>4501</v>
      </c>
      <c r="F66" s="11" t="s">
        <v>147</v>
      </c>
      <c r="G66" s="11" t="s">
        <v>156</v>
      </c>
      <c r="H66" s="11">
        <v>356</v>
      </c>
      <c r="I66" s="11" t="s">
        <v>149</v>
      </c>
      <c r="J66" s="11" t="s">
        <v>150</v>
      </c>
      <c r="K66" s="13">
        <v>1</v>
      </c>
      <c r="L66" s="14">
        <v>0.3</v>
      </c>
      <c r="M66" s="75">
        <v>0.3</v>
      </c>
      <c r="N66" s="11" t="s">
        <v>161</v>
      </c>
      <c r="O66" s="12" t="s">
        <v>37</v>
      </c>
      <c r="P66" s="16">
        <v>149998000</v>
      </c>
      <c r="Q66" s="18">
        <v>15</v>
      </c>
      <c r="R66" s="20">
        <v>44197</v>
      </c>
      <c r="S66" s="22">
        <v>12</v>
      </c>
      <c r="T66" s="7" t="s">
        <v>98</v>
      </c>
      <c r="U66" s="51">
        <v>0.3</v>
      </c>
      <c r="V66" s="79"/>
      <c r="W66" s="78"/>
      <c r="X66" s="49">
        <f t="shared" si="0"/>
        <v>0</v>
      </c>
      <c r="Y66" s="16">
        <v>0</v>
      </c>
      <c r="Z66" s="16">
        <v>810000000</v>
      </c>
      <c r="AA66" s="16">
        <v>149998000</v>
      </c>
      <c r="AB66" s="16">
        <v>0</v>
      </c>
      <c r="AC66" s="16">
        <v>0</v>
      </c>
      <c r="AD66" s="55">
        <v>149998000</v>
      </c>
      <c r="AF66" s="58">
        <f t="shared" si="3"/>
        <v>0</v>
      </c>
      <c r="AJ66" s="83">
        <f t="shared" si="4"/>
        <v>0</v>
      </c>
      <c r="AK66" s="84">
        <f t="shared" si="5"/>
        <v>0</v>
      </c>
      <c r="AL66" s="85"/>
    </row>
    <row r="67" spans="1:38" ht="12.75" hidden="1" customHeight="1" x14ac:dyDescent="0.25">
      <c r="A67" s="10" t="s">
        <v>90</v>
      </c>
      <c r="B67" s="11" t="s">
        <v>91</v>
      </c>
      <c r="C67" s="11" t="s">
        <v>146</v>
      </c>
      <c r="D67" s="90" t="str">
        <f t="shared" si="1"/>
        <v>45</v>
      </c>
      <c r="E67" s="90" t="str">
        <f t="shared" si="2"/>
        <v>4501</v>
      </c>
      <c r="F67" s="11" t="s">
        <v>147</v>
      </c>
      <c r="G67" s="11" t="s">
        <v>153</v>
      </c>
      <c r="H67" s="11">
        <v>357</v>
      </c>
      <c r="I67" s="11" t="s">
        <v>162</v>
      </c>
      <c r="J67" s="11" t="s">
        <v>163</v>
      </c>
      <c r="K67" s="13">
        <v>1</v>
      </c>
      <c r="L67" s="14">
        <v>0.4</v>
      </c>
      <c r="M67" s="75" t="s">
        <v>2822</v>
      </c>
      <c r="N67" s="11" t="s">
        <v>164</v>
      </c>
      <c r="O67" s="12" t="s">
        <v>165</v>
      </c>
      <c r="P67" s="16">
        <v>60000000</v>
      </c>
      <c r="Q67" s="18">
        <v>50</v>
      </c>
      <c r="R67" s="20">
        <v>44197</v>
      </c>
      <c r="S67" s="22">
        <v>12</v>
      </c>
      <c r="T67" s="7" t="s">
        <v>98</v>
      </c>
      <c r="U67" s="51">
        <v>0.4</v>
      </c>
      <c r="V67" s="79"/>
      <c r="W67" s="78"/>
      <c r="X67" s="49">
        <f t="shared" si="0"/>
        <v>0</v>
      </c>
      <c r="Y67" s="16">
        <v>0</v>
      </c>
      <c r="Z67" s="16">
        <v>252700000</v>
      </c>
      <c r="AA67" s="16">
        <v>60000000</v>
      </c>
      <c r="AB67" s="16">
        <v>0</v>
      </c>
      <c r="AC67" s="16">
        <v>0</v>
      </c>
      <c r="AD67" s="55">
        <v>60000000</v>
      </c>
      <c r="AF67" s="58">
        <f t="shared" si="3"/>
        <v>0</v>
      </c>
      <c r="AJ67" s="83">
        <f t="shared" si="4"/>
        <v>0</v>
      </c>
      <c r="AK67" s="84">
        <f t="shared" si="5"/>
        <v>0</v>
      </c>
      <c r="AL67" s="85"/>
    </row>
    <row r="68" spans="1:38" ht="12.75" hidden="1" customHeight="1" x14ac:dyDescent="0.25">
      <c r="A68" s="10" t="s">
        <v>90</v>
      </c>
      <c r="B68" s="11" t="s">
        <v>91</v>
      </c>
      <c r="C68" s="11" t="s">
        <v>146</v>
      </c>
      <c r="D68" s="90" t="str">
        <f t="shared" si="1"/>
        <v>45</v>
      </c>
      <c r="E68" s="90" t="str">
        <f t="shared" si="2"/>
        <v>4501</v>
      </c>
      <c r="F68" s="11" t="s">
        <v>147</v>
      </c>
      <c r="G68" s="11" t="s">
        <v>153</v>
      </c>
      <c r="H68" s="11">
        <v>357</v>
      </c>
      <c r="I68" s="11" t="s">
        <v>162</v>
      </c>
      <c r="J68" s="11" t="s">
        <v>163</v>
      </c>
      <c r="K68" s="13">
        <v>1</v>
      </c>
      <c r="L68" s="14">
        <v>0.4</v>
      </c>
      <c r="M68" s="75" t="s">
        <v>2822</v>
      </c>
      <c r="N68" s="11" t="s">
        <v>166</v>
      </c>
      <c r="O68" s="12" t="s">
        <v>37</v>
      </c>
      <c r="P68" s="16">
        <v>192699000</v>
      </c>
      <c r="Q68" s="18">
        <v>1</v>
      </c>
      <c r="R68" s="20">
        <v>44197</v>
      </c>
      <c r="S68" s="22">
        <v>12</v>
      </c>
      <c r="T68" s="7" t="s">
        <v>98</v>
      </c>
      <c r="U68" s="51">
        <v>1</v>
      </c>
      <c r="V68" s="79"/>
      <c r="W68" s="78"/>
      <c r="X68" s="49">
        <f t="shared" si="0"/>
        <v>0</v>
      </c>
      <c r="Y68" s="16">
        <v>0</v>
      </c>
      <c r="Z68" s="16">
        <v>252700000</v>
      </c>
      <c r="AA68" s="16">
        <v>192699000</v>
      </c>
      <c r="AB68" s="16">
        <v>0</v>
      </c>
      <c r="AC68" s="16">
        <v>0</v>
      </c>
      <c r="AD68" s="55">
        <v>192699000</v>
      </c>
      <c r="AF68" s="58">
        <f t="shared" si="3"/>
        <v>0</v>
      </c>
      <c r="AJ68" s="83">
        <f t="shared" si="4"/>
        <v>0</v>
      </c>
      <c r="AK68" s="84">
        <f t="shared" si="5"/>
        <v>0</v>
      </c>
      <c r="AL68" s="85"/>
    </row>
    <row r="69" spans="1:38" ht="12.75" hidden="1" customHeight="1" x14ac:dyDescent="0.25">
      <c r="A69" s="10" t="s">
        <v>90</v>
      </c>
      <c r="B69" s="11" t="s">
        <v>91</v>
      </c>
      <c r="C69" s="11" t="s">
        <v>146</v>
      </c>
      <c r="D69" s="90" t="str">
        <f t="shared" si="1"/>
        <v>45</v>
      </c>
      <c r="E69" s="90" t="str">
        <f t="shared" si="2"/>
        <v>4501</v>
      </c>
      <c r="F69" s="11" t="s">
        <v>147</v>
      </c>
      <c r="G69" s="11" t="s">
        <v>153</v>
      </c>
      <c r="H69" s="11">
        <v>357</v>
      </c>
      <c r="I69" s="11" t="s">
        <v>162</v>
      </c>
      <c r="J69" s="11" t="s">
        <v>163</v>
      </c>
      <c r="K69" s="13">
        <v>1</v>
      </c>
      <c r="L69" s="14">
        <v>0.4</v>
      </c>
      <c r="M69" s="75" t="s">
        <v>2822</v>
      </c>
      <c r="N69" s="11" t="s">
        <v>167</v>
      </c>
      <c r="O69" s="12" t="s">
        <v>37</v>
      </c>
      <c r="P69" s="16">
        <v>1000</v>
      </c>
      <c r="Q69" s="18">
        <v>0</v>
      </c>
      <c r="R69" s="20">
        <v>44197</v>
      </c>
      <c r="S69" s="22">
        <v>12</v>
      </c>
      <c r="T69" s="7" t="s">
        <v>98</v>
      </c>
      <c r="U69" s="51">
        <v>0</v>
      </c>
      <c r="V69" s="79"/>
      <c r="W69" s="78"/>
      <c r="X69" s="49" t="e">
        <f t="shared" si="0"/>
        <v>#DIV/0!</v>
      </c>
      <c r="Y69" s="16">
        <v>0</v>
      </c>
      <c r="Z69" s="16">
        <v>252700000</v>
      </c>
      <c r="AA69" s="16">
        <v>1000</v>
      </c>
      <c r="AB69" s="16">
        <v>0</v>
      </c>
      <c r="AC69" s="16">
        <v>0</v>
      </c>
      <c r="AD69" s="55">
        <v>1000</v>
      </c>
      <c r="AF69" s="58">
        <f t="shared" si="3"/>
        <v>0</v>
      </c>
      <c r="AJ69" s="83">
        <f t="shared" si="4"/>
        <v>0</v>
      </c>
      <c r="AK69" s="84">
        <f t="shared" si="5"/>
        <v>0</v>
      </c>
      <c r="AL69" s="85" t="s">
        <v>2750</v>
      </c>
    </row>
    <row r="70" spans="1:38" ht="12.75" hidden="1" customHeight="1" x14ac:dyDescent="0.25">
      <c r="A70" s="10" t="s">
        <v>90</v>
      </c>
      <c r="B70" s="11" t="s">
        <v>91</v>
      </c>
      <c r="C70" s="11" t="s">
        <v>146</v>
      </c>
      <c r="D70" s="90" t="str">
        <f t="shared" si="1"/>
        <v>45</v>
      </c>
      <c r="E70" s="90" t="str">
        <f t="shared" si="2"/>
        <v>4501</v>
      </c>
      <c r="F70" s="11" t="s">
        <v>147</v>
      </c>
      <c r="G70" s="11" t="s">
        <v>156</v>
      </c>
      <c r="H70" s="11">
        <v>357</v>
      </c>
      <c r="I70" s="11" t="s">
        <v>162</v>
      </c>
      <c r="J70" s="11" t="s">
        <v>163</v>
      </c>
      <c r="K70" s="13">
        <v>1</v>
      </c>
      <c r="L70" s="14">
        <v>0.4</v>
      </c>
      <c r="M70" s="75" t="s">
        <v>2822</v>
      </c>
      <c r="N70" s="11" t="s">
        <v>168</v>
      </c>
      <c r="O70" s="12" t="s">
        <v>37</v>
      </c>
      <c r="P70" s="16">
        <v>200000000</v>
      </c>
      <c r="Q70" s="18">
        <v>10</v>
      </c>
      <c r="R70" s="20">
        <v>44197</v>
      </c>
      <c r="S70" s="22">
        <v>12</v>
      </c>
      <c r="T70" s="7" t="s">
        <v>98</v>
      </c>
      <c r="U70" s="51">
        <v>1</v>
      </c>
      <c r="V70" s="79"/>
      <c r="W70" s="78"/>
      <c r="X70" s="49">
        <f t="shared" si="0"/>
        <v>0</v>
      </c>
      <c r="Y70" s="16">
        <v>0</v>
      </c>
      <c r="Z70" s="16">
        <v>600000000</v>
      </c>
      <c r="AA70" s="16">
        <v>200000000</v>
      </c>
      <c r="AB70" s="16">
        <v>0</v>
      </c>
      <c r="AC70" s="16">
        <v>0</v>
      </c>
      <c r="AD70" s="55">
        <v>200000000</v>
      </c>
      <c r="AF70" s="58">
        <f t="shared" si="3"/>
        <v>0</v>
      </c>
      <c r="AJ70" s="83">
        <f t="shared" si="4"/>
        <v>0</v>
      </c>
      <c r="AK70" s="84">
        <f t="shared" si="5"/>
        <v>0</v>
      </c>
      <c r="AL70" s="85"/>
    </row>
    <row r="71" spans="1:38" ht="12.75" hidden="1" customHeight="1" x14ac:dyDescent="0.25">
      <c r="A71" s="10" t="s">
        <v>90</v>
      </c>
      <c r="B71" s="11" t="s">
        <v>91</v>
      </c>
      <c r="C71" s="11" t="s">
        <v>146</v>
      </c>
      <c r="D71" s="90" t="str">
        <f t="shared" si="1"/>
        <v>45</v>
      </c>
      <c r="E71" s="90" t="str">
        <f t="shared" si="2"/>
        <v>4501</v>
      </c>
      <c r="F71" s="11" t="s">
        <v>147</v>
      </c>
      <c r="G71" s="11" t="s">
        <v>156</v>
      </c>
      <c r="H71" s="11">
        <v>357</v>
      </c>
      <c r="I71" s="11" t="s">
        <v>162</v>
      </c>
      <c r="J71" s="11" t="s">
        <v>163</v>
      </c>
      <c r="K71" s="13">
        <v>1</v>
      </c>
      <c r="L71" s="14">
        <v>0.4</v>
      </c>
      <c r="M71" s="75" t="s">
        <v>2822</v>
      </c>
      <c r="N71" s="11" t="s">
        <v>169</v>
      </c>
      <c r="O71" s="12" t="s">
        <v>37</v>
      </c>
      <c r="P71" s="16">
        <v>400000000</v>
      </c>
      <c r="Q71" s="18">
        <v>2</v>
      </c>
      <c r="R71" s="20">
        <v>44197</v>
      </c>
      <c r="S71" s="22">
        <v>12</v>
      </c>
      <c r="T71" s="7" t="s">
        <v>98</v>
      </c>
      <c r="U71" s="51">
        <v>1</v>
      </c>
      <c r="V71" s="79"/>
      <c r="W71" s="78"/>
      <c r="X71" s="49">
        <f t="shared" si="0"/>
        <v>0</v>
      </c>
      <c r="Y71" s="16">
        <v>0</v>
      </c>
      <c r="Z71" s="16">
        <v>600000000</v>
      </c>
      <c r="AA71" s="16">
        <v>400000000</v>
      </c>
      <c r="AB71" s="16">
        <v>0</v>
      </c>
      <c r="AC71" s="16">
        <v>0</v>
      </c>
      <c r="AD71" s="55">
        <v>400000000</v>
      </c>
      <c r="AF71" s="58">
        <f t="shared" si="3"/>
        <v>0</v>
      </c>
      <c r="AJ71" s="83">
        <f t="shared" si="4"/>
        <v>0</v>
      </c>
      <c r="AK71" s="84">
        <f t="shared" si="5"/>
        <v>0</v>
      </c>
      <c r="AL71" s="85"/>
    </row>
    <row r="72" spans="1:38" ht="12.75" hidden="1" customHeight="1" x14ac:dyDescent="0.25">
      <c r="A72" s="10" t="s">
        <v>90</v>
      </c>
      <c r="B72" s="11" t="s">
        <v>91</v>
      </c>
      <c r="C72" s="11" t="s">
        <v>32</v>
      </c>
      <c r="D72" s="90" t="str">
        <f t="shared" si="1"/>
        <v>12</v>
      </c>
      <c r="E72" s="90" t="str">
        <f t="shared" si="2"/>
        <v>1204</v>
      </c>
      <c r="F72" s="11" t="s">
        <v>170</v>
      </c>
      <c r="G72" s="11" t="s">
        <v>171</v>
      </c>
      <c r="H72" s="11">
        <v>383</v>
      </c>
      <c r="I72" s="11" t="s">
        <v>172</v>
      </c>
      <c r="J72" s="11" t="s">
        <v>119</v>
      </c>
      <c r="K72" s="13">
        <v>5000</v>
      </c>
      <c r="L72" s="14">
        <v>1600</v>
      </c>
      <c r="M72" s="75">
        <v>1492</v>
      </c>
      <c r="N72" s="11" t="s">
        <v>173</v>
      </c>
      <c r="O72" s="12" t="s">
        <v>37</v>
      </c>
      <c r="P72" s="16">
        <v>221453088</v>
      </c>
      <c r="Q72" s="18">
        <v>6</v>
      </c>
      <c r="R72" s="20">
        <v>44197</v>
      </c>
      <c r="S72" s="22">
        <v>12</v>
      </c>
      <c r="T72" s="7" t="s">
        <v>174</v>
      </c>
      <c r="U72" s="51">
        <v>6</v>
      </c>
      <c r="V72" s="79"/>
      <c r="W72" s="78"/>
      <c r="X72" s="49">
        <f t="shared" si="0"/>
        <v>0</v>
      </c>
      <c r="Y72" s="16">
        <v>0</v>
      </c>
      <c r="Z72" s="16">
        <v>298200000</v>
      </c>
      <c r="AA72" s="16">
        <v>221453088</v>
      </c>
      <c r="AB72" s="16">
        <v>0</v>
      </c>
      <c r="AC72" s="16">
        <v>0</v>
      </c>
      <c r="AD72" s="55">
        <v>221453088</v>
      </c>
      <c r="AF72" s="58">
        <f t="shared" si="3"/>
        <v>0</v>
      </c>
      <c r="AJ72" s="83">
        <f t="shared" si="4"/>
        <v>0</v>
      </c>
      <c r="AK72" s="84">
        <f t="shared" si="5"/>
        <v>0</v>
      </c>
      <c r="AL72" s="85"/>
    </row>
    <row r="73" spans="1:38" ht="12.75" hidden="1" customHeight="1" x14ac:dyDescent="0.25">
      <c r="A73" s="10" t="s">
        <v>90</v>
      </c>
      <c r="B73" s="11" t="s">
        <v>91</v>
      </c>
      <c r="C73" s="11" t="s">
        <v>32</v>
      </c>
      <c r="D73" s="90" t="str">
        <f t="shared" si="1"/>
        <v>12</v>
      </c>
      <c r="E73" s="90" t="str">
        <f t="shared" si="2"/>
        <v>1204</v>
      </c>
      <c r="F73" s="11" t="s">
        <v>170</v>
      </c>
      <c r="G73" s="11" t="s">
        <v>171</v>
      </c>
      <c r="H73" s="11">
        <v>383</v>
      </c>
      <c r="I73" s="11" t="s">
        <v>172</v>
      </c>
      <c r="J73" s="11" t="s">
        <v>119</v>
      </c>
      <c r="K73" s="13">
        <v>5000</v>
      </c>
      <c r="L73" s="14">
        <v>1600</v>
      </c>
      <c r="M73" s="75">
        <v>1492</v>
      </c>
      <c r="N73" s="11" t="s">
        <v>175</v>
      </c>
      <c r="O73" s="12" t="s">
        <v>37</v>
      </c>
      <c r="P73" s="16">
        <v>76746912</v>
      </c>
      <c r="Q73" s="18">
        <v>10</v>
      </c>
      <c r="R73" s="20">
        <v>44197</v>
      </c>
      <c r="S73" s="22">
        <v>12</v>
      </c>
      <c r="T73" s="7" t="s">
        <v>174</v>
      </c>
      <c r="U73" s="51">
        <v>5</v>
      </c>
      <c r="V73" s="79"/>
      <c r="W73" s="78"/>
      <c r="X73" s="49">
        <f t="shared" si="0"/>
        <v>0</v>
      </c>
      <c r="Y73" s="16">
        <v>0</v>
      </c>
      <c r="Z73" s="16">
        <v>298200000</v>
      </c>
      <c r="AA73" s="16">
        <v>76746912</v>
      </c>
      <c r="AB73" s="16">
        <v>0</v>
      </c>
      <c r="AC73" s="16">
        <v>0</v>
      </c>
      <c r="AD73" s="55">
        <v>76746912</v>
      </c>
      <c r="AF73" s="58">
        <f t="shared" si="3"/>
        <v>0</v>
      </c>
      <c r="AJ73" s="83">
        <f t="shared" si="4"/>
        <v>0</v>
      </c>
      <c r="AK73" s="84">
        <f t="shared" si="5"/>
        <v>0</v>
      </c>
      <c r="AL73" s="85"/>
    </row>
    <row r="74" spans="1:38" ht="12.75" hidden="1" customHeight="1" x14ac:dyDescent="0.25">
      <c r="A74" s="10" t="s">
        <v>90</v>
      </c>
      <c r="B74" s="11" t="s">
        <v>91</v>
      </c>
      <c r="C74" s="11" t="s">
        <v>32</v>
      </c>
      <c r="D74" s="90" t="str">
        <f t="shared" si="1"/>
        <v>45</v>
      </c>
      <c r="E74" s="90" t="str">
        <f t="shared" si="2"/>
        <v>4503</v>
      </c>
      <c r="F74" s="11" t="s">
        <v>176</v>
      </c>
      <c r="G74" s="11" t="s">
        <v>177</v>
      </c>
      <c r="H74" s="11">
        <v>390</v>
      </c>
      <c r="I74" s="11" t="s">
        <v>178</v>
      </c>
      <c r="J74" s="11" t="s">
        <v>179</v>
      </c>
      <c r="K74" s="13">
        <v>100</v>
      </c>
      <c r="L74" s="14">
        <v>20</v>
      </c>
      <c r="M74" s="75">
        <v>8</v>
      </c>
      <c r="N74" s="11" t="s">
        <v>180</v>
      </c>
      <c r="O74" s="12" t="s">
        <v>37</v>
      </c>
      <c r="P74" s="16">
        <v>21635000</v>
      </c>
      <c r="Q74" s="18">
        <v>4</v>
      </c>
      <c r="R74" s="20">
        <v>44197</v>
      </c>
      <c r="S74" s="22">
        <v>12</v>
      </c>
      <c r="T74" s="7" t="s">
        <v>98</v>
      </c>
      <c r="U74" s="51">
        <v>4</v>
      </c>
      <c r="V74" s="79"/>
      <c r="W74" s="78"/>
      <c r="X74" s="49">
        <f t="shared" si="0"/>
        <v>0</v>
      </c>
      <c r="Y74" s="16">
        <v>0</v>
      </c>
      <c r="Z74" s="16">
        <v>21635000</v>
      </c>
      <c r="AA74" s="16">
        <v>21635000</v>
      </c>
      <c r="AB74" s="16">
        <v>0</v>
      </c>
      <c r="AC74" s="16">
        <v>0</v>
      </c>
      <c r="AD74" s="55">
        <v>21635000</v>
      </c>
      <c r="AF74" s="58">
        <f t="shared" si="3"/>
        <v>0</v>
      </c>
      <c r="AJ74" s="83">
        <f t="shared" si="4"/>
        <v>0</v>
      </c>
      <c r="AK74" s="84">
        <f t="shared" si="5"/>
        <v>0</v>
      </c>
      <c r="AL74" s="85"/>
    </row>
    <row r="75" spans="1:38" ht="12.75" hidden="1" customHeight="1" x14ac:dyDescent="0.25">
      <c r="A75" s="10" t="s">
        <v>90</v>
      </c>
      <c r="B75" s="11" t="s">
        <v>91</v>
      </c>
      <c r="C75" s="11" t="s">
        <v>32</v>
      </c>
      <c r="D75" s="90" t="str">
        <f t="shared" si="1"/>
        <v>45</v>
      </c>
      <c r="E75" s="90" t="str">
        <f t="shared" si="2"/>
        <v>4503</v>
      </c>
      <c r="F75" s="11" t="s">
        <v>176</v>
      </c>
      <c r="G75" s="11" t="s">
        <v>181</v>
      </c>
      <c r="H75" s="11">
        <v>390</v>
      </c>
      <c r="I75" s="11" t="s">
        <v>178</v>
      </c>
      <c r="J75" s="11" t="s">
        <v>179</v>
      </c>
      <c r="K75" s="13">
        <v>100</v>
      </c>
      <c r="L75" s="14">
        <v>20</v>
      </c>
      <c r="M75" s="75">
        <v>8</v>
      </c>
      <c r="N75" s="11" t="s">
        <v>182</v>
      </c>
      <c r="O75" s="12" t="s">
        <v>37</v>
      </c>
      <c r="P75" s="16">
        <v>346631944</v>
      </c>
      <c r="Q75" s="18">
        <v>10</v>
      </c>
      <c r="R75" s="20">
        <v>44197</v>
      </c>
      <c r="S75" s="22">
        <v>12</v>
      </c>
      <c r="T75" s="7" t="s">
        <v>98</v>
      </c>
      <c r="U75" s="51">
        <v>0.5</v>
      </c>
      <c r="V75" s="79"/>
      <c r="W75" s="78"/>
      <c r="X75" s="49">
        <f t="shared" si="0"/>
        <v>0</v>
      </c>
      <c r="Y75" s="16">
        <v>0</v>
      </c>
      <c r="Z75" s="16">
        <v>346631944</v>
      </c>
      <c r="AA75" s="16">
        <v>346631944</v>
      </c>
      <c r="AB75" s="16">
        <v>0</v>
      </c>
      <c r="AC75" s="16">
        <v>0</v>
      </c>
      <c r="AD75" s="55">
        <v>346631944</v>
      </c>
      <c r="AF75" s="58">
        <f t="shared" si="3"/>
        <v>0</v>
      </c>
      <c r="AJ75" s="83">
        <f t="shared" si="4"/>
        <v>0</v>
      </c>
      <c r="AK75" s="84">
        <f t="shared" si="5"/>
        <v>0</v>
      </c>
      <c r="AL75" s="85"/>
    </row>
    <row r="76" spans="1:38" ht="12.75" hidden="1" customHeight="1" x14ac:dyDescent="0.25">
      <c r="A76" s="10" t="s">
        <v>90</v>
      </c>
      <c r="B76" s="11" t="s">
        <v>91</v>
      </c>
      <c r="C76" s="11" t="s">
        <v>32</v>
      </c>
      <c r="D76" s="90" t="str">
        <f t="shared" si="1"/>
        <v>45</v>
      </c>
      <c r="E76" s="90" t="str">
        <f t="shared" si="2"/>
        <v>4501</v>
      </c>
      <c r="F76" s="11" t="s">
        <v>183</v>
      </c>
      <c r="G76" s="11" t="s">
        <v>184</v>
      </c>
      <c r="H76" s="11">
        <v>391</v>
      </c>
      <c r="I76" s="11" t="s">
        <v>185</v>
      </c>
      <c r="J76" s="11" t="s">
        <v>186</v>
      </c>
      <c r="K76" s="13">
        <v>50</v>
      </c>
      <c r="L76" s="14">
        <v>10</v>
      </c>
      <c r="M76" s="75">
        <v>10</v>
      </c>
      <c r="N76" s="11" t="s">
        <v>187</v>
      </c>
      <c r="O76" s="12" t="s">
        <v>37</v>
      </c>
      <c r="P76" s="16">
        <v>200000000</v>
      </c>
      <c r="Q76" s="18">
        <v>20</v>
      </c>
      <c r="R76" s="20">
        <v>44197</v>
      </c>
      <c r="S76" s="22">
        <v>12</v>
      </c>
      <c r="T76" s="7" t="s">
        <v>188</v>
      </c>
      <c r="U76" s="51">
        <v>2</v>
      </c>
      <c r="V76" s="79"/>
      <c r="W76" s="78"/>
      <c r="X76" s="49">
        <f t="shared" si="0"/>
        <v>0</v>
      </c>
      <c r="Y76" s="16">
        <v>0</v>
      </c>
      <c r="Z76" s="16">
        <v>500000000</v>
      </c>
      <c r="AA76" s="16">
        <v>200000000</v>
      </c>
      <c r="AB76" s="16">
        <v>0</v>
      </c>
      <c r="AC76" s="16">
        <v>0</v>
      </c>
      <c r="AD76" s="55">
        <v>200000000</v>
      </c>
      <c r="AF76" s="58">
        <f t="shared" si="3"/>
        <v>0</v>
      </c>
      <c r="AJ76" s="83">
        <f t="shared" si="4"/>
        <v>0</v>
      </c>
      <c r="AK76" s="84">
        <f t="shared" si="5"/>
        <v>0</v>
      </c>
      <c r="AL76" s="85"/>
    </row>
    <row r="77" spans="1:38" ht="12.75" hidden="1" customHeight="1" x14ac:dyDescent="0.25">
      <c r="A77" s="10" t="s">
        <v>90</v>
      </c>
      <c r="B77" s="11" t="s">
        <v>91</v>
      </c>
      <c r="C77" s="11" t="s">
        <v>32</v>
      </c>
      <c r="D77" s="90" t="str">
        <f t="shared" si="1"/>
        <v>45</v>
      </c>
      <c r="E77" s="90" t="str">
        <f t="shared" si="2"/>
        <v>4501</v>
      </c>
      <c r="F77" s="11" t="s">
        <v>183</v>
      </c>
      <c r="G77" s="11" t="s">
        <v>184</v>
      </c>
      <c r="H77" s="11">
        <v>391</v>
      </c>
      <c r="I77" s="11" t="s">
        <v>185</v>
      </c>
      <c r="J77" s="11" t="s">
        <v>186</v>
      </c>
      <c r="K77" s="13">
        <v>50</v>
      </c>
      <c r="L77" s="14">
        <v>10</v>
      </c>
      <c r="M77" s="75">
        <v>10</v>
      </c>
      <c r="N77" s="11" t="s">
        <v>189</v>
      </c>
      <c r="O77" s="12" t="s">
        <v>37</v>
      </c>
      <c r="P77" s="16">
        <v>300000000</v>
      </c>
      <c r="Q77" s="18">
        <v>25</v>
      </c>
      <c r="R77" s="20">
        <v>44197</v>
      </c>
      <c r="S77" s="22">
        <v>12</v>
      </c>
      <c r="T77" s="7" t="s">
        <v>188</v>
      </c>
      <c r="U77" s="51">
        <v>5</v>
      </c>
      <c r="V77" s="79"/>
      <c r="W77" s="78"/>
      <c r="X77" s="49">
        <f t="shared" ref="X77:X140" si="6">V77/U77</f>
        <v>0</v>
      </c>
      <c r="Y77" s="16">
        <v>0</v>
      </c>
      <c r="Z77" s="16">
        <v>500000000</v>
      </c>
      <c r="AA77" s="16">
        <v>300000000</v>
      </c>
      <c r="AB77" s="16">
        <v>0</v>
      </c>
      <c r="AC77" s="16">
        <v>0</v>
      </c>
      <c r="AD77" s="55">
        <v>300000000</v>
      </c>
      <c r="AF77" s="58">
        <f t="shared" si="3"/>
        <v>0</v>
      </c>
      <c r="AJ77" s="83">
        <f t="shared" si="4"/>
        <v>0</v>
      </c>
      <c r="AK77" s="84">
        <f t="shared" si="5"/>
        <v>0</v>
      </c>
      <c r="AL77" s="85"/>
    </row>
    <row r="78" spans="1:38" ht="12.75" hidden="1" customHeight="1" x14ac:dyDescent="0.25">
      <c r="A78" s="10" t="s">
        <v>90</v>
      </c>
      <c r="B78" s="11" t="s">
        <v>91</v>
      </c>
      <c r="C78" s="11" t="s">
        <v>32</v>
      </c>
      <c r="D78" s="90" t="str">
        <f t="shared" ref="D78:D141" si="7">MID(G78,1,2)</f>
        <v>45</v>
      </c>
      <c r="E78" s="90" t="str">
        <f t="shared" ref="E78:E141" si="8">MID(G78,1,4)</f>
        <v>4501</v>
      </c>
      <c r="F78" s="11" t="s">
        <v>183</v>
      </c>
      <c r="G78" s="11" t="s">
        <v>190</v>
      </c>
      <c r="H78" s="11">
        <v>391</v>
      </c>
      <c r="I78" s="11" t="s">
        <v>185</v>
      </c>
      <c r="J78" s="11" t="s">
        <v>186</v>
      </c>
      <c r="K78" s="13">
        <v>50</v>
      </c>
      <c r="L78" s="14">
        <v>10</v>
      </c>
      <c r="M78" s="75">
        <v>10</v>
      </c>
      <c r="N78" s="11" t="s">
        <v>191</v>
      </c>
      <c r="O78" s="12" t="s">
        <v>37</v>
      </c>
      <c r="P78" s="16">
        <v>500000000</v>
      </c>
      <c r="Q78" s="18">
        <v>29</v>
      </c>
      <c r="R78" s="20">
        <v>44197</v>
      </c>
      <c r="S78" s="22">
        <v>12</v>
      </c>
      <c r="T78" s="7" t="s">
        <v>188</v>
      </c>
      <c r="U78" s="51">
        <v>5</v>
      </c>
      <c r="V78" s="79"/>
      <c r="W78" s="78"/>
      <c r="X78" s="49">
        <f t="shared" si="6"/>
        <v>0</v>
      </c>
      <c r="Y78" s="16">
        <v>0</v>
      </c>
      <c r="Z78" s="16">
        <v>500000000</v>
      </c>
      <c r="AA78" s="16">
        <v>500000000</v>
      </c>
      <c r="AB78" s="16">
        <v>0</v>
      </c>
      <c r="AC78" s="16">
        <v>0</v>
      </c>
      <c r="AD78" s="55">
        <v>500000000</v>
      </c>
      <c r="AF78" s="58">
        <f t="shared" ref="AF78:AF141" si="9">AE78/AA78</f>
        <v>0</v>
      </c>
      <c r="AJ78" s="83">
        <f t="shared" ref="AJ78:AJ141" si="10">AE78+AG78+AI78</f>
        <v>0</v>
      </c>
      <c r="AK78" s="84">
        <f t="shared" ref="AK78:AK141" si="11">AJ78/AD78</f>
        <v>0</v>
      </c>
      <c r="AL78" s="85"/>
    </row>
    <row r="79" spans="1:38" ht="12.75" hidden="1" customHeight="1" x14ac:dyDescent="0.25">
      <c r="A79" s="10" t="s">
        <v>90</v>
      </c>
      <c r="B79" s="11" t="s">
        <v>91</v>
      </c>
      <c r="C79" s="11" t="s">
        <v>32</v>
      </c>
      <c r="D79" s="90" t="str">
        <f t="shared" si="7"/>
        <v>45</v>
      </c>
      <c r="E79" s="90" t="str">
        <f t="shared" si="8"/>
        <v>4502</v>
      </c>
      <c r="F79" s="11" t="s">
        <v>192</v>
      </c>
      <c r="G79" s="11" t="s">
        <v>193</v>
      </c>
      <c r="H79" s="11">
        <v>420</v>
      </c>
      <c r="I79" s="11" t="s">
        <v>194</v>
      </c>
      <c r="J79" s="11" t="s">
        <v>195</v>
      </c>
      <c r="K79" s="13">
        <v>40</v>
      </c>
      <c r="L79" s="14">
        <v>12</v>
      </c>
      <c r="M79" s="75">
        <v>12</v>
      </c>
      <c r="N79" s="11" t="s">
        <v>196</v>
      </c>
      <c r="O79" s="12" t="s">
        <v>37</v>
      </c>
      <c r="P79" s="16">
        <v>179891628</v>
      </c>
      <c r="Q79" s="18">
        <v>4</v>
      </c>
      <c r="R79" s="20">
        <v>44197</v>
      </c>
      <c r="S79" s="22">
        <v>12</v>
      </c>
      <c r="T79" s="7" t="s">
        <v>188</v>
      </c>
      <c r="U79" s="51">
        <v>4</v>
      </c>
      <c r="V79" s="79"/>
      <c r="W79" s="78"/>
      <c r="X79" s="49">
        <f t="shared" si="6"/>
        <v>0</v>
      </c>
      <c r="Y79" s="16">
        <v>0</v>
      </c>
      <c r="Z79" s="16">
        <v>1111693138</v>
      </c>
      <c r="AA79" s="16">
        <v>179891628</v>
      </c>
      <c r="AB79" s="16">
        <v>0</v>
      </c>
      <c r="AC79" s="16">
        <v>0</v>
      </c>
      <c r="AD79" s="55">
        <v>179891628</v>
      </c>
      <c r="AF79" s="58">
        <f t="shared" si="9"/>
        <v>0</v>
      </c>
      <c r="AJ79" s="83">
        <f t="shared" si="10"/>
        <v>0</v>
      </c>
      <c r="AK79" s="84">
        <f t="shared" si="11"/>
        <v>0</v>
      </c>
      <c r="AL79" s="85"/>
    </row>
    <row r="80" spans="1:38" ht="12.75" hidden="1" customHeight="1" x14ac:dyDescent="0.25">
      <c r="A80" s="10" t="s">
        <v>90</v>
      </c>
      <c r="B80" s="11" t="s">
        <v>91</v>
      </c>
      <c r="C80" s="11" t="s">
        <v>32</v>
      </c>
      <c r="D80" s="90" t="str">
        <f t="shared" si="7"/>
        <v>45</v>
      </c>
      <c r="E80" s="90" t="str">
        <f t="shared" si="8"/>
        <v>4502</v>
      </c>
      <c r="F80" s="11" t="s">
        <v>192</v>
      </c>
      <c r="G80" s="11" t="s">
        <v>193</v>
      </c>
      <c r="H80" s="11">
        <v>420</v>
      </c>
      <c r="I80" s="11" t="s">
        <v>194</v>
      </c>
      <c r="J80" s="11" t="s">
        <v>195</v>
      </c>
      <c r="K80" s="13">
        <v>40</v>
      </c>
      <c r="L80" s="14">
        <v>12</v>
      </c>
      <c r="M80" s="75">
        <v>12</v>
      </c>
      <c r="N80" s="11" t="s">
        <v>197</v>
      </c>
      <c r="O80" s="12" t="s">
        <v>37</v>
      </c>
      <c r="P80" s="16">
        <v>1000</v>
      </c>
      <c r="Q80" s="18">
        <v>0</v>
      </c>
      <c r="R80" s="20">
        <v>44197</v>
      </c>
      <c r="S80" s="22">
        <v>12</v>
      </c>
      <c r="T80" s="7" t="s">
        <v>188</v>
      </c>
      <c r="U80" s="51">
        <v>0</v>
      </c>
      <c r="V80" s="79"/>
      <c r="W80" s="78"/>
      <c r="X80" s="49" t="e">
        <f t="shared" si="6"/>
        <v>#DIV/0!</v>
      </c>
      <c r="Y80" s="16">
        <v>0</v>
      </c>
      <c r="Z80" s="16">
        <v>1111693138</v>
      </c>
      <c r="AA80" s="16">
        <v>1000</v>
      </c>
      <c r="AB80" s="16">
        <v>0</v>
      </c>
      <c r="AC80" s="16">
        <v>0</v>
      </c>
      <c r="AD80" s="55">
        <v>1000</v>
      </c>
      <c r="AF80" s="58">
        <f t="shared" si="9"/>
        <v>0</v>
      </c>
      <c r="AJ80" s="83">
        <f t="shared" si="10"/>
        <v>0</v>
      </c>
      <c r="AK80" s="84">
        <f t="shared" si="11"/>
        <v>0</v>
      </c>
      <c r="AL80" s="85" t="s">
        <v>2750</v>
      </c>
    </row>
    <row r="81" spans="1:38" ht="12.75" hidden="1" customHeight="1" x14ac:dyDescent="0.25">
      <c r="A81" s="10" t="s">
        <v>90</v>
      </c>
      <c r="B81" s="11" t="s">
        <v>91</v>
      </c>
      <c r="C81" s="11" t="s">
        <v>32</v>
      </c>
      <c r="D81" s="90" t="str">
        <f t="shared" si="7"/>
        <v>45</v>
      </c>
      <c r="E81" s="90" t="str">
        <f t="shared" si="8"/>
        <v>4502</v>
      </c>
      <c r="F81" s="11" t="s">
        <v>192</v>
      </c>
      <c r="G81" s="11" t="s">
        <v>193</v>
      </c>
      <c r="H81" s="11">
        <v>420</v>
      </c>
      <c r="I81" s="11" t="s">
        <v>194</v>
      </c>
      <c r="J81" s="11" t="s">
        <v>195</v>
      </c>
      <c r="K81" s="13">
        <v>40</v>
      </c>
      <c r="L81" s="14">
        <v>12</v>
      </c>
      <c r="M81" s="75">
        <v>12</v>
      </c>
      <c r="N81" s="11" t="s">
        <v>198</v>
      </c>
      <c r="O81" s="12" t="s">
        <v>37</v>
      </c>
      <c r="P81" s="16">
        <v>1000</v>
      </c>
      <c r="Q81" s="18">
        <v>0</v>
      </c>
      <c r="R81" s="20">
        <v>44197</v>
      </c>
      <c r="S81" s="22">
        <v>12</v>
      </c>
      <c r="T81" s="7" t="s">
        <v>188</v>
      </c>
      <c r="U81" s="51">
        <v>0</v>
      </c>
      <c r="V81" s="79"/>
      <c r="W81" s="78"/>
      <c r="X81" s="49" t="e">
        <f t="shared" si="6"/>
        <v>#DIV/0!</v>
      </c>
      <c r="Y81" s="16">
        <v>0</v>
      </c>
      <c r="Z81" s="16">
        <v>1111693138</v>
      </c>
      <c r="AA81" s="16">
        <v>1000</v>
      </c>
      <c r="AB81" s="16">
        <v>0</v>
      </c>
      <c r="AC81" s="16">
        <v>0</v>
      </c>
      <c r="AD81" s="55">
        <v>1000</v>
      </c>
      <c r="AF81" s="58">
        <f t="shared" si="9"/>
        <v>0</v>
      </c>
      <c r="AJ81" s="83">
        <f t="shared" si="10"/>
        <v>0</v>
      </c>
      <c r="AK81" s="84">
        <f t="shared" si="11"/>
        <v>0</v>
      </c>
      <c r="AL81" s="85" t="s">
        <v>2750</v>
      </c>
    </row>
    <row r="82" spans="1:38" ht="12.75" hidden="1" customHeight="1" x14ac:dyDescent="0.25">
      <c r="A82" s="10" t="s">
        <v>90</v>
      </c>
      <c r="B82" s="11" t="s">
        <v>91</v>
      </c>
      <c r="C82" s="11" t="s">
        <v>32</v>
      </c>
      <c r="D82" s="90" t="str">
        <f t="shared" si="7"/>
        <v>45</v>
      </c>
      <c r="E82" s="90" t="str">
        <f t="shared" si="8"/>
        <v>4502</v>
      </c>
      <c r="F82" s="11" t="s">
        <v>192</v>
      </c>
      <c r="G82" s="11" t="s">
        <v>193</v>
      </c>
      <c r="H82" s="11">
        <v>420</v>
      </c>
      <c r="I82" s="11" t="s">
        <v>194</v>
      </c>
      <c r="J82" s="11" t="s">
        <v>195</v>
      </c>
      <c r="K82" s="13">
        <v>40</v>
      </c>
      <c r="L82" s="14">
        <v>12</v>
      </c>
      <c r="M82" s="75">
        <v>12</v>
      </c>
      <c r="N82" s="11" t="s">
        <v>199</v>
      </c>
      <c r="O82" s="12" t="s">
        <v>37</v>
      </c>
      <c r="P82" s="16">
        <v>20000000</v>
      </c>
      <c r="Q82" s="18">
        <v>2</v>
      </c>
      <c r="R82" s="20">
        <v>44197</v>
      </c>
      <c r="S82" s="22">
        <v>12</v>
      </c>
      <c r="T82" s="7" t="s">
        <v>188</v>
      </c>
      <c r="U82" s="51">
        <v>2</v>
      </c>
      <c r="V82" s="79"/>
      <c r="W82" s="78"/>
      <c r="X82" s="49">
        <f t="shared" si="6"/>
        <v>0</v>
      </c>
      <c r="Y82" s="16">
        <v>0</v>
      </c>
      <c r="Z82" s="16">
        <v>1111693138</v>
      </c>
      <c r="AA82" s="16">
        <v>20000000</v>
      </c>
      <c r="AB82" s="16">
        <v>0</v>
      </c>
      <c r="AC82" s="16">
        <v>0</v>
      </c>
      <c r="AD82" s="55">
        <v>20000000</v>
      </c>
      <c r="AF82" s="58">
        <f t="shared" si="9"/>
        <v>0</v>
      </c>
      <c r="AJ82" s="83">
        <f t="shared" si="10"/>
        <v>0</v>
      </c>
      <c r="AK82" s="84">
        <f t="shared" si="11"/>
        <v>0</v>
      </c>
      <c r="AL82" s="85"/>
    </row>
    <row r="83" spans="1:38" ht="12.75" hidden="1" customHeight="1" x14ac:dyDescent="0.25">
      <c r="A83" s="10" t="s">
        <v>90</v>
      </c>
      <c r="B83" s="11" t="s">
        <v>91</v>
      </c>
      <c r="C83" s="11" t="s">
        <v>32</v>
      </c>
      <c r="D83" s="90" t="str">
        <f t="shared" si="7"/>
        <v>45</v>
      </c>
      <c r="E83" s="90" t="str">
        <f t="shared" si="8"/>
        <v>4502</v>
      </c>
      <c r="F83" s="11" t="s">
        <v>192</v>
      </c>
      <c r="G83" s="11" t="s">
        <v>193</v>
      </c>
      <c r="H83" s="11">
        <v>420</v>
      </c>
      <c r="I83" s="11" t="s">
        <v>194</v>
      </c>
      <c r="J83" s="11" t="s">
        <v>195</v>
      </c>
      <c r="K83" s="13">
        <v>40</v>
      </c>
      <c r="L83" s="14">
        <v>12</v>
      </c>
      <c r="M83" s="75">
        <v>12</v>
      </c>
      <c r="N83" s="11" t="s">
        <v>200</v>
      </c>
      <c r="O83" s="12" t="s">
        <v>37</v>
      </c>
      <c r="P83" s="16">
        <v>207551698</v>
      </c>
      <c r="Q83" s="18">
        <v>2</v>
      </c>
      <c r="R83" s="20">
        <v>44197</v>
      </c>
      <c r="S83" s="22">
        <v>12</v>
      </c>
      <c r="T83" s="7" t="s">
        <v>188</v>
      </c>
      <c r="U83" s="51">
        <v>1</v>
      </c>
      <c r="V83" s="79"/>
      <c r="W83" s="78"/>
      <c r="X83" s="49">
        <f t="shared" si="6"/>
        <v>0</v>
      </c>
      <c r="Y83" s="16">
        <v>0</v>
      </c>
      <c r="Z83" s="16">
        <v>1111693138</v>
      </c>
      <c r="AA83" s="16">
        <v>207244836</v>
      </c>
      <c r="AB83" s="16">
        <v>0</v>
      </c>
      <c r="AC83" s="16">
        <v>0</v>
      </c>
      <c r="AD83" s="55">
        <v>207244836</v>
      </c>
      <c r="AF83" s="58">
        <f t="shared" si="9"/>
        <v>0</v>
      </c>
      <c r="AJ83" s="83">
        <f t="shared" si="10"/>
        <v>0</v>
      </c>
      <c r="AK83" s="84">
        <f t="shared" si="11"/>
        <v>0</v>
      </c>
      <c r="AL83" s="85"/>
    </row>
    <row r="84" spans="1:38" ht="12.75" hidden="1" customHeight="1" x14ac:dyDescent="0.25">
      <c r="A84" s="10" t="s">
        <v>90</v>
      </c>
      <c r="B84" s="11" t="s">
        <v>91</v>
      </c>
      <c r="C84" s="11" t="s">
        <v>32</v>
      </c>
      <c r="D84" s="90" t="str">
        <f t="shared" si="7"/>
        <v>45</v>
      </c>
      <c r="E84" s="90" t="str">
        <f t="shared" si="8"/>
        <v>4502</v>
      </c>
      <c r="F84" s="11" t="s">
        <v>192</v>
      </c>
      <c r="G84" s="11" t="s">
        <v>193</v>
      </c>
      <c r="H84" s="11">
        <v>420</v>
      </c>
      <c r="I84" s="11" t="s">
        <v>194</v>
      </c>
      <c r="J84" s="11" t="s">
        <v>195</v>
      </c>
      <c r="K84" s="13">
        <v>40</v>
      </c>
      <c r="L84" s="14">
        <v>12</v>
      </c>
      <c r="M84" s="75">
        <v>12</v>
      </c>
      <c r="N84" s="11" t="s">
        <v>201</v>
      </c>
      <c r="O84" s="12" t="s">
        <v>37</v>
      </c>
      <c r="P84" s="16">
        <v>1000</v>
      </c>
      <c r="Q84" s="18">
        <v>0</v>
      </c>
      <c r="R84" s="20">
        <v>44197</v>
      </c>
      <c r="S84" s="22">
        <v>12</v>
      </c>
      <c r="T84" s="7" t="s">
        <v>188</v>
      </c>
      <c r="U84" s="51">
        <v>0</v>
      </c>
      <c r="V84" s="79"/>
      <c r="W84" s="78"/>
      <c r="X84" s="49" t="e">
        <f t="shared" si="6"/>
        <v>#DIV/0!</v>
      </c>
      <c r="Y84" s="16">
        <v>0</v>
      </c>
      <c r="Z84" s="16">
        <v>1111693138</v>
      </c>
      <c r="AA84" s="16">
        <v>1000</v>
      </c>
      <c r="AB84" s="16">
        <v>0</v>
      </c>
      <c r="AC84" s="16">
        <v>0</v>
      </c>
      <c r="AD84" s="55">
        <v>1000</v>
      </c>
      <c r="AF84" s="58">
        <f t="shared" si="9"/>
        <v>0</v>
      </c>
      <c r="AJ84" s="83">
        <f t="shared" si="10"/>
        <v>0</v>
      </c>
      <c r="AK84" s="84">
        <f t="shared" si="11"/>
        <v>0</v>
      </c>
      <c r="AL84" s="85" t="s">
        <v>2750</v>
      </c>
    </row>
    <row r="85" spans="1:38" ht="12.75" hidden="1" customHeight="1" x14ac:dyDescent="0.25">
      <c r="A85" s="10" t="s">
        <v>90</v>
      </c>
      <c r="B85" s="11" t="s">
        <v>91</v>
      </c>
      <c r="C85" s="11" t="s">
        <v>32</v>
      </c>
      <c r="D85" s="90" t="str">
        <f t="shared" si="7"/>
        <v>45</v>
      </c>
      <c r="E85" s="90" t="str">
        <f t="shared" si="8"/>
        <v>4502</v>
      </c>
      <c r="F85" s="11" t="s">
        <v>192</v>
      </c>
      <c r="G85" s="11" t="s">
        <v>193</v>
      </c>
      <c r="H85" s="11">
        <v>420</v>
      </c>
      <c r="I85" s="11" t="s">
        <v>194</v>
      </c>
      <c r="J85" s="11" t="s">
        <v>195</v>
      </c>
      <c r="K85" s="13">
        <v>40</v>
      </c>
      <c r="L85" s="14">
        <v>12</v>
      </c>
      <c r="M85" s="75">
        <v>12</v>
      </c>
      <c r="N85" s="11" t="s">
        <v>202</v>
      </c>
      <c r="O85" s="12" t="s">
        <v>37</v>
      </c>
      <c r="P85" s="16">
        <v>1000</v>
      </c>
      <c r="Q85" s="18">
        <v>0</v>
      </c>
      <c r="R85" s="20">
        <v>44197</v>
      </c>
      <c r="S85" s="22">
        <v>12</v>
      </c>
      <c r="T85" s="7" t="s">
        <v>188</v>
      </c>
      <c r="U85" s="51">
        <v>0</v>
      </c>
      <c r="V85" s="79"/>
      <c r="W85" s="78"/>
      <c r="X85" s="49" t="e">
        <f t="shared" si="6"/>
        <v>#DIV/0!</v>
      </c>
      <c r="Y85" s="16">
        <v>0</v>
      </c>
      <c r="Z85" s="16">
        <v>1111693138</v>
      </c>
      <c r="AA85" s="16">
        <v>1000</v>
      </c>
      <c r="AB85" s="16">
        <v>0</v>
      </c>
      <c r="AC85" s="16">
        <v>0</v>
      </c>
      <c r="AD85" s="55">
        <v>1000</v>
      </c>
      <c r="AF85" s="58">
        <f t="shared" si="9"/>
        <v>0</v>
      </c>
      <c r="AJ85" s="83">
        <f t="shared" si="10"/>
        <v>0</v>
      </c>
      <c r="AK85" s="84">
        <f t="shared" si="11"/>
        <v>0</v>
      </c>
      <c r="AL85" s="85" t="s">
        <v>2750</v>
      </c>
    </row>
    <row r="86" spans="1:38" ht="12.75" hidden="1" customHeight="1" x14ac:dyDescent="0.25">
      <c r="A86" s="10" t="s">
        <v>90</v>
      </c>
      <c r="B86" s="11" t="s">
        <v>91</v>
      </c>
      <c r="C86" s="11" t="s">
        <v>32</v>
      </c>
      <c r="D86" s="90" t="str">
        <f t="shared" si="7"/>
        <v>45</v>
      </c>
      <c r="E86" s="90" t="str">
        <f t="shared" si="8"/>
        <v>4502</v>
      </c>
      <c r="F86" s="11" t="s">
        <v>192</v>
      </c>
      <c r="G86" s="11" t="s">
        <v>193</v>
      </c>
      <c r="H86" s="11">
        <v>420</v>
      </c>
      <c r="I86" s="11" t="s">
        <v>194</v>
      </c>
      <c r="J86" s="11" t="s">
        <v>195</v>
      </c>
      <c r="K86" s="13">
        <v>40</v>
      </c>
      <c r="L86" s="14">
        <v>12</v>
      </c>
      <c r="M86" s="75">
        <v>12</v>
      </c>
      <c r="N86" s="11" t="s">
        <v>203</v>
      </c>
      <c r="O86" s="12" t="s">
        <v>37</v>
      </c>
      <c r="P86" s="16">
        <v>400000000</v>
      </c>
      <c r="Q86" s="18">
        <v>1</v>
      </c>
      <c r="R86" s="20">
        <v>44197</v>
      </c>
      <c r="S86" s="22">
        <v>12</v>
      </c>
      <c r="T86" s="7" t="s">
        <v>188</v>
      </c>
      <c r="U86" s="51">
        <v>1</v>
      </c>
      <c r="V86" s="79"/>
      <c r="W86" s="78"/>
      <c r="X86" s="49">
        <f t="shared" si="6"/>
        <v>0</v>
      </c>
      <c r="Y86" s="16">
        <v>0</v>
      </c>
      <c r="Z86" s="16">
        <v>1111693138</v>
      </c>
      <c r="AA86" s="16">
        <v>400000000</v>
      </c>
      <c r="AB86" s="16">
        <v>0</v>
      </c>
      <c r="AC86" s="16">
        <v>0</v>
      </c>
      <c r="AD86" s="55">
        <v>400000000</v>
      </c>
      <c r="AF86" s="58">
        <f t="shared" si="9"/>
        <v>0</v>
      </c>
      <c r="AJ86" s="83">
        <f t="shared" si="10"/>
        <v>0</v>
      </c>
      <c r="AK86" s="84">
        <f t="shared" si="11"/>
        <v>0</v>
      </c>
      <c r="AL86" s="85"/>
    </row>
    <row r="87" spans="1:38" ht="12.75" hidden="1" customHeight="1" x14ac:dyDescent="0.25">
      <c r="A87" s="10" t="s">
        <v>90</v>
      </c>
      <c r="B87" s="11" t="s">
        <v>91</v>
      </c>
      <c r="C87" s="11" t="s">
        <v>32</v>
      </c>
      <c r="D87" s="90" t="str">
        <f t="shared" si="7"/>
        <v>45</v>
      </c>
      <c r="E87" s="90" t="str">
        <f t="shared" si="8"/>
        <v>4502</v>
      </c>
      <c r="F87" s="11" t="s">
        <v>192</v>
      </c>
      <c r="G87" s="11" t="s">
        <v>193</v>
      </c>
      <c r="H87" s="11">
        <v>420</v>
      </c>
      <c r="I87" s="11" t="s">
        <v>194</v>
      </c>
      <c r="J87" s="11" t="s">
        <v>195</v>
      </c>
      <c r="K87" s="13">
        <v>40</v>
      </c>
      <c r="L87" s="14">
        <v>12</v>
      </c>
      <c r="M87" s="75">
        <v>12</v>
      </c>
      <c r="N87" s="11" t="s">
        <v>204</v>
      </c>
      <c r="O87" s="12" t="s">
        <v>37</v>
      </c>
      <c r="P87" s="16">
        <v>1000</v>
      </c>
      <c r="Q87" s="18">
        <v>0</v>
      </c>
      <c r="R87" s="20">
        <v>44197</v>
      </c>
      <c r="S87" s="22">
        <v>12</v>
      </c>
      <c r="T87" s="7" t="s">
        <v>188</v>
      </c>
      <c r="U87" s="51">
        <v>0</v>
      </c>
      <c r="V87" s="79"/>
      <c r="W87" s="78"/>
      <c r="X87" s="49" t="e">
        <f t="shared" si="6"/>
        <v>#DIV/0!</v>
      </c>
      <c r="Y87" s="16">
        <v>0</v>
      </c>
      <c r="Z87" s="16">
        <v>1111693138</v>
      </c>
      <c r="AA87" s="16">
        <v>1000</v>
      </c>
      <c r="AB87" s="16">
        <v>0</v>
      </c>
      <c r="AC87" s="16">
        <v>0</v>
      </c>
      <c r="AD87" s="55">
        <v>1000</v>
      </c>
      <c r="AF87" s="58">
        <f t="shared" si="9"/>
        <v>0</v>
      </c>
      <c r="AJ87" s="83">
        <f t="shared" si="10"/>
        <v>0</v>
      </c>
      <c r="AK87" s="84">
        <f t="shared" si="11"/>
        <v>0</v>
      </c>
      <c r="AL87" s="85" t="s">
        <v>2750</v>
      </c>
    </row>
    <row r="88" spans="1:38" ht="12.75" hidden="1" customHeight="1" x14ac:dyDescent="0.25">
      <c r="A88" s="10" t="s">
        <v>90</v>
      </c>
      <c r="B88" s="11" t="s">
        <v>91</v>
      </c>
      <c r="C88" s="11" t="s">
        <v>32</v>
      </c>
      <c r="D88" s="90" t="str">
        <f t="shared" si="7"/>
        <v>45</v>
      </c>
      <c r="E88" s="90" t="str">
        <f t="shared" si="8"/>
        <v>4502</v>
      </c>
      <c r="F88" s="11" t="s">
        <v>192</v>
      </c>
      <c r="G88" s="11" t="s">
        <v>193</v>
      </c>
      <c r="H88" s="11">
        <v>420</v>
      </c>
      <c r="I88" s="11" t="s">
        <v>194</v>
      </c>
      <c r="J88" s="11" t="s">
        <v>195</v>
      </c>
      <c r="K88" s="13">
        <v>40</v>
      </c>
      <c r="L88" s="14">
        <v>12</v>
      </c>
      <c r="M88" s="75">
        <v>12</v>
      </c>
      <c r="N88" s="11" t="s">
        <v>205</v>
      </c>
      <c r="O88" s="12" t="s">
        <v>37</v>
      </c>
      <c r="P88" s="16">
        <v>70000000</v>
      </c>
      <c r="Q88" s="18">
        <v>1</v>
      </c>
      <c r="R88" s="20">
        <v>44197</v>
      </c>
      <c r="S88" s="22">
        <v>12</v>
      </c>
      <c r="T88" s="7" t="s">
        <v>188</v>
      </c>
      <c r="U88" s="51">
        <v>1</v>
      </c>
      <c r="V88" s="79"/>
      <c r="W88" s="78"/>
      <c r="X88" s="49">
        <f t="shared" si="6"/>
        <v>0</v>
      </c>
      <c r="Y88" s="16">
        <v>0</v>
      </c>
      <c r="Z88" s="16">
        <v>1111693138</v>
      </c>
      <c r="AA88" s="16">
        <v>70000000</v>
      </c>
      <c r="AB88" s="16">
        <v>0</v>
      </c>
      <c r="AC88" s="16">
        <v>0</v>
      </c>
      <c r="AD88" s="55">
        <v>70000000</v>
      </c>
      <c r="AF88" s="58">
        <f t="shared" si="9"/>
        <v>0</v>
      </c>
      <c r="AJ88" s="83">
        <f t="shared" si="10"/>
        <v>0</v>
      </c>
      <c r="AK88" s="84">
        <f t="shared" si="11"/>
        <v>0</v>
      </c>
      <c r="AL88" s="85"/>
    </row>
    <row r="89" spans="1:38" ht="12.75" hidden="1" customHeight="1" x14ac:dyDescent="0.25">
      <c r="A89" s="10" t="s">
        <v>90</v>
      </c>
      <c r="B89" s="11" t="s">
        <v>91</v>
      </c>
      <c r="C89" s="11" t="s">
        <v>32</v>
      </c>
      <c r="D89" s="90" t="str">
        <f t="shared" si="7"/>
        <v>45</v>
      </c>
      <c r="E89" s="90" t="str">
        <f t="shared" si="8"/>
        <v>4502</v>
      </c>
      <c r="F89" s="11" t="s">
        <v>192</v>
      </c>
      <c r="G89" s="11" t="s">
        <v>193</v>
      </c>
      <c r="H89" s="11">
        <v>420</v>
      </c>
      <c r="I89" s="11" t="s">
        <v>194</v>
      </c>
      <c r="J89" s="11" t="s">
        <v>195</v>
      </c>
      <c r="K89" s="13">
        <v>40</v>
      </c>
      <c r="L89" s="14">
        <v>12</v>
      </c>
      <c r="M89" s="75">
        <v>12</v>
      </c>
      <c r="N89" s="11" t="s">
        <v>206</v>
      </c>
      <c r="O89" s="12" t="s">
        <v>37</v>
      </c>
      <c r="P89" s="16">
        <v>1000</v>
      </c>
      <c r="Q89" s="18">
        <v>0</v>
      </c>
      <c r="R89" s="20">
        <v>44197</v>
      </c>
      <c r="S89" s="22">
        <v>12</v>
      </c>
      <c r="T89" s="7" t="s">
        <v>188</v>
      </c>
      <c r="U89" s="51">
        <v>0</v>
      </c>
      <c r="V89" s="79"/>
      <c r="W89" s="78"/>
      <c r="X89" s="49" t="e">
        <f t="shared" si="6"/>
        <v>#DIV/0!</v>
      </c>
      <c r="Y89" s="16">
        <v>0</v>
      </c>
      <c r="Z89" s="16">
        <v>1111693138</v>
      </c>
      <c r="AA89" s="16">
        <v>1000</v>
      </c>
      <c r="AB89" s="16">
        <v>0</v>
      </c>
      <c r="AC89" s="16">
        <v>0</v>
      </c>
      <c r="AD89" s="55">
        <v>1000</v>
      </c>
      <c r="AF89" s="58">
        <f t="shared" si="9"/>
        <v>0</v>
      </c>
      <c r="AJ89" s="83">
        <f t="shared" si="10"/>
        <v>0</v>
      </c>
      <c r="AK89" s="84">
        <f t="shared" si="11"/>
        <v>0</v>
      </c>
      <c r="AL89" s="85" t="s">
        <v>2750</v>
      </c>
    </row>
    <row r="90" spans="1:38" ht="12.75" hidden="1" customHeight="1" x14ac:dyDescent="0.25">
      <c r="A90" s="10" t="s">
        <v>90</v>
      </c>
      <c r="B90" s="11" t="s">
        <v>91</v>
      </c>
      <c r="C90" s="11" t="s">
        <v>32</v>
      </c>
      <c r="D90" s="90" t="str">
        <f t="shared" si="7"/>
        <v>45</v>
      </c>
      <c r="E90" s="90" t="str">
        <f t="shared" si="8"/>
        <v>4502</v>
      </c>
      <c r="F90" s="11" t="s">
        <v>192</v>
      </c>
      <c r="G90" s="11" t="s">
        <v>193</v>
      </c>
      <c r="H90" s="11">
        <v>420</v>
      </c>
      <c r="I90" s="11" t="s">
        <v>194</v>
      </c>
      <c r="J90" s="11" t="s">
        <v>195</v>
      </c>
      <c r="K90" s="13">
        <v>40</v>
      </c>
      <c r="L90" s="14">
        <v>12</v>
      </c>
      <c r="M90" s="75">
        <v>12</v>
      </c>
      <c r="N90" s="11" t="s">
        <v>207</v>
      </c>
      <c r="O90" s="12" t="s">
        <v>37</v>
      </c>
      <c r="P90" s="16">
        <v>1000</v>
      </c>
      <c r="Q90" s="18">
        <v>0</v>
      </c>
      <c r="R90" s="20">
        <v>44197</v>
      </c>
      <c r="S90" s="22">
        <v>12</v>
      </c>
      <c r="T90" s="7" t="s">
        <v>188</v>
      </c>
      <c r="U90" s="51">
        <v>0</v>
      </c>
      <c r="V90" s="79"/>
      <c r="W90" s="78"/>
      <c r="X90" s="49" t="e">
        <f t="shared" si="6"/>
        <v>#DIV/0!</v>
      </c>
      <c r="Y90" s="16">
        <v>0</v>
      </c>
      <c r="Z90" s="16">
        <v>1111693138</v>
      </c>
      <c r="AA90" s="16">
        <v>1000</v>
      </c>
      <c r="AB90" s="16">
        <v>0</v>
      </c>
      <c r="AC90" s="16">
        <v>0</v>
      </c>
      <c r="AD90" s="55">
        <v>1000</v>
      </c>
      <c r="AF90" s="58">
        <f t="shared" si="9"/>
        <v>0</v>
      </c>
      <c r="AJ90" s="83">
        <f t="shared" si="10"/>
        <v>0</v>
      </c>
      <c r="AK90" s="84">
        <f t="shared" si="11"/>
        <v>0</v>
      </c>
      <c r="AL90" s="85" t="s">
        <v>2750</v>
      </c>
    </row>
    <row r="91" spans="1:38" ht="12.75" hidden="1" customHeight="1" x14ac:dyDescent="0.25">
      <c r="A91" s="10" t="s">
        <v>90</v>
      </c>
      <c r="B91" s="11" t="s">
        <v>91</v>
      </c>
      <c r="C91" s="11" t="s">
        <v>32</v>
      </c>
      <c r="D91" s="90" t="str">
        <f t="shared" si="7"/>
        <v>45</v>
      </c>
      <c r="E91" s="90" t="str">
        <f t="shared" si="8"/>
        <v>4502</v>
      </c>
      <c r="F91" s="11" t="s">
        <v>192</v>
      </c>
      <c r="G91" s="11" t="s">
        <v>193</v>
      </c>
      <c r="H91" s="11">
        <v>420</v>
      </c>
      <c r="I91" s="11" t="s">
        <v>194</v>
      </c>
      <c r="J91" s="11" t="s">
        <v>195</v>
      </c>
      <c r="K91" s="13">
        <v>40</v>
      </c>
      <c r="L91" s="14">
        <v>12</v>
      </c>
      <c r="M91" s="75">
        <v>12</v>
      </c>
      <c r="N91" s="11" t="s">
        <v>208</v>
      </c>
      <c r="O91" s="12" t="s">
        <v>37</v>
      </c>
      <c r="P91" s="16">
        <v>1000</v>
      </c>
      <c r="Q91" s="18">
        <v>0</v>
      </c>
      <c r="R91" s="20">
        <v>44197</v>
      </c>
      <c r="S91" s="22">
        <v>12</v>
      </c>
      <c r="T91" s="7" t="s">
        <v>188</v>
      </c>
      <c r="U91" s="51">
        <v>0</v>
      </c>
      <c r="V91" s="79"/>
      <c r="W91" s="78"/>
      <c r="X91" s="49" t="e">
        <f t="shared" si="6"/>
        <v>#DIV/0!</v>
      </c>
      <c r="Y91" s="16">
        <v>0</v>
      </c>
      <c r="Z91" s="16">
        <v>1111693138</v>
      </c>
      <c r="AA91" s="16">
        <v>1000</v>
      </c>
      <c r="AB91" s="16">
        <v>0</v>
      </c>
      <c r="AC91" s="16">
        <v>0</v>
      </c>
      <c r="AD91" s="55">
        <v>1000</v>
      </c>
      <c r="AF91" s="58">
        <f t="shared" si="9"/>
        <v>0</v>
      </c>
      <c r="AJ91" s="83">
        <f t="shared" si="10"/>
        <v>0</v>
      </c>
      <c r="AK91" s="84">
        <f t="shared" si="11"/>
        <v>0</v>
      </c>
      <c r="AL91" s="85" t="s">
        <v>2750</v>
      </c>
    </row>
    <row r="92" spans="1:38" ht="12.75" hidden="1" customHeight="1" x14ac:dyDescent="0.25">
      <c r="A92" s="10" t="s">
        <v>90</v>
      </c>
      <c r="B92" s="11" t="s">
        <v>91</v>
      </c>
      <c r="C92" s="11" t="s">
        <v>32</v>
      </c>
      <c r="D92" s="90" t="str">
        <f t="shared" si="7"/>
        <v>45</v>
      </c>
      <c r="E92" s="90" t="str">
        <f t="shared" si="8"/>
        <v>4502</v>
      </c>
      <c r="F92" s="11" t="s">
        <v>192</v>
      </c>
      <c r="G92" s="11" t="s">
        <v>193</v>
      </c>
      <c r="H92" s="11">
        <v>420</v>
      </c>
      <c r="I92" s="11" t="s">
        <v>194</v>
      </c>
      <c r="J92" s="11" t="s">
        <v>195</v>
      </c>
      <c r="K92" s="13">
        <v>40</v>
      </c>
      <c r="L92" s="14">
        <v>12</v>
      </c>
      <c r="M92" s="75">
        <v>12</v>
      </c>
      <c r="N92" s="11" t="s">
        <v>209</v>
      </c>
      <c r="O92" s="12" t="s">
        <v>37</v>
      </c>
      <c r="P92" s="16">
        <v>1000</v>
      </c>
      <c r="Q92" s="18">
        <v>0</v>
      </c>
      <c r="R92" s="20">
        <v>44197</v>
      </c>
      <c r="S92" s="22">
        <v>12</v>
      </c>
      <c r="T92" s="7" t="s">
        <v>188</v>
      </c>
      <c r="U92" s="51">
        <v>0</v>
      </c>
      <c r="V92" s="79"/>
      <c r="W92" s="78"/>
      <c r="X92" s="49" t="e">
        <f t="shared" si="6"/>
        <v>#DIV/0!</v>
      </c>
      <c r="Y92" s="16">
        <v>0</v>
      </c>
      <c r="Z92" s="16">
        <v>1111693138</v>
      </c>
      <c r="AA92" s="16">
        <v>1000</v>
      </c>
      <c r="AB92" s="16">
        <v>0</v>
      </c>
      <c r="AC92" s="16">
        <v>0</v>
      </c>
      <c r="AD92" s="55">
        <v>1000</v>
      </c>
      <c r="AF92" s="58">
        <f t="shared" si="9"/>
        <v>0</v>
      </c>
      <c r="AJ92" s="83">
        <f t="shared" si="10"/>
        <v>0</v>
      </c>
      <c r="AK92" s="84">
        <f t="shared" si="11"/>
        <v>0</v>
      </c>
      <c r="AL92" s="85" t="s">
        <v>2750</v>
      </c>
    </row>
    <row r="93" spans="1:38" ht="12.75" hidden="1" customHeight="1" x14ac:dyDescent="0.25">
      <c r="A93" s="10" t="s">
        <v>90</v>
      </c>
      <c r="B93" s="11" t="s">
        <v>91</v>
      </c>
      <c r="C93" s="11" t="s">
        <v>32</v>
      </c>
      <c r="D93" s="90" t="str">
        <f t="shared" si="7"/>
        <v>45</v>
      </c>
      <c r="E93" s="90" t="str">
        <f t="shared" si="8"/>
        <v>4502</v>
      </c>
      <c r="F93" s="11" t="s">
        <v>192</v>
      </c>
      <c r="G93" s="11" t="s">
        <v>193</v>
      </c>
      <c r="H93" s="11">
        <v>420</v>
      </c>
      <c r="I93" s="11" t="s">
        <v>194</v>
      </c>
      <c r="J93" s="11" t="s">
        <v>195</v>
      </c>
      <c r="K93" s="13">
        <v>40</v>
      </c>
      <c r="L93" s="14">
        <v>12</v>
      </c>
      <c r="M93" s="75">
        <v>12</v>
      </c>
      <c r="N93" s="11" t="s">
        <v>210</v>
      </c>
      <c r="O93" s="12" t="s">
        <v>37</v>
      </c>
      <c r="P93" s="16">
        <v>1000</v>
      </c>
      <c r="Q93" s="18">
        <v>0</v>
      </c>
      <c r="R93" s="20">
        <v>44197</v>
      </c>
      <c r="S93" s="22">
        <v>12</v>
      </c>
      <c r="T93" s="7" t="s">
        <v>188</v>
      </c>
      <c r="U93" s="51">
        <v>0</v>
      </c>
      <c r="V93" s="79"/>
      <c r="W93" s="78"/>
      <c r="X93" s="49" t="e">
        <f t="shared" si="6"/>
        <v>#DIV/0!</v>
      </c>
      <c r="Y93" s="16">
        <v>0</v>
      </c>
      <c r="Z93" s="16">
        <v>1111693138</v>
      </c>
      <c r="AA93" s="16">
        <v>1000</v>
      </c>
      <c r="AB93" s="16">
        <v>0</v>
      </c>
      <c r="AC93" s="16">
        <v>0</v>
      </c>
      <c r="AD93" s="55">
        <v>1000</v>
      </c>
      <c r="AF93" s="58">
        <f t="shared" si="9"/>
        <v>0</v>
      </c>
      <c r="AJ93" s="83">
        <f t="shared" si="10"/>
        <v>0</v>
      </c>
      <c r="AK93" s="84">
        <f t="shared" si="11"/>
        <v>0</v>
      </c>
      <c r="AL93" s="85" t="s">
        <v>2750</v>
      </c>
    </row>
    <row r="94" spans="1:38" ht="12.75" hidden="1" customHeight="1" x14ac:dyDescent="0.25">
      <c r="A94" s="10" t="s">
        <v>90</v>
      </c>
      <c r="B94" s="11" t="s">
        <v>91</v>
      </c>
      <c r="C94" s="11" t="s">
        <v>32</v>
      </c>
      <c r="D94" s="90" t="str">
        <f t="shared" si="7"/>
        <v>45</v>
      </c>
      <c r="E94" s="90" t="str">
        <f t="shared" si="8"/>
        <v>4502</v>
      </c>
      <c r="F94" s="11" t="s">
        <v>192</v>
      </c>
      <c r="G94" s="11" t="s">
        <v>193</v>
      </c>
      <c r="H94" s="11">
        <v>420</v>
      </c>
      <c r="I94" s="11" t="s">
        <v>194</v>
      </c>
      <c r="J94" s="11" t="s">
        <v>195</v>
      </c>
      <c r="K94" s="13">
        <v>40</v>
      </c>
      <c r="L94" s="14">
        <v>12</v>
      </c>
      <c r="M94" s="75">
        <v>12</v>
      </c>
      <c r="N94" s="11" t="s">
        <v>211</v>
      </c>
      <c r="O94" s="12" t="s">
        <v>37</v>
      </c>
      <c r="P94" s="16">
        <v>31360056</v>
      </c>
      <c r="Q94" s="18">
        <v>1</v>
      </c>
      <c r="R94" s="20">
        <v>44197</v>
      </c>
      <c r="S94" s="22">
        <v>12</v>
      </c>
      <c r="T94" s="7" t="s">
        <v>188</v>
      </c>
      <c r="U94" s="51">
        <v>1</v>
      </c>
      <c r="V94" s="79"/>
      <c r="W94" s="78"/>
      <c r="X94" s="49">
        <f t="shared" si="6"/>
        <v>0</v>
      </c>
      <c r="Y94" s="16">
        <v>0</v>
      </c>
      <c r="Z94" s="16">
        <v>1111693138</v>
      </c>
      <c r="AA94" s="16">
        <v>31360056</v>
      </c>
      <c r="AB94" s="16">
        <v>0</v>
      </c>
      <c r="AC94" s="16">
        <v>0</v>
      </c>
      <c r="AD94" s="55">
        <v>31360056</v>
      </c>
      <c r="AF94" s="58">
        <f t="shared" si="9"/>
        <v>0</v>
      </c>
      <c r="AJ94" s="83">
        <f t="shared" si="10"/>
        <v>0</v>
      </c>
      <c r="AK94" s="84">
        <f t="shared" si="11"/>
        <v>0</v>
      </c>
      <c r="AL94" s="85"/>
    </row>
    <row r="95" spans="1:38" ht="12.75" hidden="1" customHeight="1" x14ac:dyDescent="0.25">
      <c r="A95" s="10" t="s">
        <v>90</v>
      </c>
      <c r="B95" s="11" t="s">
        <v>91</v>
      </c>
      <c r="C95" s="11" t="s">
        <v>32</v>
      </c>
      <c r="D95" s="90" t="str">
        <f t="shared" si="7"/>
        <v>45</v>
      </c>
      <c r="E95" s="90" t="str">
        <f t="shared" si="8"/>
        <v>4502</v>
      </c>
      <c r="F95" s="11" t="s">
        <v>192</v>
      </c>
      <c r="G95" s="11" t="s">
        <v>193</v>
      </c>
      <c r="H95" s="11">
        <v>420</v>
      </c>
      <c r="I95" s="11" t="s">
        <v>194</v>
      </c>
      <c r="J95" s="11" t="s">
        <v>195</v>
      </c>
      <c r="K95" s="13">
        <v>40</v>
      </c>
      <c r="L95" s="14">
        <v>12</v>
      </c>
      <c r="M95" s="75">
        <v>12</v>
      </c>
      <c r="N95" s="11" t="s">
        <v>212</v>
      </c>
      <c r="O95" s="12" t="s">
        <v>37</v>
      </c>
      <c r="P95" s="16">
        <v>1000</v>
      </c>
      <c r="Q95" s="18">
        <v>0</v>
      </c>
      <c r="R95" s="20">
        <v>44197</v>
      </c>
      <c r="S95" s="22">
        <v>12</v>
      </c>
      <c r="T95" s="7" t="s">
        <v>98</v>
      </c>
      <c r="U95" s="51">
        <v>0</v>
      </c>
      <c r="V95" s="79"/>
      <c r="W95" s="78"/>
      <c r="X95" s="49" t="e">
        <f t="shared" si="6"/>
        <v>#DIV/0!</v>
      </c>
      <c r="Y95" s="16">
        <v>0</v>
      </c>
      <c r="Z95" s="16">
        <v>1111693138</v>
      </c>
      <c r="AA95" s="16">
        <v>1000</v>
      </c>
      <c r="AB95" s="16">
        <v>0</v>
      </c>
      <c r="AC95" s="16">
        <v>0</v>
      </c>
      <c r="AD95" s="55">
        <v>1000</v>
      </c>
      <c r="AF95" s="58">
        <f t="shared" si="9"/>
        <v>0</v>
      </c>
      <c r="AJ95" s="83">
        <f t="shared" si="10"/>
        <v>0</v>
      </c>
      <c r="AK95" s="84">
        <f t="shared" si="11"/>
        <v>0</v>
      </c>
      <c r="AL95" s="85" t="s">
        <v>2750</v>
      </c>
    </row>
    <row r="96" spans="1:38" ht="12.75" hidden="1" customHeight="1" x14ac:dyDescent="0.25">
      <c r="A96" s="10" t="s">
        <v>90</v>
      </c>
      <c r="B96" s="11" t="s">
        <v>91</v>
      </c>
      <c r="C96" s="11" t="s">
        <v>32</v>
      </c>
      <c r="D96" s="90" t="str">
        <f t="shared" si="7"/>
        <v>45</v>
      </c>
      <c r="E96" s="90" t="str">
        <f t="shared" si="8"/>
        <v>4502</v>
      </c>
      <c r="F96" s="11" t="s">
        <v>192</v>
      </c>
      <c r="G96" s="11" t="s">
        <v>193</v>
      </c>
      <c r="H96" s="11">
        <v>420</v>
      </c>
      <c r="I96" s="11" t="s">
        <v>194</v>
      </c>
      <c r="J96" s="11" t="s">
        <v>195</v>
      </c>
      <c r="K96" s="13">
        <v>40</v>
      </c>
      <c r="L96" s="14">
        <v>12</v>
      </c>
      <c r="M96" s="75">
        <v>12</v>
      </c>
      <c r="N96" s="11" t="s">
        <v>213</v>
      </c>
      <c r="O96" s="12" t="s">
        <v>37</v>
      </c>
      <c r="P96" s="16">
        <v>1000</v>
      </c>
      <c r="Q96" s="18">
        <v>0</v>
      </c>
      <c r="R96" s="20">
        <v>44197</v>
      </c>
      <c r="S96" s="22">
        <v>12</v>
      </c>
      <c r="T96" s="7" t="s">
        <v>188</v>
      </c>
      <c r="U96" s="51">
        <v>0</v>
      </c>
      <c r="V96" s="79"/>
      <c r="W96" s="78"/>
      <c r="X96" s="49" t="e">
        <f t="shared" si="6"/>
        <v>#DIV/0!</v>
      </c>
      <c r="Y96" s="16">
        <v>0</v>
      </c>
      <c r="Z96" s="16">
        <v>1111693138</v>
      </c>
      <c r="AA96" s="16">
        <v>1000</v>
      </c>
      <c r="AB96" s="16">
        <v>0</v>
      </c>
      <c r="AC96" s="16">
        <v>0</v>
      </c>
      <c r="AD96" s="55">
        <v>1000</v>
      </c>
      <c r="AF96" s="58">
        <f t="shared" si="9"/>
        <v>0</v>
      </c>
      <c r="AJ96" s="83">
        <f t="shared" si="10"/>
        <v>0</v>
      </c>
      <c r="AK96" s="84">
        <f t="shared" si="11"/>
        <v>0</v>
      </c>
      <c r="AL96" s="85" t="s">
        <v>2750</v>
      </c>
    </row>
    <row r="97" spans="1:38" ht="12.75" hidden="1" customHeight="1" x14ac:dyDescent="0.25">
      <c r="A97" s="10" t="s">
        <v>90</v>
      </c>
      <c r="B97" s="11" t="s">
        <v>91</v>
      </c>
      <c r="C97" s="11" t="s">
        <v>32</v>
      </c>
      <c r="D97" s="90" t="str">
        <f t="shared" si="7"/>
        <v>45</v>
      </c>
      <c r="E97" s="90" t="str">
        <f t="shared" si="8"/>
        <v>4502</v>
      </c>
      <c r="F97" s="11" t="s">
        <v>192</v>
      </c>
      <c r="G97" s="11" t="s">
        <v>193</v>
      </c>
      <c r="H97" s="11">
        <v>420</v>
      </c>
      <c r="I97" s="11" t="s">
        <v>194</v>
      </c>
      <c r="J97" s="11" t="s">
        <v>195</v>
      </c>
      <c r="K97" s="13">
        <v>40</v>
      </c>
      <c r="L97" s="14">
        <v>12</v>
      </c>
      <c r="M97" s="75">
        <v>12</v>
      </c>
      <c r="N97" s="11" t="s">
        <v>214</v>
      </c>
      <c r="O97" s="12" t="s">
        <v>37</v>
      </c>
      <c r="P97" s="16">
        <v>1000</v>
      </c>
      <c r="Q97" s="18">
        <v>0</v>
      </c>
      <c r="R97" s="20">
        <v>44197</v>
      </c>
      <c r="S97" s="22">
        <v>12</v>
      </c>
      <c r="T97" s="7" t="s">
        <v>188</v>
      </c>
      <c r="U97" s="51">
        <v>0</v>
      </c>
      <c r="V97" s="79"/>
      <c r="W97" s="78"/>
      <c r="X97" s="49" t="e">
        <f t="shared" si="6"/>
        <v>#DIV/0!</v>
      </c>
      <c r="Y97" s="16">
        <v>0</v>
      </c>
      <c r="Z97" s="16">
        <v>1111693138</v>
      </c>
      <c r="AA97" s="16">
        <v>1000</v>
      </c>
      <c r="AB97" s="16">
        <v>0</v>
      </c>
      <c r="AC97" s="16">
        <v>0</v>
      </c>
      <c r="AD97" s="55">
        <v>1000</v>
      </c>
      <c r="AF97" s="58">
        <f t="shared" si="9"/>
        <v>0</v>
      </c>
      <c r="AJ97" s="83">
        <f t="shared" si="10"/>
        <v>0</v>
      </c>
      <c r="AK97" s="84">
        <f t="shared" si="11"/>
        <v>0</v>
      </c>
      <c r="AL97" s="85" t="s">
        <v>2750</v>
      </c>
    </row>
    <row r="98" spans="1:38" ht="12.75" hidden="1" customHeight="1" x14ac:dyDescent="0.25">
      <c r="A98" s="10" t="s">
        <v>90</v>
      </c>
      <c r="B98" s="11" t="s">
        <v>91</v>
      </c>
      <c r="C98" s="11" t="s">
        <v>32</v>
      </c>
      <c r="D98" s="90" t="str">
        <f t="shared" si="7"/>
        <v>45</v>
      </c>
      <c r="E98" s="90" t="str">
        <f t="shared" si="8"/>
        <v>4502</v>
      </c>
      <c r="F98" s="11" t="s">
        <v>192</v>
      </c>
      <c r="G98" s="11" t="s">
        <v>193</v>
      </c>
      <c r="H98" s="11">
        <v>420</v>
      </c>
      <c r="I98" s="11" t="s">
        <v>194</v>
      </c>
      <c r="J98" s="11" t="s">
        <v>195</v>
      </c>
      <c r="K98" s="13">
        <v>40</v>
      </c>
      <c r="L98" s="14">
        <v>12</v>
      </c>
      <c r="M98" s="75">
        <v>12</v>
      </c>
      <c r="N98" s="11" t="s">
        <v>215</v>
      </c>
      <c r="O98" s="12" t="s">
        <v>37</v>
      </c>
      <c r="P98" s="16">
        <v>94080168</v>
      </c>
      <c r="Q98" s="18">
        <v>2</v>
      </c>
      <c r="R98" s="20">
        <v>44197</v>
      </c>
      <c r="S98" s="22">
        <v>12</v>
      </c>
      <c r="T98" s="7" t="s">
        <v>188</v>
      </c>
      <c r="U98" s="51">
        <v>1</v>
      </c>
      <c r="V98" s="79"/>
      <c r="W98" s="78"/>
      <c r="X98" s="49">
        <f t="shared" si="6"/>
        <v>0</v>
      </c>
      <c r="Y98" s="16">
        <v>0</v>
      </c>
      <c r="Z98" s="16">
        <v>1111693138</v>
      </c>
      <c r="AA98" s="16">
        <v>94080168</v>
      </c>
      <c r="AB98" s="16">
        <v>0</v>
      </c>
      <c r="AC98" s="16">
        <v>0</v>
      </c>
      <c r="AD98" s="55">
        <v>94080168</v>
      </c>
      <c r="AF98" s="58">
        <f t="shared" si="9"/>
        <v>0</v>
      </c>
      <c r="AJ98" s="83">
        <f t="shared" si="10"/>
        <v>0</v>
      </c>
      <c r="AK98" s="84">
        <f t="shared" si="11"/>
        <v>0</v>
      </c>
      <c r="AL98" s="85"/>
    </row>
    <row r="99" spans="1:38" ht="12.75" hidden="1" customHeight="1" x14ac:dyDescent="0.25">
      <c r="A99" s="10" t="s">
        <v>90</v>
      </c>
      <c r="B99" s="11" t="s">
        <v>91</v>
      </c>
      <c r="C99" s="11" t="s">
        <v>32</v>
      </c>
      <c r="D99" s="90" t="str">
        <f t="shared" si="7"/>
        <v>45</v>
      </c>
      <c r="E99" s="90" t="str">
        <f t="shared" si="8"/>
        <v>4502</v>
      </c>
      <c r="F99" s="11" t="s">
        <v>192</v>
      </c>
      <c r="G99" s="11" t="s">
        <v>193</v>
      </c>
      <c r="H99" s="11">
        <v>420</v>
      </c>
      <c r="I99" s="11" t="s">
        <v>194</v>
      </c>
      <c r="J99" s="11" t="s">
        <v>195</v>
      </c>
      <c r="K99" s="13">
        <v>40</v>
      </c>
      <c r="L99" s="14">
        <v>12</v>
      </c>
      <c r="M99" s="75">
        <v>12</v>
      </c>
      <c r="N99" s="11" t="s">
        <v>216</v>
      </c>
      <c r="O99" s="12" t="s">
        <v>37</v>
      </c>
      <c r="P99" s="16">
        <v>1000</v>
      </c>
      <c r="Q99" s="18">
        <v>0</v>
      </c>
      <c r="R99" s="20">
        <v>44197</v>
      </c>
      <c r="S99" s="22">
        <v>12</v>
      </c>
      <c r="T99" s="7" t="s">
        <v>188</v>
      </c>
      <c r="U99" s="51">
        <v>0</v>
      </c>
      <c r="V99" s="79"/>
      <c r="W99" s="78"/>
      <c r="X99" s="49" t="e">
        <f t="shared" si="6"/>
        <v>#DIV/0!</v>
      </c>
      <c r="Y99" s="16">
        <v>0</v>
      </c>
      <c r="Z99" s="16">
        <v>1111693138</v>
      </c>
      <c r="AA99" s="16">
        <v>1000</v>
      </c>
      <c r="AB99" s="16">
        <v>0</v>
      </c>
      <c r="AC99" s="16">
        <v>0</v>
      </c>
      <c r="AD99" s="55">
        <v>1000</v>
      </c>
      <c r="AF99" s="58">
        <f t="shared" si="9"/>
        <v>0</v>
      </c>
      <c r="AJ99" s="83">
        <f t="shared" si="10"/>
        <v>0</v>
      </c>
      <c r="AK99" s="84">
        <f t="shared" si="11"/>
        <v>0</v>
      </c>
      <c r="AL99" s="85" t="s">
        <v>2750</v>
      </c>
    </row>
    <row r="100" spans="1:38" ht="12.75" hidden="1" customHeight="1" x14ac:dyDescent="0.25">
      <c r="A100" s="10" t="s">
        <v>90</v>
      </c>
      <c r="B100" s="11" t="s">
        <v>91</v>
      </c>
      <c r="C100" s="11" t="s">
        <v>32</v>
      </c>
      <c r="D100" s="90" t="str">
        <f t="shared" si="7"/>
        <v>45</v>
      </c>
      <c r="E100" s="90" t="str">
        <f t="shared" si="8"/>
        <v>4502</v>
      </c>
      <c r="F100" s="11" t="s">
        <v>192</v>
      </c>
      <c r="G100" s="11" t="s">
        <v>193</v>
      </c>
      <c r="H100" s="11">
        <v>420</v>
      </c>
      <c r="I100" s="11" t="s">
        <v>194</v>
      </c>
      <c r="J100" s="11" t="s">
        <v>195</v>
      </c>
      <c r="K100" s="13">
        <v>40</v>
      </c>
      <c r="L100" s="14">
        <v>12</v>
      </c>
      <c r="M100" s="75">
        <v>12</v>
      </c>
      <c r="N100" s="11" t="s">
        <v>217</v>
      </c>
      <c r="O100" s="12" t="s">
        <v>37</v>
      </c>
      <c r="P100" s="16">
        <v>50000000</v>
      </c>
      <c r="Q100" s="18">
        <v>5</v>
      </c>
      <c r="R100" s="20">
        <v>44197</v>
      </c>
      <c r="S100" s="22">
        <v>12</v>
      </c>
      <c r="T100" s="7" t="s">
        <v>188</v>
      </c>
      <c r="U100" s="51">
        <v>1</v>
      </c>
      <c r="V100" s="79"/>
      <c r="W100" s="78"/>
      <c r="X100" s="49">
        <f t="shared" si="6"/>
        <v>0</v>
      </c>
      <c r="Y100" s="16">
        <v>0</v>
      </c>
      <c r="Z100" s="16">
        <v>1111693138</v>
      </c>
      <c r="AA100" s="16">
        <v>50000000</v>
      </c>
      <c r="AB100" s="16">
        <v>0</v>
      </c>
      <c r="AC100" s="16">
        <v>0</v>
      </c>
      <c r="AD100" s="55">
        <v>50000000</v>
      </c>
      <c r="AF100" s="58">
        <f t="shared" si="9"/>
        <v>0</v>
      </c>
      <c r="AJ100" s="83">
        <f t="shared" si="10"/>
        <v>0</v>
      </c>
      <c r="AK100" s="84">
        <f t="shared" si="11"/>
        <v>0</v>
      </c>
      <c r="AL100" s="85"/>
    </row>
    <row r="101" spans="1:38" ht="12.75" hidden="1" customHeight="1" x14ac:dyDescent="0.25">
      <c r="A101" s="10" t="s">
        <v>90</v>
      </c>
      <c r="B101" s="11" t="s">
        <v>91</v>
      </c>
      <c r="C101" s="11" t="s">
        <v>32</v>
      </c>
      <c r="D101" s="90" t="str">
        <f t="shared" si="7"/>
        <v>45</v>
      </c>
      <c r="E101" s="90" t="str">
        <f t="shared" si="8"/>
        <v>4502</v>
      </c>
      <c r="F101" s="11" t="s">
        <v>192</v>
      </c>
      <c r="G101" s="11" t="s">
        <v>193</v>
      </c>
      <c r="H101" s="11">
        <v>420</v>
      </c>
      <c r="I101" s="11" t="s">
        <v>194</v>
      </c>
      <c r="J101" s="11" t="s">
        <v>195</v>
      </c>
      <c r="K101" s="13">
        <v>40</v>
      </c>
      <c r="L101" s="14">
        <v>12</v>
      </c>
      <c r="M101" s="75">
        <v>12</v>
      </c>
      <c r="N101" s="11" t="s">
        <v>218</v>
      </c>
      <c r="O101" s="12" t="s">
        <v>37</v>
      </c>
      <c r="P101" s="16">
        <v>1000</v>
      </c>
      <c r="Q101" s="18">
        <v>0</v>
      </c>
      <c r="R101" s="20">
        <v>44197</v>
      </c>
      <c r="S101" s="22">
        <v>12</v>
      </c>
      <c r="T101" s="7" t="s">
        <v>188</v>
      </c>
      <c r="U101" s="51">
        <v>0</v>
      </c>
      <c r="V101" s="79"/>
      <c r="W101" s="78"/>
      <c r="X101" s="49" t="e">
        <f t="shared" si="6"/>
        <v>#DIV/0!</v>
      </c>
      <c r="Y101" s="16">
        <v>0</v>
      </c>
      <c r="Z101" s="16">
        <v>1111693138</v>
      </c>
      <c r="AA101" s="16">
        <v>1000</v>
      </c>
      <c r="AB101" s="16">
        <v>0</v>
      </c>
      <c r="AC101" s="16">
        <v>0</v>
      </c>
      <c r="AD101" s="55">
        <v>1000</v>
      </c>
      <c r="AF101" s="58">
        <f t="shared" si="9"/>
        <v>0</v>
      </c>
      <c r="AJ101" s="83">
        <f t="shared" si="10"/>
        <v>0</v>
      </c>
      <c r="AK101" s="84">
        <f t="shared" si="11"/>
        <v>0</v>
      </c>
      <c r="AL101" s="85" t="s">
        <v>2750</v>
      </c>
    </row>
    <row r="102" spans="1:38" ht="12.75" hidden="1" customHeight="1" x14ac:dyDescent="0.25">
      <c r="A102" s="10" t="s">
        <v>90</v>
      </c>
      <c r="B102" s="11" t="s">
        <v>91</v>
      </c>
      <c r="C102" s="11" t="s">
        <v>32</v>
      </c>
      <c r="D102" s="90" t="str">
        <f t="shared" si="7"/>
        <v>45</v>
      </c>
      <c r="E102" s="90" t="str">
        <f t="shared" si="8"/>
        <v>4502</v>
      </c>
      <c r="F102" s="11" t="s">
        <v>192</v>
      </c>
      <c r="G102" s="11" t="s">
        <v>193</v>
      </c>
      <c r="H102" s="11">
        <v>420</v>
      </c>
      <c r="I102" s="11" t="s">
        <v>194</v>
      </c>
      <c r="J102" s="11" t="s">
        <v>195</v>
      </c>
      <c r="K102" s="13">
        <v>40</v>
      </c>
      <c r="L102" s="14">
        <v>12</v>
      </c>
      <c r="M102" s="75">
        <v>12</v>
      </c>
      <c r="N102" s="11" t="s">
        <v>219</v>
      </c>
      <c r="O102" s="12" t="s">
        <v>37</v>
      </c>
      <c r="P102" s="16">
        <v>1000</v>
      </c>
      <c r="Q102" s="18">
        <v>0</v>
      </c>
      <c r="R102" s="20">
        <v>44197</v>
      </c>
      <c r="S102" s="22">
        <v>12</v>
      </c>
      <c r="T102" s="7" t="s">
        <v>188</v>
      </c>
      <c r="U102" s="51">
        <v>0</v>
      </c>
      <c r="V102" s="79"/>
      <c r="W102" s="78"/>
      <c r="X102" s="49" t="e">
        <f t="shared" si="6"/>
        <v>#DIV/0!</v>
      </c>
      <c r="Y102" s="16">
        <v>0</v>
      </c>
      <c r="Z102" s="16">
        <v>1111693138</v>
      </c>
      <c r="AA102" s="16">
        <v>1000</v>
      </c>
      <c r="AB102" s="16">
        <v>0</v>
      </c>
      <c r="AC102" s="16">
        <v>0</v>
      </c>
      <c r="AD102" s="55">
        <v>1000</v>
      </c>
      <c r="AF102" s="58">
        <f t="shared" si="9"/>
        <v>0</v>
      </c>
      <c r="AJ102" s="83">
        <f t="shared" si="10"/>
        <v>0</v>
      </c>
      <c r="AK102" s="84">
        <f t="shared" si="11"/>
        <v>0</v>
      </c>
      <c r="AL102" s="85" t="s">
        <v>2750</v>
      </c>
    </row>
    <row r="103" spans="1:38" ht="12.75" hidden="1" customHeight="1" x14ac:dyDescent="0.25">
      <c r="A103" s="10" t="s">
        <v>90</v>
      </c>
      <c r="B103" s="11" t="s">
        <v>91</v>
      </c>
      <c r="C103" s="11" t="s">
        <v>32</v>
      </c>
      <c r="D103" s="90" t="str">
        <f t="shared" si="7"/>
        <v>45</v>
      </c>
      <c r="E103" s="90" t="str">
        <f t="shared" si="8"/>
        <v>4502</v>
      </c>
      <c r="F103" s="11" t="s">
        <v>192</v>
      </c>
      <c r="G103" s="11" t="s">
        <v>193</v>
      </c>
      <c r="H103" s="11">
        <v>420</v>
      </c>
      <c r="I103" s="11" t="s">
        <v>194</v>
      </c>
      <c r="J103" s="11" t="s">
        <v>195</v>
      </c>
      <c r="K103" s="13">
        <v>40</v>
      </c>
      <c r="L103" s="14">
        <v>12</v>
      </c>
      <c r="M103" s="75">
        <v>12</v>
      </c>
      <c r="N103" s="11" t="s">
        <v>220</v>
      </c>
      <c r="O103" s="12" t="s">
        <v>37</v>
      </c>
      <c r="P103" s="16">
        <v>1000</v>
      </c>
      <c r="Q103" s="18">
        <v>0</v>
      </c>
      <c r="R103" s="20">
        <v>44197</v>
      </c>
      <c r="S103" s="22">
        <v>12</v>
      </c>
      <c r="T103" s="7" t="s">
        <v>188</v>
      </c>
      <c r="U103" s="51">
        <v>0</v>
      </c>
      <c r="V103" s="79"/>
      <c r="W103" s="78"/>
      <c r="X103" s="49" t="e">
        <f t="shared" si="6"/>
        <v>#DIV/0!</v>
      </c>
      <c r="Y103" s="16">
        <v>0</v>
      </c>
      <c r="Z103" s="16">
        <v>1111693138</v>
      </c>
      <c r="AA103" s="16">
        <v>1000</v>
      </c>
      <c r="AB103" s="16">
        <v>0</v>
      </c>
      <c r="AC103" s="16">
        <v>0</v>
      </c>
      <c r="AD103" s="55">
        <v>1000</v>
      </c>
      <c r="AF103" s="58">
        <f t="shared" si="9"/>
        <v>0</v>
      </c>
      <c r="AJ103" s="83">
        <f t="shared" si="10"/>
        <v>0</v>
      </c>
      <c r="AK103" s="84">
        <f t="shared" si="11"/>
        <v>0</v>
      </c>
      <c r="AL103" s="85" t="s">
        <v>2750</v>
      </c>
    </row>
    <row r="104" spans="1:38" ht="12.75" hidden="1" customHeight="1" x14ac:dyDescent="0.25">
      <c r="A104" s="10" t="s">
        <v>90</v>
      </c>
      <c r="B104" s="11" t="s">
        <v>91</v>
      </c>
      <c r="C104" s="11" t="s">
        <v>32</v>
      </c>
      <c r="D104" s="90" t="str">
        <f t="shared" si="7"/>
        <v>45</v>
      </c>
      <c r="E104" s="90" t="str">
        <f t="shared" si="8"/>
        <v>4502</v>
      </c>
      <c r="F104" s="11" t="s">
        <v>192</v>
      </c>
      <c r="G104" s="11" t="s">
        <v>193</v>
      </c>
      <c r="H104" s="11">
        <v>420</v>
      </c>
      <c r="I104" s="11" t="s">
        <v>194</v>
      </c>
      <c r="J104" s="11" t="s">
        <v>195</v>
      </c>
      <c r="K104" s="13">
        <v>40</v>
      </c>
      <c r="L104" s="14">
        <v>12</v>
      </c>
      <c r="M104" s="75">
        <v>12</v>
      </c>
      <c r="N104" s="11" t="s">
        <v>221</v>
      </c>
      <c r="O104" s="12" t="s">
        <v>37</v>
      </c>
      <c r="P104" s="16">
        <v>59098450</v>
      </c>
      <c r="Q104" s="18">
        <v>2</v>
      </c>
      <c r="R104" s="20">
        <v>44197</v>
      </c>
      <c r="S104" s="22">
        <v>12</v>
      </c>
      <c r="T104" s="7" t="s">
        <v>188</v>
      </c>
      <c r="U104" s="51">
        <v>1</v>
      </c>
      <c r="V104" s="79"/>
      <c r="W104" s="78"/>
      <c r="X104" s="49">
        <f t="shared" si="6"/>
        <v>0</v>
      </c>
      <c r="Y104" s="16">
        <v>0</v>
      </c>
      <c r="Z104" s="16">
        <v>1111693138</v>
      </c>
      <c r="AA104" s="16">
        <v>59098450</v>
      </c>
      <c r="AB104" s="16">
        <v>0</v>
      </c>
      <c r="AC104" s="16">
        <v>0</v>
      </c>
      <c r="AD104" s="55">
        <v>59098450</v>
      </c>
      <c r="AF104" s="58">
        <f t="shared" si="9"/>
        <v>0</v>
      </c>
      <c r="AJ104" s="83">
        <f t="shared" si="10"/>
        <v>0</v>
      </c>
      <c r="AK104" s="84">
        <f t="shared" si="11"/>
        <v>0</v>
      </c>
      <c r="AL104" s="85"/>
    </row>
    <row r="105" spans="1:38" ht="12.75" hidden="1" customHeight="1" x14ac:dyDescent="0.25">
      <c r="A105" s="10" t="s">
        <v>90</v>
      </c>
      <c r="B105" s="11" t="s">
        <v>91</v>
      </c>
      <c r="C105" s="11" t="s">
        <v>32</v>
      </c>
      <c r="D105" s="90" t="str">
        <f t="shared" si="7"/>
        <v>45</v>
      </c>
      <c r="E105" s="90" t="str">
        <f t="shared" si="8"/>
        <v>4502</v>
      </c>
      <c r="F105" s="11" t="s">
        <v>192</v>
      </c>
      <c r="G105" s="11" t="s">
        <v>193</v>
      </c>
      <c r="H105" s="11">
        <v>420</v>
      </c>
      <c r="I105" s="11" t="s">
        <v>194</v>
      </c>
      <c r="J105" s="11" t="s">
        <v>195</v>
      </c>
      <c r="K105" s="13">
        <v>40</v>
      </c>
      <c r="L105" s="14">
        <v>12</v>
      </c>
      <c r="M105" s="75">
        <v>12</v>
      </c>
      <c r="N105" s="11" t="s">
        <v>222</v>
      </c>
      <c r="O105" s="12" t="s">
        <v>37</v>
      </c>
      <c r="P105" s="16">
        <v>1000</v>
      </c>
      <c r="Q105" s="18">
        <v>0</v>
      </c>
      <c r="R105" s="20">
        <v>44197</v>
      </c>
      <c r="S105" s="22">
        <v>12</v>
      </c>
      <c r="T105" s="7" t="s">
        <v>188</v>
      </c>
      <c r="U105" s="51">
        <v>0</v>
      </c>
      <c r="V105" s="79"/>
      <c r="W105" s="78"/>
      <c r="X105" s="49" t="e">
        <f t="shared" si="6"/>
        <v>#DIV/0!</v>
      </c>
      <c r="Y105" s="16">
        <v>0</v>
      </c>
      <c r="Z105" s="16">
        <v>1111693138</v>
      </c>
      <c r="AA105" s="16">
        <v>1000</v>
      </c>
      <c r="AB105" s="16">
        <v>0</v>
      </c>
      <c r="AC105" s="16">
        <v>0</v>
      </c>
      <c r="AD105" s="55">
        <v>1000</v>
      </c>
      <c r="AF105" s="58">
        <f t="shared" si="9"/>
        <v>0</v>
      </c>
      <c r="AJ105" s="83">
        <f t="shared" si="10"/>
        <v>0</v>
      </c>
      <c r="AK105" s="84">
        <f t="shared" si="11"/>
        <v>0</v>
      </c>
      <c r="AL105" s="85" t="s">
        <v>2750</v>
      </c>
    </row>
    <row r="106" spans="1:38" ht="12.75" hidden="1" customHeight="1" x14ac:dyDescent="0.25">
      <c r="A106" s="10" t="s">
        <v>90</v>
      </c>
      <c r="B106" s="11" t="s">
        <v>91</v>
      </c>
      <c r="C106" s="11" t="s">
        <v>32</v>
      </c>
      <c r="D106" s="90" t="str">
        <f t="shared" si="7"/>
        <v>45</v>
      </c>
      <c r="E106" s="90" t="str">
        <f t="shared" si="8"/>
        <v>4502</v>
      </c>
      <c r="F106" s="11" t="s">
        <v>192</v>
      </c>
      <c r="G106" s="11" t="s">
        <v>223</v>
      </c>
      <c r="H106" s="11">
        <v>421</v>
      </c>
      <c r="I106" s="11" t="s">
        <v>224</v>
      </c>
      <c r="J106" s="11" t="s">
        <v>72</v>
      </c>
      <c r="K106" s="13">
        <v>1</v>
      </c>
      <c r="L106" s="14">
        <v>0.33</v>
      </c>
      <c r="M106" s="75">
        <v>0.25</v>
      </c>
      <c r="N106" s="11" t="s">
        <v>225</v>
      </c>
      <c r="O106" s="12" t="s">
        <v>37</v>
      </c>
      <c r="P106" s="16">
        <v>130000000</v>
      </c>
      <c r="Q106" s="18">
        <v>1</v>
      </c>
      <c r="R106" s="20">
        <v>44197</v>
      </c>
      <c r="S106" s="22">
        <v>12</v>
      </c>
      <c r="T106" s="7" t="s">
        <v>98</v>
      </c>
      <c r="U106" s="51">
        <v>1</v>
      </c>
      <c r="V106" s="79"/>
      <c r="W106" s="78"/>
      <c r="X106" s="49">
        <f t="shared" si="6"/>
        <v>0</v>
      </c>
      <c r="Y106" s="16">
        <v>0</v>
      </c>
      <c r="Z106" s="16">
        <v>30000000</v>
      </c>
      <c r="AA106" s="16">
        <v>30000000</v>
      </c>
      <c r="AB106" s="16">
        <v>0</v>
      </c>
      <c r="AC106" s="16">
        <v>0</v>
      </c>
      <c r="AD106" s="55">
        <v>30000000</v>
      </c>
      <c r="AF106" s="58">
        <f t="shared" si="9"/>
        <v>0</v>
      </c>
      <c r="AJ106" s="83">
        <f t="shared" si="10"/>
        <v>0</v>
      </c>
      <c r="AK106" s="84">
        <f t="shared" si="11"/>
        <v>0</v>
      </c>
      <c r="AL106" s="85"/>
    </row>
    <row r="107" spans="1:38" ht="12.75" hidden="1" customHeight="1" x14ac:dyDescent="0.25">
      <c r="A107" s="10" t="s">
        <v>90</v>
      </c>
      <c r="B107" s="11" t="s">
        <v>91</v>
      </c>
      <c r="C107" s="11" t="s">
        <v>32</v>
      </c>
      <c r="D107" s="90" t="str">
        <f t="shared" si="7"/>
        <v>45</v>
      </c>
      <c r="E107" s="90" t="str">
        <f t="shared" si="8"/>
        <v>4501</v>
      </c>
      <c r="F107" s="11" t="s">
        <v>183</v>
      </c>
      <c r="G107" s="11" t="s">
        <v>184</v>
      </c>
      <c r="H107" s="11">
        <v>440</v>
      </c>
      <c r="I107" s="11" t="s">
        <v>226</v>
      </c>
      <c r="J107" s="11" t="s">
        <v>119</v>
      </c>
      <c r="K107" s="13">
        <v>1000</v>
      </c>
      <c r="L107" s="14">
        <v>300</v>
      </c>
      <c r="M107" s="75">
        <v>295</v>
      </c>
      <c r="N107" s="11" t="s">
        <v>227</v>
      </c>
      <c r="O107" s="12" t="s">
        <v>37</v>
      </c>
      <c r="P107" s="16">
        <v>1000</v>
      </c>
      <c r="Q107" s="18">
        <v>0</v>
      </c>
      <c r="R107" s="20">
        <v>44197</v>
      </c>
      <c r="S107" s="22">
        <v>12</v>
      </c>
      <c r="T107" s="7" t="s">
        <v>98</v>
      </c>
      <c r="U107" s="51">
        <v>0</v>
      </c>
      <c r="V107" s="79"/>
      <c r="W107" s="78"/>
      <c r="X107" s="49" t="e">
        <f t="shared" si="6"/>
        <v>#DIV/0!</v>
      </c>
      <c r="Y107" s="16">
        <v>0</v>
      </c>
      <c r="Z107" s="16">
        <v>4713734050</v>
      </c>
      <c r="AA107" s="16">
        <v>1000</v>
      </c>
      <c r="AB107" s="16">
        <v>0</v>
      </c>
      <c r="AC107" s="16">
        <v>0</v>
      </c>
      <c r="AD107" s="55">
        <v>1000</v>
      </c>
      <c r="AF107" s="58">
        <f t="shared" si="9"/>
        <v>0</v>
      </c>
      <c r="AJ107" s="83">
        <f t="shared" si="10"/>
        <v>0</v>
      </c>
      <c r="AK107" s="84">
        <f t="shared" si="11"/>
        <v>0</v>
      </c>
      <c r="AL107" s="85" t="s">
        <v>2750</v>
      </c>
    </row>
    <row r="108" spans="1:38" ht="12.75" hidden="1" customHeight="1" x14ac:dyDescent="0.25">
      <c r="A108" s="10" t="s">
        <v>90</v>
      </c>
      <c r="B108" s="11" t="s">
        <v>91</v>
      </c>
      <c r="C108" s="11" t="s">
        <v>32</v>
      </c>
      <c r="D108" s="90" t="str">
        <f t="shared" si="7"/>
        <v>45</v>
      </c>
      <c r="E108" s="90" t="str">
        <f t="shared" si="8"/>
        <v>4501</v>
      </c>
      <c r="F108" s="11" t="s">
        <v>183</v>
      </c>
      <c r="G108" s="11" t="s">
        <v>184</v>
      </c>
      <c r="H108" s="11">
        <v>440</v>
      </c>
      <c r="I108" s="11" t="s">
        <v>226</v>
      </c>
      <c r="J108" s="11" t="s">
        <v>119</v>
      </c>
      <c r="K108" s="13">
        <v>1000</v>
      </c>
      <c r="L108" s="14">
        <v>300</v>
      </c>
      <c r="M108" s="75">
        <v>295</v>
      </c>
      <c r="N108" s="11" t="s">
        <v>228</v>
      </c>
      <c r="O108" s="12" t="s">
        <v>37</v>
      </c>
      <c r="P108" s="16">
        <v>1000</v>
      </c>
      <c r="Q108" s="18">
        <v>0</v>
      </c>
      <c r="R108" s="20">
        <v>44197</v>
      </c>
      <c r="S108" s="22">
        <v>12</v>
      </c>
      <c r="T108" s="7" t="s">
        <v>98</v>
      </c>
      <c r="U108" s="51">
        <v>0</v>
      </c>
      <c r="V108" s="79"/>
      <c r="W108" s="78"/>
      <c r="X108" s="49" t="e">
        <f t="shared" si="6"/>
        <v>#DIV/0!</v>
      </c>
      <c r="Y108" s="16">
        <v>0</v>
      </c>
      <c r="Z108" s="16">
        <v>4713734050</v>
      </c>
      <c r="AA108" s="16">
        <v>1000</v>
      </c>
      <c r="AB108" s="16">
        <v>0</v>
      </c>
      <c r="AC108" s="16">
        <v>0</v>
      </c>
      <c r="AD108" s="55">
        <v>1000</v>
      </c>
      <c r="AF108" s="58">
        <f t="shared" si="9"/>
        <v>0</v>
      </c>
      <c r="AJ108" s="83">
        <f t="shared" si="10"/>
        <v>0</v>
      </c>
      <c r="AK108" s="84">
        <f t="shared" si="11"/>
        <v>0</v>
      </c>
      <c r="AL108" s="85" t="s">
        <v>2750</v>
      </c>
    </row>
    <row r="109" spans="1:38" ht="12.75" hidden="1" customHeight="1" x14ac:dyDescent="0.25">
      <c r="A109" s="10" t="s">
        <v>90</v>
      </c>
      <c r="B109" s="11" t="s">
        <v>91</v>
      </c>
      <c r="C109" s="11" t="s">
        <v>32</v>
      </c>
      <c r="D109" s="90" t="str">
        <f t="shared" si="7"/>
        <v>45</v>
      </c>
      <c r="E109" s="90" t="str">
        <f t="shared" si="8"/>
        <v>4501</v>
      </c>
      <c r="F109" s="11" t="s">
        <v>183</v>
      </c>
      <c r="G109" s="11" t="s">
        <v>184</v>
      </c>
      <c r="H109" s="11">
        <v>440</v>
      </c>
      <c r="I109" s="11" t="s">
        <v>226</v>
      </c>
      <c r="J109" s="11" t="s">
        <v>119</v>
      </c>
      <c r="K109" s="13">
        <v>1000</v>
      </c>
      <c r="L109" s="14">
        <v>300</v>
      </c>
      <c r="M109" s="75">
        <v>295</v>
      </c>
      <c r="N109" s="11" t="s">
        <v>229</v>
      </c>
      <c r="O109" s="12" t="s">
        <v>37</v>
      </c>
      <c r="P109" s="16">
        <v>1000</v>
      </c>
      <c r="Q109" s="18">
        <v>0</v>
      </c>
      <c r="R109" s="20">
        <v>44197</v>
      </c>
      <c r="S109" s="22">
        <v>12</v>
      </c>
      <c r="T109" s="7" t="s">
        <v>98</v>
      </c>
      <c r="U109" s="51">
        <v>0</v>
      </c>
      <c r="V109" s="79"/>
      <c r="W109" s="78"/>
      <c r="X109" s="49" t="e">
        <f t="shared" si="6"/>
        <v>#DIV/0!</v>
      </c>
      <c r="Y109" s="16">
        <v>0</v>
      </c>
      <c r="Z109" s="16">
        <v>4713734050</v>
      </c>
      <c r="AA109" s="16">
        <v>1000</v>
      </c>
      <c r="AB109" s="16">
        <v>0</v>
      </c>
      <c r="AC109" s="16">
        <v>0</v>
      </c>
      <c r="AD109" s="55">
        <v>1000</v>
      </c>
      <c r="AF109" s="58">
        <f t="shared" si="9"/>
        <v>0</v>
      </c>
      <c r="AJ109" s="83">
        <f t="shared" si="10"/>
        <v>0</v>
      </c>
      <c r="AK109" s="84">
        <f t="shared" si="11"/>
        <v>0</v>
      </c>
      <c r="AL109" s="85" t="s">
        <v>2750</v>
      </c>
    </row>
    <row r="110" spans="1:38" ht="12.75" hidden="1" customHeight="1" x14ac:dyDescent="0.25">
      <c r="A110" s="10" t="s">
        <v>90</v>
      </c>
      <c r="B110" s="11" t="s">
        <v>91</v>
      </c>
      <c r="C110" s="11" t="s">
        <v>32</v>
      </c>
      <c r="D110" s="90" t="str">
        <f t="shared" si="7"/>
        <v>45</v>
      </c>
      <c r="E110" s="90" t="str">
        <f t="shared" si="8"/>
        <v>4501</v>
      </c>
      <c r="F110" s="11" t="s">
        <v>183</v>
      </c>
      <c r="G110" s="11" t="s">
        <v>184</v>
      </c>
      <c r="H110" s="11">
        <v>440</v>
      </c>
      <c r="I110" s="11" t="s">
        <v>226</v>
      </c>
      <c r="J110" s="11" t="s">
        <v>119</v>
      </c>
      <c r="K110" s="13">
        <v>1000</v>
      </c>
      <c r="L110" s="14">
        <v>300</v>
      </c>
      <c r="M110" s="75">
        <v>295</v>
      </c>
      <c r="N110" s="11" t="s">
        <v>230</v>
      </c>
      <c r="O110" s="12" t="s">
        <v>37</v>
      </c>
      <c r="P110" s="16">
        <v>1000</v>
      </c>
      <c r="Q110" s="18">
        <v>0</v>
      </c>
      <c r="R110" s="20">
        <v>44197</v>
      </c>
      <c r="S110" s="22">
        <v>12</v>
      </c>
      <c r="T110" s="7" t="s">
        <v>98</v>
      </c>
      <c r="U110" s="51">
        <v>0</v>
      </c>
      <c r="V110" s="79"/>
      <c r="W110" s="78"/>
      <c r="X110" s="49" t="e">
        <f t="shared" si="6"/>
        <v>#DIV/0!</v>
      </c>
      <c r="Y110" s="16">
        <v>0</v>
      </c>
      <c r="Z110" s="16">
        <v>4713734050</v>
      </c>
      <c r="AA110" s="16">
        <v>1000</v>
      </c>
      <c r="AB110" s="16">
        <v>0</v>
      </c>
      <c r="AC110" s="16">
        <v>0</v>
      </c>
      <c r="AD110" s="55">
        <v>1000</v>
      </c>
      <c r="AF110" s="58">
        <f t="shared" si="9"/>
        <v>0</v>
      </c>
      <c r="AJ110" s="83">
        <f t="shared" si="10"/>
        <v>0</v>
      </c>
      <c r="AK110" s="84">
        <f t="shared" si="11"/>
        <v>0</v>
      </c>
      <c r="AL110" s="85" t="s">
        <v>2750</v>
      </c>
    </row>
    <row r="111" spans="1:38" ht="12.75" hidden="1" customHeight="1" x14ac:dyDescent="0.25">
      <c r="A111" s="10" t="s">
        <v>90</v>
      </c>
      <c r="B111" s="11" t="s">
        <v>91</v>
      </c>
      <c r="C111" s="11" t="s">
        <v>32</v>
      </c>
      <c r="D111" s="90" t="str">
        <f t="shared" si="7"/>
        <v>45</v>
      </c>
      <c r="E111" s="90" t="str">
        <f t="shared" si="8"/>
        <v>4501</v>
      </c>
      <c r="F111" s="11" t="s">
        <v>183</v>
      </c>
      <c r="G111" s="11" t="s">
        <v>184</v>
      </c>
      <c r="H111" s="11">
        <v>440</v>
      </c>
      <c r="I111" s="11" t="s">
        <v>226</v>
      </c>
      <c r="J111" s="11" t="s">
        <v>119</v>
      </c>
      <c r="K111" s="13">
        <v>1000</v>
      </c>
      <c r="L111" s="14">
        <v>300</v>
      </c>
      <c r="M111" s="75">
        <v>295</v>
      </c>
      <c r="N111" s="11" t="s">
        <v>231</v>
      </c>
      <c r="O111" s="12" t="s">
        <v>37</v>
      </c>
      <c r="P111" s="16">
        <v>1000</v>
      </c>
      <c r="Q111" s="18">
        <v>0</v>
      </c>
      <c r="R111" s="20">
        <v>44197</v>
      </c>
      <c r="S111" s="22">
        <v>12</v>
      </c>
      <c r="T111" s="7" t="s">
        <v>98</v>
      </c>
      <c r="U111" s="51">
        <v>0</v>
      </c>
      <c r="V111" s="79"/>
      <c r="W111" s="78"/>
      <c r="X111" s="49" t="e">
        <f t="shared" si="6"/>
        <v>#DIV/0!</v>
      </c>
      <c r="Y111" s="16">
        <v>0</v>
      </c>
      <c r="Z111" s="16">
        <v>4713734050</v>
      </c>
      <c r="AA111" s="16">
        <v>1000</v>
      </c>
      <c r="AB111" s="16">
        <v>0</v>
      </c>
      <c r="AC111" s="16">
        <v>0</v>
      </c>
      <c r="AD111" s="55">
        <v>1000</v>
      </c>
      <c r="AF111" s="58">
        <f t="shared" si="9"/>
        <v>0</v>
      </c>
      <c r="AJ111" s="83">
        <f t="shared" si="10"/>
        <v>0</v>
      </c>
      <c r="AK111" s="84">
        <f t="shared" si="11"/>
        <v>0</v>
      </c>
      <c r="AL111" s="85" t="s">
        <v>2750</v>
      </c>
    </row>
    <row r="112" spans="1:38" ht="12.75" hidden="1" customHeight="1" x14ac:dyDescent="0.25">
      <c r="A112" s="10" t="s">
        <v>90</v>
      </c>
      <c r="B112" s="11" t="s">
        <v>91</v>
      </c>
      <c r="C112" s="11" t="s">
        <v>32</v>
      </c>
      <c r="D112" s="90" t="str">
        <f t="shared" si="7"/>
        <v>45</v>
      </c>
      <c r="E112" s="90" t="str">
        <f t="shared" si="8"/>
        <v>4501</v>
      </c>
      <c r="F112" s="11" t="s">
        <v>183</v>
      </c>
      <c r="G112" s="11" t="s">
        <v>184</v>
      </c>
      <c r="H112" s="11">
        <v>440</v>
      </c>
      <c r="I112" s="11" t="s">
        <v>226</v>
      </c>
      <c r="J112" s="11" t="s">
        <v>119</v>
      </c>
      <c r="K112" s="13">
        <v>1000</v>
      </c>
      <c r="L112" s="14">
        <v>300</v>
      </c>
      <c r="M112" s="75">
        <v>295</v>
      </c>
      <c r="N112" s="11" t="s">
        <v>232</v>
      </c>
      <c r="O112" s="12" t="s">
        <v>37</v>
      </c>
      <c r="P112" s="16">
        <v>1000</v>
      </c>
      <c r="Q112" s="18">
        <v>0</v>
      </c>
      <c r="R112" s="20">
        <v>44197</v>
      </c>
      <c r="S112" s="22">
        <v>12</v>
      </c>
      <c r="T112" s="7" t="s">
        <v>98</v>
      </c>
      <c r="U112" s="51">
        <v>0</v>
      </c>
      <c r="V112" s="79"/>
      <c r="W112" s="78"/>
      <c r="X112" s="49" t="e">
        <f t="shared" si="6"/>
        <v>#DIV/0!</v>
      </c>
      <c r="Y112" s="16">
        <v>0</v>
      </c>
      <c r="Z112" s="16">
        <v>4713734050</v>
      </c>
      <c r="AA112" s="16">
        <v>1000</v>
      </c>
      <c r="AB112" s="16">
        <v>0</v>
      </c>
      <c r="AC112" s="16">
        <v>0</v>
      </c>
      <c r="AD112" s="55">
        <v>1000</v>
      </c>
      <c r="AF112" s="58">
        <f t="shared" si="9"/>
        <v>0</v>
      </c>
      <c r="AJ112" s="83">
        <f t="shared" si="10"/>
        <v>0</v>
      </c>
      <c r="AK112" s="84">
        <f t="shared" si="11"/>
        <v>0</v>
      </c>
      <c r="AL112" s="85" t="s">
        <v>2750</v>
      </c>
    </row>
    <row r="113" spans="1:38" ht="12.75" hidden="1" customHeight="1" x14ac:dyDescent="0.25">
      <c r="A113" s="10" t="s">
        <v>90</v>
      </c>
      <c r="B113" s="11" t="s">
        <v>91</v>
      </c>
      <c r="C113" s="11" t="s">
        <v>32</v>
      </c>
      <c r="D113" s="90" t="str">
        <f t="shared" si="7"/>
        <v>45</v>
      </c>
      <c r="E113" s="90" t="str">
        <f t="shared" si="8"/>
        <v>4501</v>
      </c>
      <c r="F113" s="11" t="s">
        <v>183</v>
      </c>
      <c r="G113" s="11" t="s">
        <v>184</v>
      </c>
      <c r="H113" s="11">
        <v>440</v>
      </c>
      <c r="I113" s="11" t="s">
        <v>226</v>
      </c>
      <c r="J113" s="11" t="s">
        <v>119</v>
      </c>
      <c r="K113" s="13">
        <v>1000</v>
      </c>
      <c r="L113" s="14">
        <v>300</v>
      </c>
      <c r="M113" s="75">
        <v>295</v>
      </c>
      <c r="N113" s="11" t="s">
        <v>233</v>
      </c>
      <c r="O113" s="12" t="s">
        <v>37</v>
      </c>
      <c r="P113" s="16">
        <v>1000</v>
      </c>
      <c r="Q113" s="18">
        <v>0</v>
      </c>
      <c r="R113" s="20">
        <v>44197</v>
      </c>
      <c r="S113" s="22">
        <v>12</v>
      </c>
      <c r="T113" s="7" t="s">
        <v>98</v>
      </c>
      <c r="U113" s="51">
        <v>0</v>
      </c>
      <c r="V113" s="79"/>
      <c r="W113" s="78"/>
      <c r="X113" s="49" t="e">
        <f t="shared" si="6"/>
        <v>#DIV/0!</v>
      </c>
      <c r="Y113" s="16">
        <v>0</v>
      </c>
      <c r="Z113" s="16">
        <v>4713734050</v>
      </c>
      <c r="AA113" s="16">
        <v>1000</v>
      </c>
      <c r="AB113" s="16">
        <v>0</v>
      </c>
      <c r="AC113" s="16">
        <v>0</v>
      </c>
      <c r="AD113" s="55">
        <v>1000</v>
      </c>
      <c r="AF113" s="58">
        <f t="shared" si="9"/>
        <v>0</v>
      </c>
      <c r="AJ113" s="83">
        <f t="shared" si="10"/>
        <v>0</v>
      </c>
      <c r="AK113" s="84">
        <f t="shared" si="11"/>
        <v>0</v>
      </c>
      <c r="AL113" s="85" t="s">
        <v>2750</v>
      </c>
    </row>
    <row r="114" spans="1:38" ht="12.75" hidden="1" customHeight="1" x14ac:dyDescent="0.25">
      <c r="A114" s="10" t="s">
        <v>90</v>
      </c>
      <c r="B114" s="11" t="s">
        <v>91</v>
      </c>
      <c r="C114" s="11" t="s">
        <v>32</v>
      </c>
      <c r="D114" s="90" t="str">
        <f t="shared" si="7"/>
        <v>45</v>
      </c>
      <c r="E114" s="90" t="str">
        <f t="shared" si="8"/>
        <v>4501</v>
      </c>
      <c r="F114" s="11" t="s">
        <v>183</v>
      </c>
      <c r="G114" s="11" t="s">
        <v>184</v>
      </c>
      <c r="H114" s="11">
        <v>440</v>
      </c>
      <c r="I114" s="11" t="s">
        <v>226</v>
      </c>
      <c r="J114" s="11" t="s">
        <v>119</v>
      </c>
      <c r="K114" s="13">
        <v>1000</v>
      </c>
      <c r="L114" s="14">
        <v>300</v>
      </c>
      <c r="M114" s="75">
        <v>295</v>
      </c>
      <c r="N114" s="11" t="s">
        <v>234</v>
      </c>
      <c r="O114" s="12" t="s">
        <v>37</v>
      </c>
      <c r="P114" s="16">
        <v>1000</v>
      </c>
      <c r="Q114" s="18">
        <v>0</v>
      </c>
      <c r="R114" s="20">
        <v>44197</v>
      </c>
      <c r="S114" s="22">
        <v>12</v>
      </c>
      <c r="T114" s="7" t="s">
        <v>98</v>
      </c>
      <c r="U114" s="51">
        <v>0</v>
      </c>
      <c r="V114" s="79"/>
      <c r="W114" s="78"/>
      <c r="X114" s="49" t="e">
        <f t="shared" si="6"/>
        <v>#DIV/0!</v>
      </c>
      <c r="Y114" s="16">
        <v>0</v>
      </c>
      <c r="Z114" s="16">
        <v>4713734050</v>
      </c>
      <c r="AA114" s="16">
        <v>1000</v>
      </c>
      <c r="AB114" s="16">
        <v>0</v>
      </c>
      <c r="AC114" s="16">
        <v>0</v>
      </c>
      <c r="AD114" s="55">
        <v>1000</v>
      </c>
      <c r="AF114" s="58">
        <f t="shared" si="9"/>
        <v>0</v>
      </c>
      <c r="AJ114" s="83">
        <f t="shared" si="10"/>
        <v>0</v>
      </c>
      <c r="AK114" s="84">
        <f t="shared" si="11"/>
        <v>0</v>
      </c>
      <c r="AL114" s="85" t="s">
        <v>2750</v>
      </c>
    </row>
    <row r="115" spans="1:38" ht="12.75" hidden="1" customHeight="1" x14ac:dyDescent="0.25">
      <c r="A115" s="10" t="s">
        <v>90</v>
      </c>
      <c r="B115" s="11" t="s">
        <v>91</v>
      </c>
      <c r="C115" s="11" t="s">
        <v>32</v>
      </c>
      <c r="D115" s="90" t="str">
        <f t="shared" si="7"/>
        <v>45</v>
      </c>
      <c r="E115" s="90" t="str">
        <f t="shared" si="8"/>
        <v>4501</v>
      </c>
      <c r="F115" s="11" t="s">
        <v>183</v>
      </c>
      <c r="G115" s="11" t="s">
        <v>184</v>
      </c>
      <c r="H115" s="11">
        <v>440</v>
      </c>
      <c r="I115" s="11" t="s">
        <v>226</v>
      </c>
      <c r="J115" s="11" t="s">
        <v>119</v>
      </c>
      <c r="K115" s="13">
        <v>1000</v>
      </c>
      <c r="L115" s="14">
        <v>300</v>
      </c>
      <c r="M115" s="75">
        <v>295</v>
      </c>
      <c r="N115" s="11" t="s">
        <v>235</v>
      </c>
      <c r="O115" s="12" t="s">
        <v>37</v>
      </c>
      <c r="P115" s="16">
        <v>1000</v>
      </c>
      <c r="Q115" s="18">
        <v>0</v>
      </c>
      <c r="R115" s="20">
        <v>44197</v>
      </c>
      <c r="S115" s="22">
        <v>12</v>
      </c>
      <c r="T115" s="7" t="s">
        <v>98</v>
      </c>
      <c r="U115" s="51">
        <v>0</v>
      </c>
      <c r="V115" s="79"/>
      <c r="W115" s="78"/>
      <c r="X115" s="49" t="e">
        <f t="shared" si="6"/>
        <v>#DIV/0!</v>
      </c>
      <c r="Y115" s="16">
        <v>0</v>
      </c>
      <c r="Z115" s="16">
        <v>4713734050</v>
      </c>
      <c r="AA115" s="16">
        <v>1000</v>
      </c>
      <c r="AB115" s="16">
        <v>0</v>
      </c>
      <c r="AC115" s="16">
        <v>0</v>
      </c>
      <c r="AD115" s="55">
        <v>1000</v>
      </c>
      <c r="AF115" s="58">
        <f t="shared" si="9"/>
        <v>0</v>
      </c>
      <c r="AJ115" s="83">
        <f t="shared" si="10"/>
        <v>0</v>
      </c>
      <c r="AK115" s="84">
        <f t="shared" si="11"/>
        <v>0</v>
      </c>
      <c r="AL115" s="85" t="s">
        <v>2750</v>
      </c>
    </row>
    <row r="116" spans="1:38" ht="12.75" hidden="1" customHeight="1" x14ac:dyDescent="0.25">
      <c r="A116" s="10" t="s">
        <v>90</v>
      </c>
      <c r="B116" s="11" t="s">
        <v>91</v>
      </c>
      <c r="C116" s="11" t="s">
        <v>32</v>
      </c>
      <c r="D116" s="90" t="str">
        <f t="shared" si="7"/>
        <v>45</v>
      </c>
      <c r="E116" s="90" t="str">
        <f t="shared" si="8"/>
        <v>4501</v>
      </c>
      <c r="F116" s="11" t="s">
        <v>183</v>
      </c>
      <c r="G116" s="11" t="s">
        <v>184</v>
      </c>
      <c r="H116" s="11">
        <v>440</v>
      </c>
      <c r="I116" s="11" t="s">
        <v>226</v>
      </c>
      <c r="J116" s="11" t="s">
        <v>119</v>
      </c>
      <c r="K116" s="13">
        <v>1000</v>
      </c>
      <c r="L116" s="14">
        <v>300</v>
      </c>
      <c r="M116" s="75">
        <v>295</v>
      </c>
      <c r="N116" s="11" t="s">
        <v>236</v>
      </c>
      <c r="O116" s="12" t="s">
        <v>37</v>
      </c>
      <c r="P116" s="16">
        <v>1000</v>
      </c>
      <c r="Q116" s="18">
        <v>0</v>
      </c>
      <c r="R116" s="20">
        <v>44197</v>
      </c>
      <c r="S116" s="22">
        <v>12</v>
      </c>
      <c r="T116" s="7" t="s">
        <v>98</v>
      </c>
      <c r="U116" s="51">
        <v>0</v>
      </c>
      <c r="V116" s="79"/>
      <c r="W116" s="78"/>
      <c r="X116" s="49" t="e">
        <f t="shared" si="6"/>
        <v>#DIV/0!</v>
      </c>
      <c r="Y116" s="16">
        <v>0</v>
      </c>
      <c r="Z116" s="16">
        <v>4713734050</v>
      </c>
      <c r="AA116" s="16">
        <v>1000</v>
      </c>
      <c r="AB116" s="16">
        <v>0</v>
      </c>
      <c r="AC116" s="16">
        <v>0</v>
      </c>
      <c r="AD116" s="55">
        <v>1000</v>
      </c>
      <c r="AF116" s="58">
        <f t="shared" si="9"/>
        <v>0</v>
      </c>
      <c r="AJ116" s="83">
        <f t="shared" si="10"/>
        <v>0</v>
      </c>
      <c r="AK116" s="84">
        <f t="shared" si="11"/>
        <v>0</v>
      </c>
      <c r="AL116" s="85" t="s">
        <v>2750</v>
      </c>
    </row>
    <row r="117" spans="1:38" ht="12.75" hidden="1" customHeight="1" x14ac:dyDescent="0.25">
      <c r="A117" s="10" t="s">
        <v>90</v>
      </c>
      <c r="B117" s="11" t="s">
        <v>91</v>
      </c>
      <c r="C117" s="11" t="s">
        <v>32</v>
      </c>
      <c r="D117" s="90" t="str">
        <f t="shared" si="7"/>
        <v>45</v>
      </c>
      <c r="E117" s="90" t="str">
        <f t="shared" si="8"/>
        <v>4501</v>
      </c>
      <c r="F117" s="11" t="s">
        <v>183</v>
      </c>
      <c r="G117" s="11" t="s">
        <v>184</v>
      </c>
      <c r="H117" s="11">
        <v>440</v>
      </c>
      <c r="I117" s="11" t="s">
        <v>226</v>
      </c>
      <c r="J117" s="11" t="s">
        <v>119</v>
      </c>
      <c r="K117" s="13">
        <v>1000</v>
      </c>
      <c r="L117" s="14">
        <v>300</v>
      </c>
      <c r="M117" s="75">
        <v>295</v>
      </c>
      <c r="N117" s="11" t="s">
        <v>237</v>
      </c>
      <c r="O117" s="12" t="s">
        <v>37</v>
      </c>
      <c r="P117" s="16">
        <v>1000</v>
      </c>
      <c r="Q117" s="18">
        <v>0</v>
      </c>
      <c r="R117" s="20">
        <v>44197</v>
      </c>
      <c r="S117" s="22">
        <v>12</v>
      </c>
      <c r="T117" s="7" t="s">
        <v>98</v>
      </c>
      <c r="U117" s="51">
        <v>0</v>
      </c>
      <c r="V117" s="79"/>
      <c r="W117" s="78"/>
      <c r="X117" s="49" t="e">
        <f t="shared" si="6"/>
        <v>#DIV/0!</v>
      </c>
      <c r="Y117" s="16">
        <v>0</v>
      </c>
      <c r="Z117" s="16">
        <v>4713734050</v>
      </c>
      <c r="AA117" s="16">
        <v>1000</v>
      </c>
      <c r="AB117" s="16">
        <v>0</v>
      </c>
      <c r="AC117" s="16">
        <v>0</v>
      </c>
      <c r="AD117" s="55">
        <v>1000</v>
      </c>
      <c r="AF117" s="58">
        <f t="shared" si="9"/>
        <v>0</v>
      </c>
      <c r="AJ117" s="83">
        <f t="shared" si="10"/>
        <v>0</v>
      </c>
      <c r="AK117" s="84">
        <f t="shared" si="11"/>
        <v>0</v>
      </c>
      <c r="AL117" s="85" t="s">
        <v>2750</v>
      </c>
    </row>
    <row r="118" spans="1:38" ht="12.75" hidden="1" customHeight="1" x14ac:dyDescent="0.25">
      <c r="A118" s="10" t="s">
        <v>90</v>
      </c>
      <c r="B118" s="11" t="s">
        <v>91</v>
      </c>
      <c r="C118" s="11" t="s">
        <v>32</v>
      </c>
      <c r="D118" s="90" t="str">
        <f t="shared" si="7"/>
        <v>45</v>
      </c>
      <c r="E118" s="90" t="str">
        <f t="shared" si="8"/>
        <v>4501</v>
      </c>
      <c r="F118" s="11" t="s">
        <v>183</v>
      </c>
      <c r="G118" s="11" t="s">
        <v>184</v>
      </c>
      <c r="H118" s="11">
        <v>440</v>
      </c>
      <c r="I118" s="11" t="s">
        <v>226</v>
      </c>
      <c r="J118" s="11" t="s">
        <v>119</v>
      </c>
      <c r="K118" s="13">
        <v>1000</v>
      </c>
      <c r="L118" s="14">
        <v>300</v>
      </c>
      <c r="M118" s="75">
        <v>295</v>
      </c>
      <c r="N118" s="11" t="s">
        <v>238</v>
      </c>
      <c r="O118" s="12" t="s">
        <v>37</v>
      </c>
      <c r="P118" s="16">
        <v>1000</v>
      </c>
      <c r="Q118" s="18">
        <v>0</v>
      </c>
      <c r="R118" s="20">
        <v>44197</v>
      </c>
      <c r="S118" s="22">
        <v>12</v>
      </c>
      <c r="T118" s="7" t="s">
        <v>98</v>
      </c>
      <c r="U118" s="51">
        <v>0</v>
      </c>
      <c r="V118" s="79"/>
      <c r="W118" s="78"/>
      <c r="X118" s="49" t="e">
        <f t="shared" si="6"/>
        <v>#DIV/0!</v>
      </c>
      <c r="Y118" s="16">
        <v>0</v>
      </c>
      <c r="Z118" s="16">
        <v>4713734050</v>
      </c>
      <c r="AA118" s="16">
        <v>1000</v>
      </c>
      <c r="AB118" s="16">
        <v>0</v>
      </c>
      <c r="AC118" s="16">
        <v>0</v>
      </c>
      <c r="AD118" s="55">
        <v>1000</v>
      </c>
      <c r="AF118" s="58">
        <f t="shared" si="9"/>
        <v>0</v>
      </c>
      <c r="AJ118" s="83">
        <f t="shared" si="10"/>
        <v>0</v>
      </c>
      <c r="AK118" s="84">
        <f t="shared" si="11"/>
        <v>0</v>
      </c>
      <c r="AL118" s="85" t="s">
        <v>2750</v>
      </c>
    </row>
    <row r="119" spans="1:38" ht="12.75" hidden="1" customHeight="1" x14ac:dyDescent="0.25">
      <c r="A119" s="10" t="s">
        <v>90</v>
      </c>
      <c r="B119" s="11" t="s">
        <v>91</v>
      </c>
      <c r="C119" s="11" t="s">
        <v>32</v>
      </c>
      <c r="D119" s="90" t="str">
        <f t="shared" si="7"/>
        <v>45</v>
      </c>
      <c r="E119" s="90" t="str">
        <f t="shared" si="8"/>
        <v>4501</v>
      </c>
      <c r="F119" s="11" t="s">
        <v>183</v>
      </c>
      <c r="G119" s="11" t="s">
        <v>184</v>
      </c>
      <c r="H119" s="11">
        <v>440</v>
      </c>
      <c r="I119" s="11" t="s">
        <v>226</v>
      </c>
      <c r="J119" s="11" t="s">
        <v>119</v>
      </c>
      <c r="K119" s="13">
        <v>1000</v>
      </c>
      <c r="L119" s="14">
        <v>300</v>
      </c>
      <c r="M119" s="75">
        <v>295</v>
      </c>
      <c r="N119" s="11" t="s">
        <v>239</v>
      </c>
      <c r="O119" s="12" t="s">
        <v>37</v>
      </c>
      <c r="P119" s="16">
        <v>1000</v>
      </c>
      <c r="Q119" s="18">
        <v>0</v>
      </c>
      <c r="R119" s="20">
        <v>44197</v>
      </c>
      <c r="S119" s="22">
        <v>12</v>
      </c>
      <c r="T119" s="7" t="s">
        <v>98</v>
      </c>
      <c r="U119" s="51">
        <v>0</v>
      </c>
      <c r="V119" s="79"/>
      <c r="W119" s="78"/>
      <c r="X119" s="49" t="e">
        <f t="shared" si="6"/>
        <v>#DIV/0!</v>
      </c>
      <c r="Y119" s="16">
        <v>0</v>
      </c>
      <c r="Z119" s="16">
        <v>4713734050</v>
      </c>
      <c r="AA119" s="16">
        <v>1000</v>
      </c>
      <c r="AB119" s="16">
        <v>0</v>
      </c>
      <c r="AC119" s="16">
        <v>0</v>
      </c>
      <c r="AD119" s="55">
        <v>1000</v>
      </c>
      <c r="AF119" s="58">
        <f t="shared" si="9"/>
        <v>0</v>
      </c>
      <c r="AJ119" s="83">
        <f t="shared" si="10"/>
        <v>0</v>
      </c>
      <c r="AK119" s="84">
        <f t="shared" si="11"/>
        <v>0</v>
      </c>
      <c r="AL119" s="85" t="s">
        <v>2750</v>
      </c>
    </row>
    <row r="120" spans="1:38" ht="12.75" hidden="1" customHeight="1" x14ac:dyDescent="0.25">
      <c r="A120" s="10" t="s">
        <v>90</v>
      </c>
      <c r="B120" s="11" t="s">
        <v>91</v>
      </c>
      <c r="C120" s="11" t="s">
        <v>32</v>
      </c>
      <c r="D120" s="90" t="str">
        <f t="shared" si="7"/>
        <v>45</v>
      </c>
      <c r="E120" s="90" t="str">
        <f t="shared" si="8"/>
        <v>4501</v>
      </c>
      <c r="F120" s="11" t="s">
        <v>183</v>
      </c>
      <c r="G120" s="11" t="s">
        <v>184</v>
      </c>
      <c r="H120" s="11">
        <v>440</v>
      </c>
      <c r="I120" s="11" t="s">
        <v>226</v>
      </c>
      <c r="J120" s="11" t="s">
        <v>119</v>
      </c>
      <c r="K120" s="13">
        <v>1000</v>
      </c>
      <c r="L120" s="14">
        <v>300</v>
      </c>
      <c r="M120" s="75">
        <v>295</v>
      </c>
      <c r="N120" s="11" t="s">
        <v>240</v>
      </c>
      <c r="O120" s="12" t="s">
        <v>37</v>
      </c>
      <c r="P120" s="16">
        <v>1000</v>
      </c>
      <c r="Q120" s="18">
        <v>0</v>
      </c>
      <c r="R120" s="20">
        <v>44197</v>
      </c>
      <c r="S120" s="22">
        <v>12</v>
      </c>
      <c r="T120" s="7" t="s">
        <v>98</v>
      </c>
      <c r="U120" s="51">
        <v>0</v>
      </c>
      <c r="V120" s="79"/>
      <c r="W120" s="78"/>
      <c r="X120" s="49" t="e">
        <f t="shared" si="6"/>
        <v>#DIV/0!</v>
      </c>
      <c r="Y120" s="16">
        <v>0</v>
      </c>
      <c r="Z120" s="16">
        <v>4713734050</v>
      </c>
      <c r="AA120" s="16">
        <v>1000</v>
      </c>
      <c r="AB120" s="16">
        <v>0</v>
      </c>
      <c r="AC120" s="16">
        <v>0</v>
      </c>
      <c r="AD120" s="55">
        <v>1000</v>
      </c>
      <c r="AF120" s="58">
        <f t="shared" si="9"/>
        <v>0</v>
      </c>
      <c r="AJ120" s="83">
        <f t="shared" si="10"/>
        <v>0</v>
      </c>
      <c r="AK120" s="84">
        <f t="shared" si="11"/>
        <v>0</v>
      </c>
      <c r="AL120" s="85" t="s">
        <v>2750</v>
      </c>
    </row>
    <row r="121" spans="1:38" ht="12.75" hidden="1" customHeight="1" x14ac:dyDescent="0.25">
      <c r="A121" s="10" t="s">
        <v>90</v>
      </c>
      <c r="B121" s="11" t="s">
        <v>91</v>
      </c>
      <c r="C121" s="11" t="s">
        <v>32</v>
      </c>
      <c r="D121" s="90" t="str">
        <f t="shared" si="7"/>
        <v>45</v>
      </c>
      <c r="E121" s="90" t="str">
        <f t="shared" si="8"/>
        <v>4501</v>
      </c>
      <c r="F121" s="11" t="s">
        <v>183</v>
      </c>
      <c r="G121" s="11" t="s">
        <v>184</v>
      </c>
      <c r="H121" s="11">
        <v>440</v>
      </c>
      <c r="I121" s="11" t="s">
        <v>226</v>
      </c>
      <c r="J121" s="11" t="s">
        <v>119</v>
      </c>
      <c r="K121" s="13">
        <v>1000</v>
      </c>
      <c r="L121" s="14">
        <v>300</v>
      </c>
      <c r="M121" s="75">
        <v>295</v>
      </c>
      <c r="N121" s="11" t="s">
        <v>241</v>
      </c>
      <c r="O121" s="12" t="s">
        <v>37</v>
      </c>
      <c r="P121" s="16">
        <v>4713717050</v>
      </c>
      <c r="Q121" s="18">
        <v>1</v>
      </c>
      <c r="R121" s="20">
        <v>44197</v>
      </c>
      <c r="S121" s="22">
        <v>12</v>
      </c>
      <c r="T121" s="7" t="s">
        <v>98</v>
      </c>
      <c r="U121" s="51">
        <v>1</v>
      </c>
      <c r="V121" s="79"/>
      <c r="W121" s="78"/>
      <c r="X121" s="49">
        <f t="shared" si="6"/>
        <v>0</v>
      </c>
      <c r="Y121" s="16">
        <v>0</v>
      </c>
      <c r="Z121" s="16">
        <v>4713734050</v>
      </c>
      <c r="AA121" s="16">
        <v>4713717050</v>
      </c>
      <c r="AB121" s="16">
        <v>0</v>
      </c>
      <c r="AC121" s="16">
        <v>0</v>
      </c>
      <c r="AD121" s="55">
        <v>4713717050</v>
      </c>
      <c r="AF121" s="58">
        <f t="shared" si="9"/>
        <v>0</v>
      </c>
      <c r="AJ121" s="83">
        <f t="shared" si="10"/>
        <v>0</v>
      </c>
      <c r="AK121" s="84">
        <f t="shared" si="11"/>
        <v>0</v>
      </c>
      <c r="AL121" s="85"/>
    </row>
    <row r="122" spans="1:38" ht="12.75" hidden="1" customHeight="1" x14ac:dyDescent="0.25">
      <c r="A122" s="10" t="s">
        <v>90</v>
      </c>
      <c r="B122" s="11" t="s">
        <v>91</v>
      </c>
      <c r="C122" s="11" t="s">
        <v>32</v>
      </c>
      <c r="D122" s="90" t="str">
        <f t="shared" si="7"/>
        <v>45</v>
      </c>
      <c r="E122" s="90" t="str">
        <f t="shared" si="8"/>
        <v>4501</v>
      </c>
      <c r="F122" s="11" t="s">
        <v>183</v>
      </c>
      <c r="G122" s="11" t="s">
        <v>184</v>
      </c>
      <c r="H122" s="11">
        <v>440</v>
      </c>
      <c r="I122" s="11" t="s">
        <v>226</v>
      </c>
      <c r="J122" s="11" t="s">
        <v>119</v>
      </c>
      <c r="K122" s="13">
        <v>1000</v>
      </c>
      <c r="L122" s="14">
        <v>300</v>
      </c>
      <c r="M122" s="75">
        <v>295</v>
      </c>
      <c r="N122" s="11" t="s">
        <v>242</v>
      </c>
      <c r="O122" s="12" t="s">
        <v>37</v>
      </c>
      <c r="P122" s="16">
        <v>1000</v>
      </c>
      <c r="Q122" s="18">
        <v>0</v>
      </c>
      <c r="R122" s="20">
        <v>44197</v>
      </c>
      <c r="S122" s="22">
        <v>12</v>
      </c>
      <c r="T122" s="7" t="s">
        <v>98</v>
      </c>
      <c r="U122" s="51">
        <v>0</v>
      </c>
      <c r="V122" s="79"/>
      <c r="W122" s="78"/>
      <c r="X122" s="49" t="e">
        <f t="shared" si="6"/>
        <v>#DIV/0!</v>
      </c>
      <c r="Y122" s="16">
        <v>0</v>
      </c>
      <c r="Z122" s="16">
        <v>4713734050</v>
      </c>
      <c r="AA122" s="16">
        <v>1000</v>
      </c>
      <c r="AB122" s="16">
        <v>0</v>
      </c>
      <c r="AC122" s="16">
        <v>0</v>
      </c>
      <c r="AD122" s="55">
        <v>1000</v>
      </c>
      <c r="AF122" s="58">
        <f t="shared" si="9"/>
        <v>0</v>
      </c>
      <c r="AJ122" s="83">
        <f t="shared" si="10"/>
        <v>0</v>
      </c>
      <c r="AK122" s="84">
        <f t="shared" si="11"/>
        <v>0</v>
      </c>
      <c r="AL122" s="85" t="s">
        <v>2750</v>
      </c>
    </row>
    <row r="123" spans="1:38" ht="12.75" hidden="1" customHeight="1" x14ac:dyDescent="0.25">
      <c r="A123" s="10" t="s">
        <v>90</v>
      </c>
      <c r="B123" s="11" t="s">
        <v>91</v>
      </c>
      <c r="C123" s="11" t="s">
        <v>32</v>
      </c>
      <c r="D123" s="90" t="str">
        <f t="shared" si="7"/>
        <v>45</v>
      </c>
      <c r="E123" s="90" t="str">
        <f t="shared" si="8"/>
        <v>4501</v>
      </c>
      <c r="F123" s="11" t="s">
        <v>183</v>
      </c>
      <c r="G123" s="11" t="s">
        <v>184</v>
      </c>
      <c r="H123" s="11">
        <v>440</v>
      </c>
      <c r="I123" s="11" t="s">
        <v>226</v>
      </c>
      <c r="J123" s="11" t="s">
        <v>119</v>
      </c>
      <c r="K123" s="13">
        <v>1000</v>
      </c>
      <c r="L123" s="14">
        <v>300</v>
      </c>
      <c r="M123" s="75">
        <v>295</v>
      </c>
      <c r="N123" s="11" t="s">
        <v>243</v>
      </c>
      <c r="O123" s="12" t="s">
        <v>37</v>
      </c>
      <c r="P123" s="16">
        <v>1000</v>
      </c>
      <c r="Q123" s="18">
        <v>0</v>
      </c>
      <c r="R123" s="20">
        <v>44197</v>
      </c>
      <c r="S123" s="22">
        <v>12</v>
      </c>
      <c r="T123" s="7" t="s">
        <v>98</v>
      </c>
      <c r="U123" s="51">
        <v>0</v>
      </c>
      <c r="V123" s="79"/>
      <c r="W123" s="78"/>
      <c r="X123" s="49" t="e">
        <f t="shared" si="6"/>
        <v>#DIV/0!</v>
      </c>
      <c r="Y123" s="16">
        <v>0</v>
      </c>
      <c r="Z123" s="16">
        <v>4713734050</v>
      </c>
      <c r="AA123" s="16">
        <v>1000</v>
      </c>
      <c r="AB123" s="16">
        <v>0</v>
      </c>
      <c r="AC123" s="16">
        <v>0</v>
      </c>
      <c r="AD123" s="55">
        <v>1000</v>
      </c>
      <c r="AF123" s="58">
        <f t="shared" si="9"/>
        <v>0</v>
      </c>
      <c r="AJ123" s="83">
        <f t="shared" si="10"/>
        <v>0</v>
      </c>
      <c r="AK123" s="84">
        <f t="shared" si="11"/>
        <v>0</v>
      </c>
      <c r="AL123" s="85" t="s">
        <v>2750</v>
      </c>
    </row>
    <row r="124" spans="1:38" ht="12.75" hidden="1" customHeight="1" x14ac:dyDescent="0.25">
      <c r="A124" s="10" t="s">
        <v>90</v>
      </c>
      <c r="B124" s="11" t="s">
        <v>91</v>
      </c>
      <c r="C124" s="11" t="s">
        <v>32</v>
      </c>
      <c r="D124" s="90" t="str">
        <f t="shared" si="7"/>
        <v>45</v>
      </c>
      <c r="E124" s="90" t="str">
        <f t="shared" si="8"/>
        <v>4501</v>
      </c>
      <c r="F124" s="11" t="s">
        <v>183</v>
      </c>
      <c r="G124" s="11" t="s">
        <v>184</v>
      </c>
      <c r="H124" s="11">
        <v>440</v>
      </c>
      <c r="I124" s="11" t="s">
        <v>226</v>
      </c>
      <c r="J124" s="11" t="s">
        <v>119</v>
      </c>
      <c r="K124" s="13">
        <v>1000</v>
      </c>
      <c r="L124" s="14">
        <v>300</v>
      </c>
      <c r="M124" s="75">
        <v>295</v>
      </c>
      <c r="N124" s="11" t="s">
        <v>244</v>
      </c>
      <c r="O124" s="12" t="s">
        <v>37</v>
      </c>
      <c r="P124" s="16">
        <v>1000</v>
      </c>
      <c r="Q124" s="18">
        <v>0</v>
      </c>
      <c r="R124" s="20">
        <v>44197</v>
      </c>
      <c r="S124" s="22">
        <v>12</v>
      </c>
      <c r="T124" s="7" t="s">
        <v>98</v>
      </c>
      <c r="U124" s="51">
        <v>0</v>
      </c>
      <c r="V124" s="79"/>
      <c r="W124" s="78"/>
      <c r="X124" s="49" t="e">
        <f t="shared" si="6"/>
        <v>#DIV/0!</v>
      </c>
      <c r="Y124" s="16">
        <v>0</v>
      </c>
      <c r="Z124" s="16">
        <v>4713734050</v>
      </c>
      <c r="AA124" s="16">
        <v>1000</v>
      </c>
      <c r="AB124" s="16">
        <v>0</v>
      </c>
      <c r="AC124" s="16">
        <v>0</v>
      </c>
      <c r="AD124" s="55">
        <v>1000</v>
      </c>
      <c r="AF124" s="58">
        <f t="shared" si="9"/>
        <v>0</v>
      </c>
      <c r="AJ124" s="83">
        <f t="shared" si="10"/>
        <v>0</v>
      </c>
      <c r="AK124" s="84">
        <f t="shared" si="11"/>
        <v>0</v>
      </c>
      <c r="AL124" s="85" t="s">
        <v>2750</v>
      </c>
    </row>
    <row r="125" spans="1:38" ht="12.75" hidden="1" customHeight="1" x14ac:dyDescent="0.25">
      <c r="A125" s="10" t="s">
        <v>90</v>
      </c>
      <c r="B125" s="11" t="s">
        <v>91</v>
      </c>
      <c r="C125" s="11" t="s">
        <v>32</v>
      </c>
      <c r="D125" s="90" t="str">
        <f t="shared" si="7"/>
        <v>45</v>
      </c>
      <c r="E125" s="90" t="str">
        <f t="shared" si="8"/>
        <v>4501</v>
      </c>
      <c r="F125" s="11" t="s">
        <v>183</v>
      </c>
      <c r="G125" s="11" t="s">
        <v>190</v>
      </c>
      <c r="H125" s="11">
        <v>440</v>
      </c>
      <c r="I125" s="11" t="s">
        <v>226</v>
      </c>
      <c r="J125" s="11" t="s">
        <v>119</v>
      </c>
      <c r="K125" s="13">
        <v>1000</v>
      </c>
      <c r="L125" s="14">
        <v>300</v>
      </c>
      <c r="M125" s="75">
        <v>295</v>
      </c>
      <c r="N125" s="11" t="s">
        <v>245</v>
      </c>
      <c r="O125" s="12" t="s">
        <v>37</v>
      </c>
      <c r="P125" s="16">
        <v>1000</v>
      </c>
      <c r="Q125" s="18">
        <v>0</v>
      </c>
      <c r="R125" s="20">
        <v>44197</v>
      </c>
      <c r="S125" s="22">
        <v>12</v>
      </c>
      <c r="T125" s="7" t="s">
        <v>98</v>
      </c>
      <c r="U125" s="51">
        <v>0</v>
      </c>
      <c r="V125" s="79"/>
      <c r="W125" s="78"/>
      <c r="X125" s="49" t="e">
        <f t="shared" si="6"/>
        <v>#DIV/0!</v>
      </c>
      <c r="Y125" s="16">
        <v>0</v>
      </c>
      <c r="Z125" s="16">
        <v>620236716</v>
      </c>
      <c r="AA125" s="16">
        <v>1000</v>
      </c>
      <c r="AB125" s="16">
        <v>0</v>
      </c>
      <c r="AC125" s="16">
        <v>0</v>
      </c>
      <c r="AD125" s="55">
        <v>1000</v>
      </c>
      <c r="AF125" s="58">
        <f t="shared" si="9"/>
        <v>0</v>
      </c>
      <c r="AJ125" s="83">
        <f t="shared" si="10"/>
        <v>0</v>
      </c>
      <c r="AK125" s="84">
        <f t="shared" si="11"/>
        <v>0</v>
      </c>
      <c r="AL125" s="85" t="s">
        <v>2750</v>
      </c>
    </row>
    <row r="126" spans="1:38" ht="12.75" hidden="1" customHeight="1" x14ac:dyDescent="0.25">
      <c r="A126" s="10" t="s">
        <v>90</v>
      </c>
      <c r="B126" s="11" t="s">
        <v>91</v>
      </c>
      <c r="C126" s="11" t="s">
        <v>32</v>
      </c>
      <c r="D126" s="90" t="str">
        <f t="shared" si="7"/>
        <v>45</v>
      </c>
      <c r="E126" s="90" t="str">
        <f t="shared" si="8"/>
        <v>4501</v>
      </c>
      <c r="F126" s="11" t="s">
        <v>183</v>
      </c>
      <c r="G126" s="11" t="s">
        <v>190</v>
      </c>
      <c r="H126" s="11">
        <v>440</v>
      </c>
      <c r="I126" s="11" t="s">
        <v>226</v>
      </c>
      <c r="J126" s="11" t="s">
        <v>119</v>
      </c>
      <c r="K126" s="13">
        <v>1000</v>
      </c>
      <c r="L126" s="14">
        <v>300</v>
      </c>
      <c r="M126" s="75">
        <v>295</v>
      </c>
      <c r="N126" s="11" t="s">
        <v>246</v>
      </c>
      <c r="O126" s="12" t="s">
        <v>37</v>
      </c>
      <c r="P126" s="16">
        <v>1000</v>
      </c>
      <c r="Q126" s="18">
        <v>0</v>
      </c>
      <c r="R126" s="20">
        <v>44197</v>
      </c>
      <c r="S126" s="22">
        <v>12</v>
      </c>
      <c r="T126" s="7" t="s">
        <v>98</v>
      </c>
      <c r="U126" s="51">
        <v>0</v>
      </c>
      <c r="V126" s="79"/>
      <c r="W126" s="78"/>
      <c r="X126" s="49" t="e">
        <f t="shared" si="6"/>
        <v>#DIV/0!</v>
      </c>
      <c r="Y126" s="16">
        <v>0</v>
      </c>
      <c r="Z126" s="16">
        <v>620236716</v>
      </c>
      <c r="AA126" s="16">
        <v>1000</v>
      </c>
      <c r="AB126" s="16">
        <v>0</v>
      </c>
      <c r="AC126" s="16">
        <v>0</v>
      </c>
      <c r="AD126" s="55">
        <v>1000</v>
      </c>
      <c r="AF126" s="58">
        <f t="shared" si="9"/>
        <v>0</v>
      </c>
      <c r="AJ126" s="83">
        <f t="shared" si="10"/>
        <v>0</v>
      </c>
      <c r="AK126" s="84">
        <f t="shared" si="11"/>
        <v>0</v>
      </c>
      <c r="AL126" s="85" t="s">
        <v>2750</v>
      </c>
    </row>
    <row r="127" spans="1:38" ht="12.75" hidden="1" customHeight="1" x14ac:dyDescent="0.25">
      <c r="A127" s="10" t="s">
        <v>90</v>
      </c>
      <c r="B127" s="11" t="s">
        <v>91</v>
      </c>
      <c r="C127" s="11" t="s">
        <v>32</v>
      </c>
      <c r="D127" s="90" t="str">
        <f t="shared" si="7"/>
        <v>45</v>
      </c>
      <c r="E127" s="90" t="str">
        <f t="shared" si="8"/>
        <v>4501</v>
      </c>
      <c r="F127" s="11" t="s">
        <v>183</v>
      </c>
      <c r="G127" s="11" t="s">
        <v>190</v>
      </c>
      <c r="H127" s="11">
        <v>440</v>
      </c>
      <c r="I127" s="11" t="s">
        <v>226</v>
      </c>
      <c r="J127" s="11" t="s">
        <v>119</v>
      </c>
      <c r="K127" s="13">
        <v>1000</v>
      </c>
      <c r="L127" s="14">
        <v>300</v>
      </c>
      <c r="M127" s="75">
        <v>295</v>
      </c>
      <c r="N127" s="11" t="s">
        <v>247</v>
      </c>
      <c r="O127" s="12" t="s">
        <v>37</v>
      </c>
      <c r="P127" s="16">
        <v>1000</v>
      </c>
      <c r="Q127" s="18">
        <v>0</v>
      </c>
      <c r="R127" s="20">
        <v>44197</v>
      </c>
      <c r="S127" s="22">
        <v>12</v>
      </c>
      <c r="T127" s="7" t="s">
        <v>98</v>
      </c>
      <c r="U127" s="51">
        <v>0</v>
      </c>
      <c r="V127" s="79"/>
      <c r="W127" s="78"/>
      <c r="X127" s="49" t="e">
        <f t="shared" si="6"/>
        <v>#DIV/0!</v>
      </c>
      <c r="Y127" s="16">
        <v>0</v>
      </c>
      <c r="Z127" s="16">
        <v>620236716</v>
      </c>
      <c r="AA127" s="16">
        <v>1000</v>
      </c>
      <c r="AB127" s="16">
        <v>0</v>
      </c>
      <c r="AC127" s="16">
        <v>0</v>
      </c>
      <c r="AD127" s="55">
        <v>1000</v>
      </c>
      <c r="AF127" s="58">
        <f t="shared" si="9"/>
        <v>0</v>
      </c>
      <c r="AJ127" s="83">
        <f t="shared" si="10"/>
        <v>0</v>
      </c>
      <c r="AK127" s="84">
        <f t="shared" si="11"/>
        <v>0</v>
      </c>
      <c r="AL127" s="85" t="s">
        <v>2750</v>
      </c>
    </row>
    <row r="128" spans="1:38" ht="12.75" hidden="1" customHeight="1" x14ac:dyDescent="0.25">
      <c r="A128" s="10" t="s">
        <v>90</v>
      </c>
      <c r="B128" s="11" t="s">
        <v>91</v>
      </c>
      <c r="C128" s="11" t="s">
        <v>32</v>
      </c>
      <c r="D128" s="90" t="str">
        <f t="shared" si="7"/>
        <v>45</v>
      </c>
      <c r="E128" s="90" t="str">
        <f t="shared" si="8"/>
        <v>4501</v>
      </c>
      <c r="F128" s="11" t="s">
        <v>183</v>
      </c>
      <c r="G128" s="11" t="s">
        <v>190</v>
      </c>
      <c r="H128" s="11">
        <v>440</v>
      </c>
      <c r="I128" s="11" t="s">
        <v>226</v>
      </c>
      <c r="J128" s="11" t="s">
        <v>119</v>
      </c>
      <c r="K128" s="13">
        <v>1000</v>
      </c>
      <c r="L128" s="14">
        <v>300</v>
      </c>
      <c r="M128" s="75">
        <v>295</v>
      </c>
      <c r="N128" s="11" t="s">
        <v>248</v>
      </c>
      <c r="O128" s="12" t="s">
        <v>37</v>
      </c>
      <c r="P128" s="16">
        <v>1000</v>
      </c>
      <c r="Q128" s="18">
        <v>0</v>
      </c>
      <c r="R128" s="20">
        <v>44197</v>
      </c>
      <c r="S128" s="22">
        <v>12</v>
      </c>
      <c r="T128" s="7" t="s">
        <v>98</v>
      </c>
      <c r="U128" s="51">
        <v>0</v>
      </c>
      <c r="V128" s="79"/>
      <c r="W128" s="78"/>
      <c r="X128" s="49" t="e">
        <f t="shared" si="6"/>
        <v>#DIV/0!</v>
      </c>
      <c r="Y128" s="16">
        <v>0</v>
      </c>
      <c r="Z128" s="16">
        <v>620236716</v>
      </c>
      <c r="AA128" s="16">
        <v>1000</v>
      </c>
      <c r="AB128" s="16">
        <v>0</v>
      </c>
      <c r="AC128" s="16">
        <v>0</v>
      </c>
      <c r="AD128" s="55">
        <v>1000</v>
      </c>
      <c r="AF128" s="58">
        <f t="shared" si="9"/>
        <v>0</v>
      </c>
      <c r="AJ128" s="83">
        <f t="shared" si="10"/>
        <v>0</v>
      </c>
      <c r="AK128" s="84">
        <f t="shared" si="11"/>
        <v>0</v>
      </c>
      <c r="AL128" s="85" t="s">
        <v>2750</v>
      </c>
    </row>
    <row r="129" spans="1:38" ht="12.75" hidden="1" customHeight="1" x14ac:dyDescent="0.25">
      <c r="A129" s="10" t="s">
        <v>90</v>
      </c>
      <c r="B129" s="11" t="s">
        <v>91</v>
      </c>
      <c r="C129" s="11" t="s">
        <v>32</v>
      </c>
      <c r="D129" s="90" t="str">
        <f t="shared" si="7"/>
        <v>45</v>
      </c>
      <c r="E129" s="90" t="str">
        <f t="shared" si="8"/>
        <v>4501</v>
      </c>
      <c r="F129" s="11" t="s">
        <v>183</v>
      </c>
      <c r="G129" s="11" t="s">
        <v>190</v>
      </c>
      <c r="H129" s="11">
        <v>440</v>
      </c>
      <c r="I129" s="11" t="s">
        <v>226</v>
      </c>
      <c r="J129" s="11" t="s">
        <v>119</v>
      </c>
      <c r="K129" s="13">
        <v>1000</v>
      </c>
      <c r="L129" s="14">
        <v>300</v>
      </c>
      <c r="M129" s="75">
        <v>295</v>
      </c>
      <c r="N129" s="11" t="s">
        <v>249</v>
      </c>
      <c r="O129" s="12" t="s">
        <v>37</v>
      </c>
      <c r="P129" s="16">
        <v>1000</v>
      </c>
      <c r="Q129" s="18">
        <v>0</v>
      </c>
      <c r="R129" s="20">
        <v>44197</v>
      </c>
      <c r="S129" s="22">
        <v>12</v>
      </c>
      <c r="T129" s="7" t="s">
        <v>98</v>
      </c>
      <c r="U129" s="51">
        <v>0</v>
      </c>
      <c r="V129" s="79"/>
      <c r="W129" s="78"/>
      <c r="X129" s="49" t="e">
        <f t="shared" si="6"/>
        <v>#DIV/0!</v>
      </c>
      <c r="Y129" s="16">
        <v>0</v>
      </c>
      <c r="Z129" s="16">
        <v>620236716</v>
      </c>
      <c r="AA129" s="16">
        <v>1000</v>
      </c>
      <c r="AB129" s="16">
        <v>0</v>
      </c>
      <c r="AC129" s="16">
        <v>0</v>
      </c>
      <c r="AD129" s="55">
        <v>1000</v>
      </c>
      <c r="AF129" s="58">
        <f t="shared" si="9"/>
        <v>0</v>
      </c>
      <c r="AJ129" s="83">
        <f t="shared" si="10"/>
        <v>0</v>
      </c>
      <c r="AK129" s="84">
        <f t="shared" si="11"/>
        <v>0</v>
      </c>
      <c r="AL129" s="85" t="s">
        <v>2750</v>
      </c>
    </row>
    <row r="130" spans="1:38" ht="12.75" hidden="1" customHeight="1" x14ac:dyDescent="0.25">
      <c r="A130" s="10" t="s">
        <v>90</v>
      </c>
      <c r="B130" s="11" t="s">
        <v>91</v>
      </c>
      <c r="C130" s="11" t="s">
        <v>32</v>
      </c>
      <c r="D130" s="90" t="str">
        <f t="shared" si="7"/>
        <v>45</v>
      </c>
      <c r="E130" s="90" t="str">
        <f t="shared" si="8"/>
        <v>4501</v>
      </c>
      <c r="F130" s="11" t="s">
        <v>183</v>
      </c>
      <c r="G130" s="11" t="s">
        <v>190</v>
      </c>
      <c r="H130" s="11">
        <v>440</v>
      </c>
      <c r="I130" s="11" t="s">
        <v>226</v>
      </c>
      <c r="J130" s="11" t="s">
        <v>119</v>
      </c>
      <c r="K130" s="13">
        <v>1000</v>
      </c>
      <c r="L130" s="14">
        <v>300</v>
      </c>
      <c r="M130" s="75">
        <v>295</v>
      </c>
      <c r="N130" s="11" t="s">
        <v>250</v>
      </c>
      <c r="O130" s="12" t="s">
        <v>37</v>
      </c>
      <c r="P130" s="16">
        <v>1000</v>
      </c>
      <c r="Q130" s="18">
        <v>0</v>
      </c>
      <c r="R130" s="20">
        <v>44197</v>
      </c>
      <c r="S130" s="22">
        <v>12</v>
      </c>
      <c r="T130" s="7" t="s">
        <v>98</v>
      </c>
      <c r="U130" s="51">
        <v>0</v>
      </c>
      <c r="V130" s="79"/>
      <c r="W130" s="78"/>
      <c r="X130" s="49" t="e">
        <f t="shared" si="6"/>
        <v>#DIV/0!</v>
      </c>
      <c r="Y130" s="16">
        <v>0</v>
      </c>
      <c r="Z130" s="16">
        <v>620236716</v>
      </c>
      <c r="AA130" s="16">
        <v>1000</v>
      </c>
      <c r="AB130" s="16">
        <v>0</v>
      </c>
      <c r="AC130" s="16">
        <v>0</v>
      </c>
      <c r="AD130" s="55">
        <v>1000</v>
      </c>
      <c r="AF130" s="58">
        <f t="shared" si="9"/>
        <v>0</v>
      </c>
      <c r="AJ130" s="83">
        <f t="shared" si="10"/>
        <v>0</v>
      </c>
      <c r="AK130" s="84">
        <f t="shared" si="11"/>
        <v>0</v>
      </c>
      <c r="AL130" s="85" t="s">
        <v>2750</v>
      </c>
    </row>
    <row r="131" spans="1:38" ht="12.75" hidden="1" customHeight="1" x14ac:dyDescent="0.25">
      <c r="A131" s="10" t="s">
        <v>90</v>
      </c>
      <c r="B131" s="11" t="s">
        <v>91</v>
      </c>
      <c r="C131" s="11" t="s">
        <v>32</v>
      </c>
      <c r="D131" s="90" t="str">
        <f t="shared" si="7"/>
        <v>45</v>
      </c>
      <c r="E131" s="90" t="str">
        <f t="shared" si="8"/>
        <v>4501</v>
      </c>
      <c r="F131" s="11" t="s">
        <v>183</v>
      </c>
      <c r="G131" s="11" t="s">
        <v>190</v>
      </c>
      <c r="H131" s="11">
        <v>440</v>
      </c>
      <c r="I131" s="11" t="s">
        <v>226</v>
      </c>
      <c r="J131" s="11" t="s">
        <v>119</v>
      </c>
      <c r="K131" s="13">
        <v>1000</v>
      </c>
      <c r="L131" s="14">
        <v>300</v>
      </c>
      <c r="M131" s="75">
        <v>295</v>
      </c>
      <c r="N131" s="11" t="s">
        <v>251</v>
      </c>
      <c r="O131" s="12" t="s">
        <v>37</v>
      </c>
      <c r="P131" s="16">
        <v>1000</v>
      </c>
      <c r="Q131" s="18">
        <v>0</v>
      </c>
      <c r="R131" s="20">
        <v>44197</v>
      </c>
      <c r="S131" s="22">
        <v>12</v>
      </c>
      <c r="T131" s="7" t="s">
        <v>98</v>
      </c>
      <c r="U131" s="51">
        <v>0</v>
      </c>
      <c r="V131" s="79"/>
      <c r="W131" s="78"/>
      <c r="X131" s="49" t="e">
        <f t="shared" si="6"/>
        <v>#DIV/0!</v>
      </c>
      <c r="Y131" s="16">
        <v>0</v>
      </c>
      <c r="Z131" s="16">
        <v>620236716</v>
      </c>
      <c r="AA131" s="16">
        <v>1000</v>
      </c>
      <c r="AB131" s="16">
        <v>0</v>
      </c>
      <c r="AC131" s="16">
        <v>0</v>
      </c>
      <c r="AD131" s="55">
        <v>1000</v>
      </c>
      <c r="AF131" s="58">
        <f t="shared" si="9"/>
        <v>0</v>
      </c>
      <c r="AJ131" s="83">
        <f t="shared" si="10"/>
        <v>0</v>
      </c>
      <c r="AK131" s="84">
        <f t="shared" si="11"/>
        <v>0</v>
      </c>
      <c r="AL131" s="85" t="s">
        <v>2750</v>
      </c>
    </row>
    <row r="132" spans="1:38" ht="12.75" hidden="1" customHeight="1" x14ac:dyDescent="0.25">
      <c r="A132" s="10" t="s">
        <v>90</v>
      </c>
      <c r="B132" s="11" t="s">
        <v>91</v>
      </c>
      <c r="C132" s="11" t="s">
        <v>32</v>
      </c>
      <c r="D132" s="90" t="str">
        <f t="shared" si="7"/>
        <v>45</v>
      </c>
      <c r="E132" s="90" t="str">
        <f t="shared" si="8"/>
        <v>4501</v>
      </c>
      <c r="F132" s="11" t="s">
        <v>183</v>
      </c>
      <c r="G132" s="11" t="s">
        <v>190</v>
      </c>
      <c r="H132" s="11">
        <v>440</v>
      </c>
      <c r="I132" s="11" t="s">
        <v>226</v>
      </c>
      <c r="J132" s="11" t="s">
        <v>119</v>
      </c>
      <c r="K132" s="13">
        <v>1000</v>
      </c>
      <c r="L132" s="14">
        <v>300</v>
      </c>
      <c r="M132" s="75">
        <v>295</v>
      </c>
      <c r="N132" s="11" t="s">
        <v>252</v>
      </c>
      <c r="O132" s="12" t="s">
        <v>37</v>
      </c>
      <c r="P132" s="16">
        <v>620220740</v>
      </c>
      <c r="Q132" s="18">
        <v>6</v>
      </c>
      <c r="R132" s="20">
        <v>44197</v>
      </c>
      <c r="S132" s="22">
        <v>12</v>
      </c>
      <c r="T132" s="7" t="s">
        <v>98</v>
      </c>
      <c r="U132" s="51">
        <v>1</v>
      </c>
      <c r="V132" s="79"/>
      <c r="W132" s="78"/>
      <c r="X132" s="49">
        <f t="shared" si="6"/>
        <v>0</v>
      </c>
      <c r="Y132" s="16">
        <v>0</v>
      </c>
      <c r="Z132" s="16">
        <v>620236716</v>
      </c>
      <c r="AA132" s="16">
        <v>620220716</v>
      </c>
      <c r="AB132" s="16">
        <v>0</v>
      </c>
      <c r="AC132" s="16">
        <v>0</v>
      </c>
      <c r="AD132" s="55">
        <v>620220716</v>
      </c>
      <c r="AF132" s="58">
        <f t="shared" si="9"/>
        <v>0</v>
      </c>
      <c r="AJ132" s="83">
        <f t="shared" si="10"/>
        <v>0</v>
      </c>
      <c r="AK132" s="84">
        <f t="shared" si="11"/>
        <v>0</v>
      </c>
      <c r="AL132" s="85"/>
    </row>
    <row r="133" spans="1:38" ht="12.75" hidden="1" customHeight="1" x14ac:dyDescent="0.25">
      <c r="A133" s="10" t="s">
        <v>90</v>
      </c>
      <c r="B133" s="11" t="s">
        <v>91</v>
      </c>
      <c r="C133" s="11" t="s">
        <v>32</v>
      </c>
      <c r="D133" s="90" t="str">
        <f t="shared" si="7"/>
        <v>45</v>
      </c>
      <c r="E133" s="90" t="str">
        <f t="shared" si="8"/>
        <v>4501</v>
      </c>
      <c r="F133" s="11" t="s">
        <v>183</v>
      </c>
      <c r="G133" s="11" t="s">
        <v>190</v>
      </c>
      <c r="H133" s="11">
        <v>440</v>
      </c>
      <c r="I133" s="11" t="s">
        <v>226</v>
      </c>
      <c r="J133" s="11" t="s">
        <v>119</v>
      </c>
      <c r="K133" s="13">
        <v>1000</v>
      </c>
      <c r="L133" s="14">
        <v>300</v>
      </c>
      <c r="M133" s="75">
        <v>295</v>
      </c>
      <c r="N133" s="11" t="s">
        <v>253</v>
      </c>
      <c r="O133" s="12" t="s">
        <v>37</v>
      </c>
      <c r="P133" s="16">
        <v>1000</v>
      </c>
      <c r="Q133" s="18">
        <v>0</v>
      </c>
      <c r="R133" s="20">
        <v>44197</v>
      </c>
      <c r="S133" s="22">
        <v>12</v>
      </c>
      <c r="T133" s="7" t="s">
        <v>98</v>
      </c>
      <c r="U133" s="51">
        <v>0</v>
      </c>
      <c r="V133" s="79"/>
      <c r="W133" s="78"/>
      <c r="X133" s="49" t="e">
        <f t="shared" si="6"/>
        <v>#DIV/0!</v>
      </c>
      <c r="Y133" s="16">
        <v>0</v>
      </c>
      <c r="Z133" s="16">
        <v>620236716</v>
      </c>
      <c r="AA133" s="16">
        <v>1000</v>
      </c>
      <c r="AB133" s="16">
        <v>0</v>
      </c>
      <c r="AC133" s="16">
        <v>0</v>
      </c>
      <c r="AD133" s="55">
        <v>1000</v>
      </c>
      <c r="AF133" s="58">
        <f t="shared" si="9"/>
        <v>0</v>
      </c>
      <c r="AJ133" s="83">
        <f t="shared" si="10"/>
        <v>0</v>
      </c>
      <c r="AK133" s="84">
        <f t="shared" si="11"/>
        <v>0</v>
      </c>
      <c r="AL133" s="85" t="s">
        <v>2750</v>
      </c>
    </row>
    <row r="134" spans="1:38" ht="12.75" hidden="1" customHeight="1" x14ac:dyDescent="0.25">
      <c r="A134" s="10" t="s">
        <v>90</v>
      </c>
      <c r="B134" s="11" t="s">
        <v>91</v>
      </c>
      <c r="C134" s="11" t="s">
        <v>32</v>
      </c>
      <c r="D134" s="90" t="str">
        <f t="shared" si="7"/>
        <v>45</v>
      </c>
      <c r="E134" s="90" t="str">
        <f t="shared" si="8"/>
        <v>4501</v>
      </c>
      <c r="F134" s="11" t="s">
        <v>183</v>
      </c>
      <c r="G134" s="11" t="s">
        <v>190</v>
      </c>
      <c r="H134" s="11">
        <v>440</v>
      </c>
      <c r="I134" s="11" t="s">
        <v>226</v>
      </c>
      <c r="J134" s="11" t="s">
        <v>119</v>
      </c>
      <c r="K134" s="13">
        <v>1000</v>
      </c>
      <c r="L134" s="14">
        <v>300</v>
      </c>
      <c r="M134" s="75">
        <v>295</v>
      </c>
      <c r="N134" s="11" t="s">
        <v>254</v>
      </c>
      <c r="O134" s="12" t="s">
        <v>37</v>
      </c>
      <c r="P134" s="16">
        <v>1000</v>
      </c>
      <c r="Q134" s="18">
        <v>0</v>
      </c>
      <c r="R134" s="20">
        <v>44197</v>
      </c>
      <c r="S134" s="22">
        <v>12</v>
      </c>
      <c r="T134" s="7" t="s">
        <v>98</v>
      </c>
      <c r="U134" s="51">
        <v>0</v>
      </c>
      <c r="V134" s="79"/>
      <c r="W134" s="78"/>
      <c r="X134" s="49" t="e">
        <f t="shared" si="6"/>
        <v>#DIV/0!</v>
      </c>
      <c r="Y134" s="16">
        <v>0</v>
      </c>
      <c r="Z134" s="16">
        <v>620236716</v>
      </c>
      <c r="AA134" s="16">
        <v>1000</v>
      </c>
      <c r="AB134" s="16">
        <v>0</v>
      </c>
      <c r="AC134" s="16">
        <v>0</v>
      </c>
      <c r="AD134" s="55">
        <v>1000</v>
      </c>
      <c r="AF134" s="58">
        <f t="shared" si="9"/>
        <v>0</v>
      </c>
      <c r="AJ134" s="83">
        <f t="shared" si="10"/>
        <v>0</v>
      </c>
      <c r="AK134" s="84">
        <f t="shared" si="11"/>
        <v>0</v>
      </c>
      <c r="AL134" s="85" t="s">
        <v>2750</v>
      </c>
    </row>
    <row r="135" spans="1:38" ht="12.75" hidden="1" customHeight="1" x14ac:dyDescent="0.25">
      <c r="A135" s="10" t="s">
        <v>90</v>
      </c>
      <c r="B135" s="11" t="s">
        <v>91</v>
      </c>
      <c r="C135" s="11" t="s">
        <v>32</v>
      </c>
      <c r="D135" s="90" t="str">
        <f t="shared" si="7"/>
        <v>45</v>
      </c>
      <c r="E135" s="90" t="str">
        <f t="shared" si="8"/>
        <v>4501</v>
      </c>
      <c r="F135" s="11" t="s">
        <v>183</v>
      </c>
      <c r="G135" s="11" t="s">
        <v>190</v>
      </c>
      <c r="H135" s="11">
        <v>440</v>
      </c>
      <c r="I135" s="11" t="s">
        <v>226</v>
      </c>
      <c r="J135" s="11" t="s">
        <v>119</v>
      </c>
      <c r="K135" s="13">
        <v>1000</v>
      </c>
      <c r="L135" s="14">
        <v>300</v>
      </c>
      <c r="M135" s="75">
        <v>295</v>
      </c>
      <c r="N135" s="11" t="s">
        <v>255</v>
      </c>
      <c r="O135" s="12" t="s">
        <v>37</v>
      </c>
      <c r="P135" s="16">
        <v>1000</v>
      </c>
      <c r="Q135" s="18">
        <v>0</v>
      </c>
      <c r="R135" s="20">
        <v>44197</v>
      </c>
      <c r="S135" s="22">
        <v>12</v>
      </c>
      <c r="T135" s="7" t="s">
        <v>98</v>
      </c>
      <c r="U135" s="51">
        <v>0</v>
      </c>
      <c r="V135" s="79"/>
      <c r="W135" s="78"/>
      <c r="X135" s="49" t="e">
        <f t="shared" si="6"/>
        <v>#DIV/0!</v>
      </c>
      <c r="Y135" s="16">
        <v>0</v>
      </c>
      <c r="Z135" s="16">
        <v>620236716</v>
      </c>
      <c r="AA135" s="16">
        <v>1000</v>
      </c>
      <c r="AB135" s="16">
        <v>0</v>
      </c>
      <c r="AC135" s="16">
        <v>0</v>
      </c>
      <c r="AD135" s="55">
        <v>1000</v>
      </c>
      <c r="AF135" s="58">
        <f t="shared" si="9"/>
        <v>0</v>
      </c>
      <c r="AJ135" s="83">
        <f t="shared" si="10"/>
        <v>0</v>
      </c>
      <c r="AK135" s="84">
        <f t="shared" si="11"/>
        <v>0</v>
      </c>
      <c r="AL135" s="85" t="s">
        <v>2750</v>
      </c>
    </row>
    <row r="136" spans="1:38" ht="12.75" hidden="1" customHeight="1" x14ac:dyDescent="0.25">
      <c r="A136" s="10" t="s">
        <v>90</v>
      </c>
      <c r="B136" s="11" t="s">
        <v>91</v>
      </c>
      <c r="C136" s="11" t="s">
        <v>32</v>
      </c>
      <c r="D136" s="90" t="str">
        <f t="shared" si="7"/>
        <v>45</v>
      </c>
      <c r="E136" s="90" t="str">
        <f t="shared" si="8"/>
        <v>4501</v>
      </c>
      <c r="F136" s="11" t="s">
        <v>183</v>
      </c>
      <c r="G136" s="11" t="s">
        <v>190</v>
      </c>
      <c r="H136" s="11">
        <v>440</v>
      </c>
      <c r="I136" s="11" t="s">
        <v>226</v>
      </c>
      <c r="J136" s="11" t="s">
        <v>119</v>
      </c>
      <c r="K136" s="13">
        <v>1000</v>
      </c>
      <c r="L136" s="14">
        <v>300</v>
      </c>
      <c r="M136" s="75">
        <v>295</v>
      </c>
      <c r="N136" s="11" t="s">
        <v>256</v>
      </c>
      <c r="O136" s="12" t="s">
        <v>37</v>
      </c>
      <c r="P136" s="16">
        <v>1000</v>
      </c>
      <c r="Q136" s="18">
        <v>0</v>
      </c>
      <c r="R136" s="20">
        <v>44197</v>
      </c>
      <c r="S136" s="22">
        <v>12</v>
      </c>
      <c r="T136" s="7" t="s">
        <v>98</v>
      </c>
      <c r="U136" s="51">
        <v>0</v>
      </c>
      <c r="V136" s="79"/>
      <c r="W136" s="78"/>
      <c r="X136" s="49" t="e">
        <f t="shared" si="6"/>
        <v>#DIV/0!</v>
      </c>
      <c r="Y136" s="16">
        <v>0</v>
      </c>
      <c r="Z136" s="16">
        <v>620236716</v>
      </c>
      <c r="AA136" s="16">
        <v>1000</v>
      </c>
      <c r="AB136" s="16">
        <v>0</v>
      </c>
      <c r="AC136" s="16">
        <v>0</v>
      </c>
      <c r="AD136" s="55">
        <v>1000</v>
      </c>
      <c r="AF136" s="58">
        <f t="shared" si="9"/>
        <v>0</v>
      </c>
      <c r="AJ136" s="83">
        <f t="shared" si="10"/>
        <v>0</v>
      </c>
      <c r="AK136" s="84">
        <f t="shared" si="11"/>
        <v>0</v>
      </c>
      <c r="AL136" s="85" t="s">
        <v>2750</v>
      </c>
    </row>
    <row r="137" spans="1:38" ht="12.75" hidden="1" customHeight="1" x14ac:dyDescent="0.25">
      <c r="A137" s="10" t="s">
        <v>90</v>
      </c>
      <c r="B137" s="11" t="s">
        <v>91</v>
      </c>
      <c r="C137" s="11" t="s">
        <v>32</v>
      </c>
      <c r="D137" s="90" t="str">
        <f t="shared" si="7"/>
        <v>45</v>
      </c>
      <c r="E137" s="90" t="str">
        <f t="shared" si="8"/>
        <v>4501</v>
      </c>
      <c r="F137" s="11" t="s">
        <v>183</v>
      </c>
      <c r="G137" s="11" t="s">
        <v>190</v>
      </c>
      <c r="H137" s="11">
        <v>440</v>
      </c>
      <c r="I137" s="11" t="s">
        <v>226</v>
      </c>
      <c r="J137" s="11" t="s">
        <v>119</v>
      </c>
      <c r="K137" s="13">
        <v>1000</v>
      </c>
      <c r="L137" s="14">
        <v>300</v>
      </c>
      <c r="M137" s="75">
        <v>295</v>
      </c>
      <c r="N137" s="11" t="s">
        <v>257</v>
      </c>
      <c r="O137" s="12" t="s">
        <v>37</v>
      </c>
      <c r="P137" s="16">
        <v>1000</v>
      </c>
      <c r="Q137" s="18">
        <v>0</v>
      </c>
      <c r="R137" s="20">
        <v>44197</v>
      </c>
      <c r="S137" s="22">
        <v>12</v>
      </c>
      <c r="T137" s="7" t="s">
        <v>98</v>
      </c>
      <c r="U137" s="51">
        <v>0</v>
      </c>
      <c r="V137" s="79"/>
      <c r="W137" s="78"/>
      <c r="X137" s="49" t="e">
        <f t="shared" si="6"/>
        <v>#DIV/0!</v>
      </c>
      <c r="Y137" s="16">
        <v>0</v>
      </c>
      <c r="Z137" s="16">
        <v>620236716</v>
      </c>
      <c r="AA137" s="16">
        <v>1000</v>
      </c>
      <c r="AB137" s="16">
        <v>0</v>
      </c>
      <c r="AC137" s="16">
        <v>0</v>
      </c>
      <c r="AD137" s="55">
        <v>1000</v>
      </c>
      <c r="AF137" s="58">
        <f t="shared" si="9"/>
        <v>0</v>
      </c>
      <c r="AJ137" s="83">
        <f t="shared" si="10"/>
        <v>0</v>
      </c>
      <c r="AK137" s="84">
        <f t="shared" si="11"/>
        <v>0</v>
      </c>
      <c r="AL137" s="85" t="s">
        <v>2750</v>
      </c>
    </row>
    <row r="138" spans="1:38" ht="12.75" hidden="1" customHeight="1" x14ac:dyDescent="0.25">
      <c r="A138" s="10" t="s">
        <v>90</v>
      </c>
      <c r="B138" s="11" t="s">
        <v>91</v>
      </c>
      <c r="C138" s="11" t="s">
        <v>32</v>
      </c>
      <c r="D138" s="90" t="str">
        <f t="shared" si="7"/>
        <v>45</v>
      </c>
      <c r="E138" s="90" t="str">
        <f t="shared" si="8"/>
        <v>4501</v>
      </c>
      <c r="F138" s="11" t="s">
        <v>183</v>
      </c>
      <c r="G138" s="11" t="s">
        <v>190</v>
      </c>
      <c r="H138" s="11">
        <v>440</v>
      </c>
      <c r="I138" s="11" t="s">
        <v>226</v>
      </c>
      <c r="J138" s="11" t="s">
        <v>119</v>
      </c>
      <c r="K138" s="13">
        <v>1000</v>
      </c>
      <c r="L138" s="14">
        <v>300</v>
      </c>
      <c r="M138" s="75">
        <v>295</v>
      </c>
      <c r="N138" s="11" t="s">
        <v>258</v>
      </c>
      <c r="O138" s="12" t="s">
        <v>37</v>
      </c>
      <c r="P138" s="16">
        <v>1000</v>
      </c>
      <c r="Q138" s="18">
        <v>0</v>
      </c>
      <c r="R138" s="20">
        <v>44197</v>
      </c>
      <c r="S138" s="22">
        <v>12</v>
      </c>
      <c r="T138" s="7" t="s">
        <v>188</v>
      </c>
      <c r="U138" s="51">
        <v>0</v>
      </c>
      <c r="V138" s="79"/>
      <c r="W138" s="78"/>
      <c r="X138" s="49" t="e">
        <f t="shared" si="6"/>
        <v>#DIV/0!</v>
      </c>
      <c r="Y138" s="16">
        <v>0</v>
      </c>
      <c r="Z138" s="16">
        <v>620236716</v>
      </c>
      <c r="AA138" s="16">
        <v>1000</v>
      </c>
      <c r="AB138" s="16">
        <v>0</v>
      </c>
      <c r="AC138" s="16">
        <v>0</v>
      </c>
      <c r="AD138" s="55">
        <v>1000</v>
      </c>
      <c r="AF138" s="58">
        <f t="shared" si="9"/>
        <v>0</v>
      </c>
      <c r="AJ138" s="83">
        <f t="shared" si="10"/>
        <v>0</v>
      </c>
      <c r="AK138" s="84">
        <f t="shared" si="11"/>
        <v>0</v>
      </c>
      <c r="AL138" s="85" t="s">
        <v>2750</v>
      </c>
    </row>
    <row r="139" spans="1:38" ht="12.75" hidden="1" customHeight="1" x14ac:dyDescent="0.25">
      <c r="A139" s="10" t="s">
        <v>90</v>
      </c>
      <c r="B139" s="11" t="s">
        <v>91</v>
      </c>
      <c r="C139" s="11" t="s">
        <v>32</v>
      </c>
      <c r="D139" s="90" t="str">
        <f t="shared" si="7"/>
        <v>45</v>
      </c>
      <c r="E139" s="90" t="str">
        <f t="shared" si="8"/>
        <v>4501</v>
      </c>
      <c r="F139" s="11" t="s">
        <v>183</v>
      </c>
      <c r="G139" s="11" t="s">
        <v>190</v>
      </c>
      <c r="H139" s="11">
        <v>440</v>
      </c>
      <c r="I139" s="11" t="s">
        <v>226</v>
      </c>
      <c r="J139" s="11" t="s">
        <v>119</v>
      </c>
      <c r="K139" s="13">
        <v>1000</v>
      </c>
      <c r="L139" s="14">
        <v>300</v>
      </c>
      <c r="M139" s="75">
        <v>295</v>
      </c>
      <c r="N139" s="11" t="s">
        <v>259</v>
      </c>
      <c r="O139" s="12" t="s">
        <v>37</v>
      </c>
      <c r="P139" s="16">
        <v>1000</v>
      </c>
      <c r="Q139" s="18">
        <v>0</v>
      </c>
      <c r="R139" s="20">
        <v>44197</v>
      </c>
      <c r="S139" s="22">
        <v>12</v>
      </c>
      <c r="T139" s="7" t="s">
        <v>98</v>
      </c>
      <c r="U139" s="51">
        <v>0</v>
      </c>
      <c r="V139" s="79"/>
      <c r="W139" s="78"/>
      <c r="X139" s="49" t="e">
        <f t="shared" si="6"/>
        <v>#DIV/0!</v>
      </c>
      <c r="Y139" s="16">
        <v>0</v>
      </c>
      <c r="Z139" s="16">
        <v>620236716</v>
      </c>
      <c r="AA139" s="16">
        <v>1000</v>
      </c>
      <c r="AB139" s="16">
        <v>0</v>
      </c>
      <c r="AC139" s="16">
        <v>0</v>
      </c>
      <c r="AD139" s="55">
        <v>1000</v>
      </c>
      <c r="AF139" s="58">
        <f t="shared" si="9"/>
        <v>0</v>
      </c>
      <c r="AJ139" s="83">
        <f t="shared" si="10"/>
        <v>0</v>
      </c>
      <c r="AK139" s="84">
        <f t="shared" si="11"/>
        <v>0</v>
      </c>
      <c r="AL139" s="85" t="s">
        <v>2750</v>
      </c>
    </row>
    <row r="140" spans="1:38" ht="12.75" hidden="1" customHeight="1" x14ac:dyDescent="0.25">
      <c r="A140" s="10" t="s">
        <v>90</v>
      </c>
      <c r="B140" s="11" t="s">
        <v>91</v>
      </c>
      <c r="C140" s="11" t="s">
        <v>32</v>
      </c>
      <c r="D140" s="90" t="str">
        <f t="shared" si="7"/>
        <v>45</v>
      </c>
      <c r="E140" s="90" t="str">
        <f t="shared" si="8"/>
        <v>4501</v>
      </c>
      <c r="F140" s="11" t="s">
        <v>183</v>
      </c>
      <c r="G140" s="11" t="s">
        <v>190</v>
      </c>
      <c r="H140" s="11">
        <v>440</v>
      </c>
      <c r="I140" s="11" t="s">
        <v>226</v>
      </c>
      <c r="J140" s="11" t="s">
        <v>119</v>
      </c>
      <c r="K140" s="13">
        <v>1000</v>
      </c>
      <c r="L140" s="14">
        <v>300</v>
      </c>
      <c r="M140" s="75">
        <v>295</v>
      </c>
      <c r="N140" s="11" t="s">
        <v>260</v>
      </c>
      <c r="O140" s="12" t="s">
        <v>37</v>
      </c>
      <c r="P140" s="16">
        <v>1000</v>
      </c>
      <c r="Q140" s="18">
        <v>0</v>
      </c>
      <c r="R140" s="20">
        <v>44197</v>
      </c>
      <c r="S140" s="22">
        <v>12</v>
      </c>
      <c r="T140" s="7" t="s">
        <v>98</v>
      </c>
      <c r="U140" s="51">
        <v>0</v>
      </c>
      <c r="V140" s="79"/>
      <c r="W140" s="78"/>
      <c r="X140" s="49" t="e">
        <f t="shared" si="6"/>
        <v>#DIV/0!</v>
      </c>
      <c r="Y140" s="16">
        <v>0</v>
      </c>
      <c r="Z140" s="16">
        <v>620236716</v>
      </c>
      <c r="AA140" s="16">
        <v>1000</v>
      </c>
      <c r="AB140" s="16">
        <v>0</v>
      </c>
      <c r="AC140" s="16">
        <v>0</v>
      </c>
      <c r="AD140" s="55">
        <v>1000</v>
      </c>
      <c r="AF140" s="58">
        <f t="shared" si="9"/>
        <v>0</v>
      </c>
      <c r="AJ140" s="83">
        <f t="shared" si="10"/>
        <v>0</v>
      </c>
      <c r="AK140" s="84">
        <f t="shared" si="11"/>
        <v>0</v>
      </c>
      <c r="AL140" s="85" t="s">
        <v>2750</v>
      </c>
    </row>
    <row r="141" spans="1:38" ht="12.75" hidden="1" customHeight="1" x14ac:dyDescent="0.25">
      <c r="A141" s="10" t="s">
        <v>90</v>
      </c>
      <c r="B141" s="11" t="s">
        <v>91</v>
      </c>
      <c r="C141" s="11" t="s">
        <v>32</v>
      </c>
      <c r="D141" s="90" t="str">
        <f t="shared" si="7"/>
        <v>45</v>
      </c>
      <c r="E141" s="90" t="str">
        <f t="shared" si="8"/>
        <v>4501</v>
      </c>
      <c r="F141" s="11" t="s">
        <v>183</v>
      </c>
      <c r="G141" s="11" t="s">
        <v>190</v>
      </c>
      <c r="H141" s="11">
        <v>440</v>
      </c>
      <c r="I141" s="11" t="s">
        <v>226</v>
      </c>
      <c r="J141" s="11" t="s">
        <v>119</v>
      </c>
      <c r="K141" s="13">
        <v>1000</v>
      </c>
      <c r="L141" s="14">
        <v>300</v>
      </c>
      <c r="M141" s="75">
        <v>295</v>
      </c>
      <c r="N141" s="11" t="s">
        <v>261</v>
      </c>
      <c r="O141" s="12" t="s">
        <v>37</v>
      </c>
      <c r="P141" s="16">
        <v>1000</v>
      </c>
      <c r="Q141" s="18">
        <v>0</v>
      </c>
      <c r="R141" s="20">
        <v>44197</v>
      </c>
      <c r="S141" s="22">
        <v>12</v>
      </c>
      <c r="T141" s="7" t="s">
        <v>98</v>
      </c>
      <c r="U141" s="51">
        <v>0</v>
      </c>
      <c r="V141" s="79"/>
      <c r="W141" s="78"/>
      <c r="X141" s="49" t="e">
        <f t="shared" ref="X141:X204" si="12">V141/U141</f>
        <v>#DIV/0!</v>
      </c>
      <c r="Y141" s="16">
        <v>0</v>
      </c>
      <c r="Z141" s="16">
        <v>620236716</v>
      </c>
      <c r="AA141" s="16">
        <v>1000</v>
      </c>
      <c r="AB141" s="16">
        <v>0</v>
      </c>
      <c r="AC141" s="16">
        <v>0</v>
      </c>
      <c r="AD141" s="55">
        <v>1000</v>
      </c>
      <c r="AF141" s="58">
        <f t="shared" si="9"/>
        <v>0</v>
      </c>
      <c r="AJ141" s="83">
        <f t="shared" si="10"/>
        <v>0</v>
      </c>
      <c r="AK141" s="84">
        <f t="shared" si="11"/>
        <v>0</v>
      </c>
      <c r="AL141" s="85" t="s">
        <v>2750</v>
      </c>
    </row>
    <row r="142" spans="1:38" ht="12.75" hidden="1" customHeight="1" x14ac:dyDescent="0.25">
      <c r="A142" s="10" t="s">
        <v>90</v>
      </c>
      <c r="B142" s="11" t="s">
        <v>91</v>
      </c>
      <c r="C142" s="11" t="s">
        <v>32</v>
      </c>
      <c r="D142" s="90" t="str">
        <f t="shared" ref="D142:D205" si="13">MID(G142,1,2)</f>
        <v>45</v>
      </c>
      <c r="E142" s="90" t="str">
        <f t="shared" ref="E142:E205" si="14">MID(G142,1,4)</f>
        <v>4501</v>
      </c>
      <c r="F142" s="11" t="s">
        <v>262</v>
      </c>
      <c r="G142" s="11" t="s">
        <v>148</v>
      </c>
      <c r="H142" s="11">
        <v>440</v>
      </c>
      <c r="I142" s="11" t="s">
        <v>226</v>
      </c>
      <c r="J142" s="11" t="s">
        <v>119</v>
      </c>
      <c r="K142" s="13">
        <v>1000</v>
      </c>
      <c r="L142" s="14">
        <v>300</v>
      </c>
      <c r="M142" s="75">
        <v>295</v>
      </c>
      <c r="N142" s="11" t="s">
        <v>263</v>
      </c>
      <c r="O142" s="12" t="s">
        <v>37</v>
      </c>
      <c r="P142" s="16">
        <v>527000000</v>
      </c>
      <c r="Q142" s="18">
        <v>1</v>
      </c>
      <c r="R142" s="20">
        <v>44197</v>
      </c>
      <c r="S142" s="22">
        <v>12</v>
      </c>
      <c r="T142" s="7" t="s">
        <v>98</v>
      </c>
      <c r="U142" s="51">
        <v>1</v>
      </c>
      <c r="V142" s="79"/>
      <c r="W142" s="78"/>
      <c r="X142" s="49">
        <f t="shared" si="12"/>
        <v>0</v>
      </c>
      <c r="Y142" s="16">
        <v>0</v>
      </c>
      <c r="Z142" s="16">
        <v>1120934435</v>
      </c>
      <c r="AA142" s="16">
        <v>527000000</v>
      </c>
      <c r="AB142" s="16">
        <v>0</v>
      </c>
      <c r="AC142" s="16">
        <v>0</v>
      </c>
      <c r="AD142" s="55">
        <v>527000000</v>
      </c>
      <c r="AF142" s="58">
        <f t="shared" ref="AF142:AF205" si="15">AE142/AA142</f>
        <v>0</v>
      </c>
      <c r="AJ142" s="83">
        <f t="shared" ref="AJ142:AJ205" si="16">AE142+AG142+AI142</f>
        <v>0</v>
      </c>
      <c r="AK142" s="84">
        <f t="shared" ref="AK142:AK205" si="17">AJ142/AD142</f>
        <v>0</v>
      </c>
      <c r="AL142" s="85"/>
    </row>
    <row r="143" spans="1:38" ht="12.75" hidden="1" customHeight="1" x14ac:dyDescent="0.25">
      <c r="A143" s="10" t="s">
        <v>90</v>
      </c>
      <c r="B143" s="11" t="s">
        <v>91</v>
      </c>
      <c r="C143" s="11" t="s">
        <v>32</v>
      </c>
      <c r="D143" s="90" t="str">
        <f t="shared" si="13"/>
        <v>45</v>
      </c>
      <c r="E143" s="90" t="str">
        <f t="shared" si="14"/>
        <v>4501</v>
      </c>
      <c r="F143" s="11" t="s">
        <v>262</v>
      </c>
      <c r="G143" s="11" t="s">
        <v>148</v>
      </c>
      <c r="H143" s="11">
        <v>440</v>
      </c>
      <c r="I143" s="11" t="s">
        <v>226</v>
      </c>
      <c r="J143" s="11" t="s">
        <v>119</v>
      </c>
      <c r="K143" s="13">
        <v>1000</v>
      </c>
      <c r="L143" s="14">
        <v>300</v>
      </c>
      <c r="M143" s="75">
        <v>295</v>
      </c>
      <c r="N143" s="11" t="s">
        <v>264</v>
      </c>
      <c r="O143" s="12" t="s">
        <v>37</v>
      </c>
      <c r="P143" s="16">
        <v>593934435</v>
      </c>
      <c r="Q143" s="18">
        <v>80</v>
      </c>
      <c r="R143" s="20">
        <v>44197</v>
      </c>
      <c r="S143" s="22">
        <v>12</v>
      </c>
      <c r="T143" s="7" t="s">
        <v>98</v>
      </c>
      <c r="U143" s="51">
        <v>30</v>
      </c>
      <c r="V143" s="79"/>
      <c r="W143" s="78"/>
      <c r="X143" s="49">
        <f t="shared" si="12"/>
        <v>0</v>
      </c>
      <c r="Y143" s="16">
        <v>0</v>
      </c>
      <c r="Z143" s="16">
        <v>1120934435</v>
      </c>
      <c r="AA143" s="16">
        <v>593934435</v>
      </c>
      <c r="AB143" s="16">
        <v>0</v>
      </c>
      <c r="AC143" s="16">
        <v>0</v>
      </c>
      <c r="AD143" s="55">
        <v>593934435</v>
      </c>
      <c r="AF143" s="58">
        <f t="shared" si="15"/>
        <v>0</v>
      </c>
      <c r="AJ143" s="83">
        <f t="shared" si="16"/>
        <v>0</v>
      </c>
      <c r="AK143" s="84">
        <f t="shared" si="17"/>
        <v>0</v>
      </c>
      <c r="AL143" s="85"/>
    </row>
    <row r="144" spans="1:38" ht="12.75" hidden="1" customHeight="1" x14ac:dyDescent="0.25">
      <c r="A144" s="10" t="s">
        <v>90</v>
      </c>
      <c r="B144" s="11" t="s">
        <v>91</v>
      </c>
      <c r="C144" s="11" t="s">
        <v>32</v>
      </c>
      <c r="D144" s="90" t="str">
        <f t="shared" si="13"/>
        <v>45</v>
      </c>
      <c r="E144" s="90" t="str">
        <f t="shared" si="14"/>
        <v>4501</v>
      </c>
      <c r="F144" s="11" t="s">
        <v>262</v>
      </c>
      <c r="G144" s="11" t="s">
        <v>156</v>
      </c>
      <c r="H144" s="11">
        <v>440</v>
      </c>
      <c r="I144" s="11" t="s">
        <v>226</v>
      </c>
      <c r="J144" s="11" t="s">
        <v>119</v>
      </c>
      <c r="K144" s="13">
        <v>1000</v>
      </c>
      <c r="L144" s="14">
        <v>300</v>
      </c>
      <c r="M144" s="75">
        <v>295</v>
      </c>
      <c r="N144" s="11" t="s">
        <v>265</v>
      </c>
      <c r="O144" s="12" t="s">
        <v>37</v>
      </c>
      <c r="P144" s="16">
        <v>1386265952</v>
      </c>
      <c r="Q144" s="18">
        <v>140</v>
      </c>
      <c r="R144" s="20">
        <v>44197</v>
      </c>
      <c r="S144" s="22">
        <v>12</v>
      </c>
      <c r="T144" s="7" t="s">
        <v>98</v>
      </c>
      <c r="U144" s="51">
        <v>110</v>
      </c>
      <c r="V144" s="79"/>
      <c r="W144" s="78"/>
      <c r="X144" s="49">
        <f t="shared" si="12"/>
        <v>0</v>
      </c>
      <c r="Y144" s="16">
        <v>0</v>
      </c>
      <c r="Z144" s="16">
        <v>2245164894</v>
      </c>
      <c r="AA144" s="16">
        <v>1386265952</v>
      </c>
      <c r="AB144" s="16">
        <v>0</v>
      </c>
      <c r="AC144" s="16">
        <v>0</v>
      </c>
      <c r="AD144" s="55">
        <v>1386265952</v>
      </c>
      <c r="AF144" s="58">
        <f t="shared" si="15"/>
        <v>0</v>
      </c>
      <c r="AJ144" s="83">
        <f t="shared" si="16"/>
        <v>0</v>
      </c>
      <c r="AK144" s="84">
        <f t="shared" si="17"/>
        <v>0</v>
      </c>
      <c r="AL144" s="85"/>
    </row>
    <row r="145" spans="1:38" ht="12.75" hidden="1" customHeight="1" x14ac:dyDescent="0.25">
      <c r="A145" s="10" t="s">
        <v>90</v>
      </c>
      <c r="B145" s="11" t="s">
        <v>91</v>
      </c>
      <c r="C145" s="11" t="s">
        <v>32</v>
      </c>
      <c r="D145" s="90" t="str">
        <f t="shared" si="13"/>
        <v>45</v>
      </c>
      <c r="E145" s="90" t="str">
        <f t="shared" si="14"/>
        <v>4501</v>
      </c>
      <c r="F145" s="11" t="s">
        <v>262</v>
      </c>
      <c r="G145" s="11" t="s">
        <v>156</v>
      </c>
      <c r="H145" s="11">
        <v>440</v>
      </c>
      <c r="I145" s="11" t="s">
        <v>226</v>
      </c>
      <c r="J145" s="11" t="s">
        <v>119</v>
      </c>
      <c r="K145" s="13">
        <v>1000</v>
      </c>
      <c r="L145" s="14">
        <v>300</v>
      </c>
      <c r="M145" s="75">
        <v>295</v>
      </c>
      <c r="N145" s="11" t="s">
        <v>266</v>
      </c>
      <c r="O145" s="12" t="s">
        <v>37</v>
      </c>
      <c r="P145" s="16">
        <v>560832343</v>
      </c>
      <c r="Q145" s="18">
        <v>10</v>
      </c>
      <c r="R145" s="20">
        <v>44197</v>
      </c>
      <c r="S145" s="22">
        <v>12</v>
      </c>
      <c r="T145" s="7" t="s">
        <v>98</v>
      </c>
      <c r="U145" s="51">
        <v>10</v>
      </c>
      <c r="V145" s="79"/>
      <c r="W145" s="78"/>
      <c r="X145" s="49">
        <f t="shared" si="12"/>
        <v>0</v>
      </c>
      <c r="Y145" s="16">
        <v>0</v>
      </c>
      <c r="Z145" s="16">
        <v>2245164894</v>
      </c>
      <c r="AA145" s="16">
        <v>558898942</v>
      </c>
      <c r="AB145" s="16">
        <v>0</v>
      </c>
      <c r="AC145" s="16">
        <v>0</v>
      </c>
      <c r="AD145" s="55">
        <v>558898942</v>
      </c>
      <c r="AF145" s="58">
        <f t="shared" si="15"/>
        <v>0</v>
      </c>
      <c r="AJ145" s="83">
        <f t="shared" si="16"/>
        <v>0</v>
      </c>
      <c r="AK145" s="84">
        <f t="shared" si="17"/>
        <v>0</v>
      </c>
      <c r="AL145" s="85"/>
    </row>
    <row r="146" spans="1:38" ht="12.75" hidden="1" customHeight="1" x14ac:dyDescent="0.25">
      <c r="A146" s="10" t="s">
        <v>90</v>
      </c>
      <c r="B146" s="11" t="s">
        <v>91</v>
      </c>
      <c r="C146" s="11" t="s">
        <v>32</v>
      </c>
      <c r="D146" s="90" t="str">
        <f t="shared" si="13"/>
        <v>45</v>
      </c>
      <c r="E146" s="90" t="str">
        <f t="shared" si="14"/>
        <v>4501</v>
      </c>
      <c r="F146" s="11" t="s">
        <v>262</v>
      </c>
      <c r="G146" s="11" t="s">
        <v>156</v>
      </c>
      <c r="H146" s="11">
        <v>440</v>
      </c>
      <c r="I146" s="11" t="s">
        <v>226</v>
      </c>
      <c r="J146" s="11" t="s">
        <v>119</v>
      </c>
      <c r="K146" s="13">
        <v>1000</v>
      </c>
      <c r="L146" s="14">
        <v>300</v>
      </c>
      <c r="M146" s="75">
        <v>295</v>
      </c>
      <c r="N146" s="11" t="s">
        <v>267</v>
      </c>
      <c r="O146" s="12" t="s">
        <v>37</v>
      </c>
      <c r="P146" s="16">
        <v>300000000</v>
      </c>
      <c r="Q146" s="18">
        <v>3</v>
      </c>
      <c r="R146" s="20">
        <v>44197</v>
      </c>
      <c r="S146" s="22">
        <v>12</v>
      </c>
      <c r="T146" s="7" t="s">
        <v>98</v>
      </c>
      <c r="U146" s="51">
        <v>3</v>
      </c>
      <c r="V146" s="79"/>
      <c r="W146" s="78"/>
      <c r="X146" s="49">
        <f t="shared" si="12"/>
        <v>0</v>
      </c>
      <c r="Y146" s="16">
        <v>0</v>
      </c>
      <c r="Z146" s="16">
        <v>2245164894</v>
      </c>
      <c r="AA146" s="16">
        <v>300000000</v>
      </c>
      <c r="AB146" s="16">
        <v>0</v>
      </c>
      <c r="AC146" s="16">
        <v>0</v>
      </c>
      <c r="AD146" s="55">
        <v>300000000</v>
      </c>
      <c r="AF146" s="58">
        <f t="shared" si="15"/>
        <v>0</v>
      </c>
      <c r="AJ146" s="83">
        <f t="shared" si="16"/>
        <v>0</v>
      </c>
      <c r="AK146" s="84">
        <f t="shared" si="17"/>
        <v>0</v>
      </c>
      <c r="AL146" s="85"/>
    </row>
    <row r="147" spans="1:38" ht="12.75" hidden="1" customHeight="1" x14ac:dyDescent="0.25">
      <c r="A147" s="10" t="s">
        <v>90</v>
      </c>
      <c r="B147" s="11" t="s">
        <v>91</v>
      </c>
      <c r="C147" s="11" t="s">
        <v>32</v>
      </c>
      <c r="D147" s="90" t="str">
        <f t="shared" si="13"/>
        <v>45</v>
      </c>
      <c r="E147" s="90" t="str">
        <f t="shared" si="14"/>
        <v>4501</v>
      </c>
      <c r="F147" s="11" t="s">
        <v>262</v>
      </c>
      <c r="G147" s="11" t="s">
        <v>268</v>
      </c>
      <c r="H147" s="11">
        <v>440</v>
      </c>
      <c r="I147" s="11" t="s">
        <v>226</v>
      </c>
      <c r="J147" s="11" t="s">
        <v>119</v>
      </c>
      <c r="K147" s="13">
        <v>1000</v>
      </c>
      <c r="L147" s="14">
        <v>300</v>
      </c>
      <c r="M147" s="75">
        <v>295</v>
      </c>
      <c r="N147" s="11" t="s">
        <v>269</v>
      </c>
      <c r="O147" s="12" t="s">
        <v>37</v>
      </c>
      <c r="P147" s="16">
        <v>5562646126</v>
      </c>
      <c r="Q147" s="18">
        <v>10</v>
      </c>
      <c r="R147" s="20">
        <v>44197</v>
      </c>
      <c r="S147" s="22">
        <v>12</v>
      </c>
      <c r="T147" s="7" t="s">
        <v>98</v>
      </c>
      <c r="U147" s="51">
        <v>3</v>
      </c>
      <c r="V147" s="79"/>
      <c r="W147" s="78"/>
      <c r="X147" s="49">
        <f t="shared" si="12"/>
        <v>0</v>
      </c>
      <c r="Y147" s="16">
        <v>0</v>
      </c>
      <c r="Z147" s="16">
        <v>5562646126</v>
      </c>
      <c r="AA147" s="16">
        <v>5562646126</v>
      </c>
      <c r="AB147" s="16">
        <v>0</v>
      </c>
      <c r="AC147" s="16">
        <v>0</v>
      </c>
      <c r="AD147" s="55">
        <v>5562646126</v>
      </c>
      <c r="AF147" s="58">
        <f t="shared" si="15"/>
        <v>0</v>
      </c>
      <c r="AJ147" s="83">
        <f t="shared" si="16"/>
        <v>0</v>
      </c>
      <c r="AK147" s="84">
        <f t="shared" si="17"/>
        <v>0</v>
      </c>
      <c r="AL147" s="85"/>
    </row>
    <row r="148" spans="1:38" ht="12.75" hidden="1" customHeight="1" x14ac:dyDescent="0.25">
      <c r="A148" s="10" t="s">
        <v>90</v>
      </c>
      <c r="B148" s="11" t="s">
        <v>91</v>
      </c>
      <c r="C148" s="11" t="s">
        <v>32</v>
      </c>
      <c r="D148" s="90" t="str">
        <f t="shared" si="13"/>
        <v>45</v>
      </c>
      <c r="E148" s="90" t="str">
        <f t="shared" si="14"/>
        <v>4501</v>
      </c>
      <c r="F148" s="11" t="s">
        <v>262</v>
      </c>
      <c r="G148" s="11" t="s">
        <v>148</v>
      </c>
      <c r="H148" s="11">
        <v>441</v>
      </c>
      <c r="I148" s="11" t="s">
        <v>270</v>
      </c>
      <c r="J148" s="11" t="s">
        <v>72</v>
      </c>
      <c r="K148" s="13">
        <v>1</v>
      </c>
      <c r="L148" s="14">
        <v>0.25</v>
      </c>
      <c r="M148" s="75" t="s">
        <v>2823</v>
      </c>
      <c r="N148" s="11" t="s">
        <v>271</v>
      </c>
      <c r="O148" s="12" t="s">
        <v>37</v>
      </c>
      <c r="P148" s="16">
        <v>435500000</v>
      </c>
      <c r="Q148" s="18">
        <v>2</v>
      </c>
      <c r="R148" s="20">
        <v>44197</v>
      </c>
      <c r="S148" s="22">
        <v>12</v>
      </c>
      <c r="T148" s="7" t="s">
        <v>98</v>
      </c>
      <c r="U148" s="51">
        <v>2</v>
      </c>
      <c r="V148" s="79"/>
      <c r="W148" s="78"/>
      <c r="X148" s="49">
        <f t="shared" si="12"/>
        <v>0</v>
      </c>
      <c r="Y148" s="16">
        <v>0</v>
      </c>
      <c r="Z148" s="16">
        <v>1513999983</v>
      </c>
      <c r="AA148" s="16">
        <v>435499983</v>
      </c>
      <c r="AB148" s="16">
        <v>0</v>
      </c>
      <c r="AC148" s="16">
        <v>0</v>
      </c>
      <c r="AD148" s="55">
        <v>435499983</v>
      </c>
      <c r="AF148" s="58">
        <f t="shared" si="15"/>
        <v>0</v>
      </c>
      <c r="AJ148" s="83">
        <f t="shared" si="16"/>
        <v>0</v>
      </c>
      <c r="AK148" s="84">
        <f t="shared" si="17"/>
        <v>0</v>
      </c>
      <c r="AL148" s="85"/>
    </row>
    <row r="149" spans="1:38" ht="12.75" hidden="1" customHeight="1" x14ac:dyDescent="0.25">
      <c r="A149" s="10" t="s">
        <v>90</v>
      </c>
      <c r="B149" s="11" t="s">
        <v>91</v>
      </c>
      <c r="C149" s="11" t="s">
        <v>32</v>
      </c>
      <c r="D149" s="90" t="str">
        <f t="shared" si="13"/>
        <v>45</v>
      </c>
      <c r="E149" s="90" t="str">
        <f t="shared" si="14"/>
        <v>4501</v>
      </c>
      <c r="F149" s="11" t="s">
        <v>262</v>
      </c>
      <c r="G149" s="11" t="s">
        <v>148</v>
      </c>
      <c r="H149" s="11">
        <v>441</v>
      </c>
      <c r="I149" s="11" t="s">
        <v>270</v>
      </c>
      <c r="J149" s="11" t="s">
        <v>72</v>
      </c>
      <c r="K149" s="13">
        <v>1</v>
      </c>
      <c r="L149" s="14">
        <v>0.25</v>
      </c>
      <c r="M149" s="75" t="s">
        <v>2823</v>
      </c>
      <c r="N149" s="11" t="s">
        <v>272</v>
      </c>
      <c r="O149" s="12" t="s">
        <v>37</v>
      </c>
      <c r="P149" s="16">
        <v>879000000</v>
      </c>
      <c r="Q149" s="18">
        <v>3</v>
      </c>
      <c r="R149" s="20">
        <v>44197</v>
      </c>
      <c r="S149" s="22">
        <v>12</v>
      </c>
      <c r="T149" s="7" t="s">
        <v>98</v>
      </c>
      <c r="U149" s="51">
        <v>2</v>
      </c>
      <c r="V149" s="79"/>
      <c r="W149" s="78"/>
      <c r="X149" s="49">
        <f t="shared" si="12"/>
        <v>0</v>
      </c>
      <c r="Y149" s="16">
        <v>0</v>
      </c>
      <c r="Z149" s="16">
        <v>1513999983</v>
      </c>
      <c r="AA149" s="16">
        <v>879000000</v>
      </c>
      <c r="AB149" s="16">
        <v>0</v>
      </c>
      <c r="AC149" s="16">
        <v>0</v>
      </c>
      <c r="AD149" s="55">
        <v>879000000</v>
      </c>
      <c r="AF149" s="58">
        <f t="shared" si="15"/>
        <v>0</v>
      </c>
      <c r="AJ149" s="83">
        <f t="shared" si="16"/>
        <v>0</v>
      </c>
      <c r="AK149" s="84">
        <f t="shared" si="17"/>
        <v>0</v>
      </c>
      <c r="AL149" s="85"/>
    </row>
    <row r="150" spans="1:38" ht="12.75" hidden="1" customHeight="1" x14ac:dyDescent="0.25">
      <c r="A150" s="10" t="s">
        <v>90</v>
      </c>
      <c r="B150" s="11" t="s">
        <v>91</v>
      </c>
      <c r="C150" s="11" t="s">
        <v>32</v>
      </c>
      <c r="D150" s="90" t="str">
        <f t="shared" si="13"/>
        <v>45</v>
      </c>
      <c r="E150" s="90" t="str">
        <f t="shared" si="14"/>
        <v>4501</v>
      </c>
      <c r="F150" s="11" t="s">
        <v>262</v>
      </c>
      <c r="G150" s="11" t="s">
        <v>148</v>
      </c>
      <c r="H150" s="11">
        <v>441</v>
      </c>
      <c r="I150" s="11" t="s">
        <v>270</v>
      </c>
      <c r="J150" s="11" t="s">
        <v>72</v>
      </c>
      <c r="K150" s="13">
        <v>1</v>
      </c>
      <c r="L150" s="14">
        <v>0.25</v>
      </c>
      <c r="M150" s="75" t="s">
        <v>2823</v>
      </c>
      <c r="N150" s="11" t="s">
        <v>273</v>
      </c>
      <c r="O150" s="12" t="s">
        <v>37</v>
      </c>
      <c r="P150" s="16">
        <v>80500000</v>
      </c>
      <c r="Q150" s="18">
        <v>3</v>
      </c>
      <c r="R150" s="20">
        <v>44197</v>
      </c>
      <c r="S150" s="22">
        <v>12</v>
      </c>
      <c r="T150" s="7" t="s">
        <v>98</v>
      </c>
      <c r="U150" s="51">
        <v>2</v>
      </c>
      <c r="V150" s="79"/>
      <c r="W150" s="78"/>
      <c r="X150" s="49">
        <f t="shared" si="12"/>
        <v>0</v>
      </c>
      <c r="Y150" s="16">
        <v>0</v>
      </c>
      <c r="Z150" s="16">
        <v>1513999983</v>
      </c>
      <c r="AA150" s="16">
        <v>80500000</v>
      </c>
      <c r="AB150" s="16">
        <v>0</v>
      </c>
      <c r="AC150" s="16">
        <v>0</v>
      </c>
      <c r="AD150" s="55">
        <v>80500000</v>
      </c>
      <c r="AF150" s="58">
        <f t="shared" si="15"/>
        <v>0</v>
      </c>
      <c r="AJ150" s="83">
        <f t="shared" si="16"/>
        <v>0</v>
      </c>
      <c r="AK150" s="84">
        <f t="shared" si="17"/>
        <v>0</v>
      </c>
      <c r="AL150" s="85"/>
    </row>
    <row r="151" spans="1:38" ht="12.75" hidden="1" customHeight="1" x14ac:dyDescent="0.25">
      <c r="A151" s="10" t="s">
        <v>90</v>
      </c>
      <c r="B151" s="11" t="s">
        <v>91</v>
      </c>
      <c r="C151" s="11" t="s">
        <v>32</v>
      </c>
      <c r="D151" s="90" t="str">
        <f t="shared" si="13"/>
        <v>45</v>
      </c>
      <c r="E151" s="90" t="str">
        <f t="shared" si="14"/>
        <v>4501</v>
      </c>
      <c r="F151" s="11" t="s">
        <v>262</v>
      </c>
      <c r="G151" s="11" t="s">
        <v>148</v>
      </c>
      <c r="H151" s="11">
        <v>441</v>
      </c>
      <c r="I151" s="11" t="s">
        <v>270</v>
      </c>
      <c r="J151" s="11" t="s">
        <v>72</v>
      </c>
      <c r="K151" s="13">
        <v>1</v>
      </c>
      <c r="L151" s="14">
        <v>0.25</v>
      </c>
      <c r="M151" s="75" t="s">
        <v>2823</v>
      </c>
      <c r="N151" s="11" t="s">
        <v>274</v>
      </c>
      <c r="O151" s="12" t="s">
        <v>37</v>
      </c>
      <c r="P151" s="16">
        <v>119000000</v>
      </c>
      <c r="Q151" s="18">
        <v>4</v>
      </c>
      <c r="R151" s="20">
        <v>44197</v>
      </c>
      <c r="S151" s="22">
        <v>12</v>
      </c>
      <c r="T151" s="7" t="s">
        <v>98</v>
      </c>
      <c r="U151" s="51">
        <v>2</v>
      </c>
      <c r="V151" s="79"/>
      <c r="W151" s="78"/>
      <c r="X151" s="49">
        <f t="shared" si="12"/>
        <v>0</v>
      </c>
      <c r="Y151" s="16">
        <v>0</v>
      </c>
      <c r="Z151" s="16">
        <v>1513999983</v>
      </c>
      <c r="AA151" s="16">
        <v>119000000</v>
      </c>
      <c r="AB151" s="16">
        <v>0</v>
      </c>
      <c r="AC151" s="16">
        <v>0</v>
      </c>
      <c r="AD151" s="55">
        <v>119000000</v>
      </c>
      <c r="AF151" s="58">
        <f t="shared" si="15"/>
        <v>0</v>
      </c>
      <c r="AJ151" s="83">
        <f t="shared" si="16"/>
        <v>0</v>
      </c>
      <c r="AK151" s="84">
        <f t="shared" si="17"/>
        <v>0</v>
      </c>
      <c r="AL151" s="85"/>
    </row>
    <row r="152" spans="1:38" ht="12.75" hidden="1" customHeight="1" x14ac:dyDescent="0.25">
      <c r="A152" s="10" t="s">
        <v>90</v>
      </c>
      <c r="B152" s="11" t="s">
        <v>91</v>
      </c>
      <c r="C152" s="11" t="s">
        <v>32</v>
      </c>
      <c r="D152" s="90" t="str">
        <f t="shared" si="13"/>
        <v>45</v>
      </c>
      <c r="E152" s="90" t="str">
        <f t="shared" si="14"/>
        <v>4501</v>
      </c>
      <c r="F152" s="11" t="s">
        <v>262</v>
      </c>
      <c r="G152" s="11" t="s">
        <v>275</v>
      </c>
      <c r="H152" s="11">
        <v>441</v>
      </c>
      <c r="I152" s="11" t="s">
        <v>270</v>
      </c>
      <c r="J152" s="11" t="s">
        <v>72</v>
      </c>
      <c r="K152" s="13">
        <v>1</v>
      </c>
      <c r="L152" s="14">
        <v>0.25</v>
      </c>
      <c r="M152" s="75" t="s">
        <v>2823</v>
      </c>
      <c r="N152" s="11" t="s">
        <v>276</v>
      </c>
      <c r="O152" s="12" t="s">
        <v>37</v>
      </c>
      <c r="P152" s="16">
        <v>1664106969</v>
      </c>
      <c r="Q152" s="18">
        <v>10</v>
      </c>
      <c r="R152" s="20">
        <v>44197</v>
      </c>
      <c r="S152" s="22">
        <v>12</v>
      </c>
      <c r="T152" s="7" t="s">
        <v>98</v>
      </c>
      <c r="U152" s="51">
        <v>1</v>
      </c>
      <c r="V152" s="79"/>
      <c r="W152" s="78"/>
      <c r="X152" s="49">
        <f t="shared" si="12"/>
        <v>0</v>
      </c>
      <c r="Y152" s="16">
        <v>0</v>
      </c>
      <c r="Z152" s="16">
        <v>1417784377</v>
      </c>
      <c r="AA152" s="16">
        <v>1059784375</v>
      </c>
      <c r="AB152" s="16">
        <v>0</v>
      </c>
      <c r="AC152" s="16">
        <v>0</v>
      </c>
      <c r="AD152" s="55">
        <v>1059784375</v>
      </c>
      <c r="AF152" s="58">
        <f t="shared" si="15"/>
        <v>0</v>
      </c>
      <c r="AJ152" s="83">
        <f t="shared" si="16"/>
        <v>0</v>
      </c>
      <c r="AK152" s="84">
        <f t="shared" si="17"/>
        <v>0</v>
      </c>
      <c r="AL152" s="85"/>
    </row>
    <row r="153" spans="1:38" ht="12.75" hidden="1" customHeight="1" x14ac:dyDescent="0.25">
      <c r="A153" s="10" t="s">
        <v>90</v>
      </c>
      <c r="B153" s="11" t="s">
        <v>91</v>
      </c>
      <c r="C153" s="11" t="s">
        <v>32</v>
      </c>
      <c r="D153" s="90" t="str">
        <f t="shared" si="13"/>
        <v>45</v>
      </c>
      <c r="E153" s="90" t="str">
        <f t="shared" si="14"/>
        <v>4501</v>
      </c>
      <c r="F153" s="11" t="s">
        <v>262</v>
      </c>
      <c r="G153" s="11" t="s">
        <v>275</v>
      </c>
      <c r="H153" s="11">
        <v>441</v>
      </c>
      <c r="I153" s="11" t="s">
        <v>270</v>
      </c>
      <c r="J153" s="11" t="s">
        <v>72</v>
      </c>
      <c r="K153" s="13">
        <v>1</v>
      </c>
      <c r="L153" s="14">
        <v>0.25</v>
      </c>
      <c r="M153" s="75" t="s">
        <v>2823</v>
      </c>
      <c r="N153" s="11" t="s">
        <v>277</v>
      </c>
      <c r="O153" s="12" t="s">
        <v>37</v>
      </c>
      <c r="P153" s="16">
        <v>358000000</v>
      </c>
      <c r="Q153" s="18">
        <v>1</v>
      </c>
      <c r="R153" s="20">
        <v>44197</v>
      </c>
      <c r="S153" s="22">
        <v>12</v>
      </c>
      <c r="T153" s="7" t="s">
        <v>98</v>
      </c>
      <c r="U153" s="51">
        <v>0.1</v>
      </c>
      <c r="V153" s="79"/>
      <c r="W153" s="78"/>
      <c r="X153" s="49">
        <f t="shared" si="12"/>
        <v>0</v>
      </c>
      <c r="Y153" s="16">
        <v>0</v>
      </c>
      <c r="Z153" s="16">
        <v>1417784377</v>
      </c>
      <c r="AA153" s="16">
        <v>358000000</v>
      </c>
      <c r="AB153" s="16">
        <v>0</v>
      </c>
      <c r="AC153" s="16">
        <v>0</v>
      </c>
      <c r="AD153" s="55">
        <v>358000000</v>
      </c>
      <c r="AF153" s="58">
        <f t="shared" si="15"/>
        <v>0</v>
      </c>
      <c r="AJ153" s="83">
        <f t="shared" si="16"/>
        <v>0</v>
      </c>
      <c r="AK153" s="84">
        <f t="shared" si="17"/>
        <v>0</v>
      </c>
      <c r="AL153" s="85"/>
    </row>
    <row r="154" spans="1:38" ht="12.75" hidden="1" customHeight="1" x14ac:dyDescent="0.25">
      <c r="A154" s="10" t="s">
        <v>90</v>
      </c>
      <c r="B154" s="11" t="s">
        <v>91</v>
      </c>
      <c r="C154" s="11" t="s">
        <v>32</v>
      </c>
      <c r="D154" s="90" t="str">
        <f t="shared" si="13"/>
        <v>45</v>
      </c>
      <c r="E154" s="90" t="str">
        <f t="shared" si="14"/>
        <v>4501</v>
      </c>
      <c r="F154" s="11" t="s">
        <v>262</v>
      </c>
      <c r="G154" s="11" t="s">
        <v>275</v>
      </c>
      <c r="H154" s="11">
        <v>441</v>
      </c>
      <c r="I154" s="11" t="s">
        <v>270</v>
      </c>
      <c r="J154" s="11" t="s">
        <v>72</v>
      </c>
      <c r="K154" s="13">
        <v>1</v>
      </c>
      <c r="L154" s="14">
        <v>0.25</v>
      </c>
      <c r="M154" s="75" t="s">
        <v>2823</v>
      </c>
      <c r="N154" s="11" t="s">
        <v>278</v>
      </c>
      <c r="O154" s="12" t="s">
        <v>37</v>
      </c>
      <c r="P154" s="16">
        <v>1</v>
      </c>
      <c r="Q154" s="18">
        <v>0</v>
      </c>
      <c r="R154" s="20">
        <v>44197</v>
      </c>
      <c r="S154" s="22">
        <v>12</v>
      </c>
      <c r="T154" s="7" t="s">
        <v>98</v>
      </c>
      <c r="U154" s="51">
        <v>0</v>
      </c>
      <c r="V154" s="79"/>
      <c r="W154" s="78"/>
      <c r="X154" s="49" t="e">
        <f t="shared" si="12"/>
        <v>#DIV/0!</v>
      </c>
      <c r="Y154" s="16">
        <v>0</v>
      </c>
      <c r="Z154" s="16">
        <v>1417784377</v>
      </c>
      <c r="AA154" s="16">
        <v>1</v>
      </c>
      <c r="AB154" s="16">
        <v>0</v>
      </c>
      <c r="AC154" s="16">
        <v>0</v>
      </c>
      <c r="AD154" s="55">
        <v>1</v>
      </c>
      <c r="AF154" s="58">
        <f t="shared" si="15"/>
        <v>0</v>
      </c>
      <c r="AJ154" s="83">
        <f t="shared" si="16"/>
        <v>0</v>
      </c>
      <c r="AK154" s="84">
        <f t="shared" si="17"/>
        <v>0</v>
      </c>
      <c r="AL154" s="85" t="s">
        <v>2750</v>
      </c>
    </row>
    <row r="155" spans="1:38" ht="12.75" hidden="1" customHeight="1" x14ac:dyDescent="0.25">
      <c r="A155" s="10" t="s">
        <v>90</v>
      </c>
      <c r="B155" s="11" t="s">
        <v>91</v>
      </c>
      <c r="C155" s="11" t="s">
        <v>32</v>
      </c>
      <c r="D155" s="90" t="str">
        <f t="shared" si="13"/>
        <v>45</v>
      </c>
      <c r="E155" s="90" t="str">
        <f t="shared" si="14"/>
        <v>4501</v>
      </c>
      <c r="F155" s="11" t="s">
        <v>262</v>
      </c>
      <c r="G155" s="11" t="s">
        <v>275</v>
      </c>
      <c r="H155" s="11">
        <v>441</v>
      </c>
      <c r="I155" s="11" t="s">
        <v>270</v>
      </c>
      <c r="J155" s="11" t="s">
        <v>72</v>
      </c>
      <c r="K155" s="13">
        <v>1</v>
      </c>
      <c r="L155" s="14">
        <v>0.25</v>
      </c>
      <c r="M155" s="75" t="s">
        <v>2823</v>
      </c>
      <c r="N155" s="11" t="s">
        <v>279</v>
      </c>
      <c r="O155" s="12" t="s">
        <v>37</v>
      </c>
      <c r="P155" s="16">
        <v>1</v>
      </c>
      <c r="Q155" s="18">
        <v>0</v>
      </c>
      <c r="R155" s="20">
        <v>44197</v>
      </c>
      <c r="S155" s="22">
        <v>12</v>
      </c>
      <c r="T155" s="7" t="s">
        <v>98</v>
      </c>
      <c r="U155" s="51">
        <v>0</v>
      </c>
      <c r="V155" s="79"/>
      <c r="W155" s="78"/>
      <c r="X155" s="49" t="e">
        <f t="shared" si="12"/>
        <v>#DIV/0!</v>
      </c>
      <c r="Y155" s="16">
        <v>0</v>
      </c>
      <c r="Z155" s="16">
        <v>1417784377</v>
      </c>
      <c r="AA155" s="16">
        <v>1</v>
      </c>
      <c r="AB155" s="16">
        <v>0</v>
      </c>
      <c r="AC155" s="16">
        <v>0</v>
      </c>
      <c r="AD155" s="55">
        <v>1</v>
      </c>
      <c r="AF155" s="58">
        <f t="shared" si="15"/>
        <v>0</v>
      </c>
      <c r="AJ155" s="83">
        <f t="shared" si="16"/>
        <v>0</v>
      </c>
      <c r="AK155" s="84">
        <f t="shared" si="17"/>
        <v>0</v>
      </c>
      <c r="AL155" s="85" t="s">
        <v>2750</v>
      </c>
    </row>
    <row r="156" spans="1:38" ht="12.75" hidden="1" customHeight="1" x14ac:dyDescent="0.25">
      <c r="A156" s="10" t="s">
        <v>90</v>
      </c>
      <c r="B156" s="11" t="s">
        <v>91</v>
      </c>
      <c r="C156" s="11" t="s">
        <v>32</v>
      </c>
      <c r="D156" s="90" t="str">
        <f t="shared" si="13"/>
        <v>45</v>
      </c>
      <c r="E156" s="90" t="str">
        <f t="shared" si="14"/>
        <v>4501</v>
      </c>
      <c r="F156" s="11" t="s">
        <v>262</v>
      </c>
      <c r="G156" s="11" t="s">
        <v>280</v>
      </c>
      <c r="H156" s="11">
        <v>441</v>
      </c>
      <c r="I156" s="11" t="s">
        <v>270</v>
      </c>
      <c r="J156" s="11" t="s">
        <v>72</v>
      </c>
      <c r="K156" s="13">
        <v>1</v>
      </c>
      <c r="L156" s="14">
        <v>0.25</v>
      </c>
      <c r="M156" s="75" t="s">
        <v>2823</v>
      </c>
      <c r="N156" s="11" t="s">
        <v>281</v>
      </c>
      <c r="O156" s="12" t="s">
        <v>37</v>
      </c>
      <c r="P156" s="16">
        <v>97000000</v>
      </c>
      <c r="Q156" s="18">
        <v>1</v>
      </c>
      <c r="R156" s="20">
        <v>44197</v>
      </c>
      <c r="S156" s="22">
        <v>12</v>
      </c>
      <c r="T156" s="7" t="s">
        <v>98</v>
      </c>
      <c r="U156" s="51">
        <v>0.1</v>
      </c>
      <c r="V156" s="79"/>
      <c r="W156" s="78"/>
      <c r="X156" s="49">
        <f t="shared" si="12"/>
        <v>0</v>
      </c>
      <c r="Y156" s="16">
        <v>0</v>
      </c>
      <c r="Z156" s="16">
        <v>3136158093</v>
      </c>
      <c r="AA156" s="16">
        <v>97000000</v>
      </c>
      <c r="AB156" s="16">
        <v>0</v>
      </c>
      <c r="AC156" s="16">
        <v>0</v>
      </c>
      <c r="AD156" s="55">
        <v>97000000</v>
      </c>
      <c r="AF156" s="58">
        <f t="shared" si="15"/>
        <v>0</v>
      </c>
      <c r="AJ156" s="83">
        <f t="shared" si="16"/>
        <v>0</v>
      </c>
      <c r="AK156" s="84">
        <f t="shared" si="17"/>
        <v>0</v>
      </c>
      <c r="AL156" s="85"/>
    </row>
    <row r="157" spans="1:38" ht="12.75" hidden="1" customHeight="1" x14ac:dyDescent="0.25">
      <c r="A157" s="10" t="s">
        <v>90</v>
      </c>
      <c r="B157" s="11" t="s">
        <v>91</v>
      </c>
      <c r="C157" s="11" t="s">
        <v>32</v>
      </c>
      <c r="D157" s="90" t="str">
        <f t="shared" si="13"/>
        <v>45</v>
      </c>
      <c r="E157" s="90" t="str">
        <f t="shared" si="14"/>
        <v>4501</v>
      </c>
      <c r="F157" s="11" t="s">
        <v>262</v>
      </c>
      <c r="G157" s="11" t="s">
        <v>280</v>
      </c>
      <c r="H157" s="11">
        <v>441</v>
      </c>
      <c r="I157" s="11" t="s">
        <v>270</v>
      </c>
      <c r="J157" s="11" t="s">
        <v>72</v>
      </c>
      <c r="K157" s="13">
        <v>1</v>
      </c>
      <c r="L157" s="14">
        <v>0.25</v>
      </c>
      <c r="M157" s="75" t="s">
        <v>2823</v>
      </c>
      <c r="N157" s="11" t="s">
        <v>282</v>
      </c>
      <c r="O157" s="12" t="s">
        <v>37</v>
      </c>
      <c r="P157" s="16">
        <v>283000000</v>
      </c>
      <c r="Q157" s="18">
        <v>1</v>
      </c>
      <c r="R157" s="20">
        <v>44197</v>
      </c>
      <c r="S157" s="22">
        <v>12</v>
      </c>
      <c r="T157" s="7" t="s">
        <v>98</v>
      </c>
      <c r="U157" s="51">
        <v>1</v>
      </c>
      <c r="V157" s="79"/>
      <c r="W157" s="78"/>
      <c r="X157" s="49">
        <f t="shared" si="12"/>
        <v>0</v>
      </c>
      <c r="Y157" s="16">
        <v>0</v>
      </c>
      <c r="Z157" s="16">
        <v>3136158093</v>
      </c>
      <c r="AA157" s="16">
        <v>279158093</v>
      </c>
      <c r="AB157" s="16">
        <v>0</v>
      </c>
      <c r="AC157" s="16">
        <v>0</v>
      </c>
      <c r="AD157" s="55">
        <v>279158093</v>
      </c>
      <c r="AF157" s="58">
        <f t="shared" si="15"/>
        <v>0</v>
      </c>
      <c r="AJ157" s="83">
        <f t="shared" si="16"/>
        <v>0</v>
      </c>
      <c r="AK157" s="84">
        <f t="shared" si="17"/>
        <v>0</v>
      </c>
      <c r="AL157" s="85"/>
    </row>
    <row r="158" spans="1:38" ht="12.75" hidden="1" customHeight="1" x14ac:dyDescent="0.25">
      <c r="A158" s="10" t="s">
        <v>90</v>
      </c>
      <c r="B158" s="11" t="s">
        <v>91</v>
      </c>
      <c r="C158" s="11" t="s">
        <v>32</v>
      </c>
      <c r="D158" s="90" t="str">
        <f t="shared" si="13"/>
        <v>45</v>
      </c>
      <c r="E158" s="90" t="str">
        <f t="shared" si="14"/>
        <v>4501</v>
      </c>
      <c r="F158" s="11" t="s">
        <v>262</v>
      </c>
      <c r="G158" s="11" t="s">
        <v>280</v>
      </c>
      <c r="H158" s="11">
        <v>441</v>
      </c>
      <c r="I158" s="11" t="s">
        <v>270</v>
      </c>
      <c r="J158" s="11" t="s">
        <v>72</v>
      </c>
      <c r="K158" s="13">
        <v>1</v>
      </c>
      <c r="L158" s="14">
        <v>0.25</v>
      </c>
      <c r="M158" s="75" t="s">
        <v>2823</v>
      </c>
      <c r="N158" s="11" t="s">
        <v>283</v>
      </c>
      <c r="O158" s="12" t="s">
        <v>37</v>
      </c>
      <c r="P158" s="16">
        <v>1753000000</v>
      </c>
      <c r="Q158" s="18">
        <v>1</v>
      </c>
      <c r="R158" s="20">
        <v>44197</v>
      </c>
      <c r="S158" s="22">
        <v>12</v>
      </c>
      <c r="T158" s="7" t="s">
        <v>98</v>
      </c>
      <c r="U158" s="51">
        <v>0.1</v>
      </c>
      <c r="V158" s="79"/>
      <c r="W158" s="78"/>
      <c r="X158" s="49">
        <f t="shared" si="12"/>
        <v>0</v>
      </c>
      <c r="Y158" s="16">
        <v>0</v>
      </c>
      <c r="Z158" s="16">
        <v>3136158093</v>
      </c>
      <c r="AA158" s="16">
        <v>1753000000</v>
      </c>
      <c r="AB158" s="16">
        <v>0</v>
      </c>
      <c r="AC158" s="16">
        <v>0</v>
      </c>
      <c r="AD158" s="55">
        <v>1753000000</v>
      </c>
      <c r="AF158" s="58">
        <f t="shared" si="15"/>
        <v>0</v>
      </c>
      <c r="AJ158" s="83">
        <f t="shared" si="16"/>
        <v>0</v>
      </c>
      <c r="AK158" s="84">
        <f t="shared" si="17"/>
        <v>0</v>
      </c>
      <c r="AL158" s="85"/>
    </row>
    <row r="159" spans="1:38" ht="12.75" hidden="1" customHeight="1" x14ac:dyDescent="0.25">
      <c r="A159" s="10" t="s">
        <v>90</v>
      </c>
      <c r="B159" s="11" t="s">
        <v>91</v>
      </c>
      <c r="C159" s="11" t="s">
        <v>32</v>
      </c>
      <c r="D159" s="90" t="str">
        <f t="shared" si="13"/>
        <v>45</v>
      </c>
      <c r="E159" s="90" t="str">
        <f t="shared" si="14"/>
        <v>4501</v>
      </c>
      <c r="F159" s="11" t="s">
        <v>262</v>
      </c>
      <c r="G159" s="11" t="s">
        <v>280</v>
      </c>
      <c r="H159" s="11">
        <v>441</v>
      </c>
      <c r="I159" s="11" t="s">
        <v>270</v>
      </c>
      <c r="J159" s="11" t="s">
        <v>72</v>
      </c>
      <c r="K159" s="13">
        <v>1</v>
      </c>
      <c r="L159" s="14">
        <v>0.25</v>
      </c>
      <c r="M159" s="75" t="s">
        <v>2823</v>
      </c>
      <c r="N159" s="11" t="s">
        <v>284</v>
      </c>
      <c r="O159" s="12" t="s">
        <v>37</v>
      </c>
      <c r="P159" s="16">
        <v>1007000000</v>
      </c>
      <c r="Q159" s="18">
        <v>1</v>
      </c>
      <c r="R159" s="20">
        <v>44197</v>
      </c>
      <c r="S159" s="22">
        <v>12</v>
      </c>
      <c r="T159" s="7" t="s">
        <v>98</v>
      </c>
      <c r="U159" s="51">
        <v>0.1</v>
      </c>
      <c r="V159" s="79"/>
      <c r="W159" s="78"/>
      <c r="X159" s="49">
        <f t="shared" si="12"/>
        <v>0</v>
      </c>
      <c r="Y159" s="16">
        <v>0</v>
      </c>
      <c r="Z159" s="16">
        <v>3136158093</v>
      </c>
      <c r="AA159" s="16">
        <v>1007000000</v>
      </c>
      <c r="AB159" s="16">
        <v>0</v>
      </c>
      <c r="AC159" s="16">
        <v>0</v>
      </c>
      <c r="AD159" s="55">
        <v>1007000000</v>
      </c>
      <c r="AF159" s="58">
        <f t="shared" si="15"/>
        <v>0</v>
      </c>
      <c r="AJ159" s="83">
        <f t="shared" si="16"/>
        <v>0</v>
      </c>
      <c r="AK159" s="84">
        <f t="shared" si="17"/>
        <v>0</v>
      </c>
      <c r="AL159" s="85"/>
    </row>
    <row r="160" spans="1:38" ht="12.75" hidden="1" customHeight="1" x14ac:dyDescent="0.25">
      <c r="A160" s="10" t="s">
        <v>90</v>
      </c>
      <c r="B160" s="11" t="s">
        <v>91</v>
      </c>
      <c r="C160" s="11" t="s">
        <v>32</v>
      </c>
      <c r="D160" s="90" t="str">
        <f t="shared" si="13"/>
        <v>45</v>
      </c>
      <c r="E160" s="90" t="str">
        <f t="shared" si="14"/>
        <v>4501</v>
      </c>
      <c r="F160" s="11" t="s">
        <v>262</v>
      </c>
      <c r="G160" s="11" t="s">
        <v>275</v>
      </c>
      <c r="H160" s="11">
        <v>442</v>
      </c>
      <c r="I160" s="11" t="s">
        <v>285</v>
      </c>
      <c r="J160" s="11" t="s">
        <v>286</v>
      </c>
      <c r="K160" s="13">
        <v>1</v>
      </c>
      <c r="L160" s="14">
        <v>0.3</v>
      </c>
      <c r="M160" s="75" t="s">
        <v>2824</v>
      </c>
      <c r="N160" s="11" t="s">
        <v>287</v>
      </c>
      <c r="O160" s="12" t="s">
        <v>37</v>
      </c>
      <c r="P160" s="16">
        <v>54883983</v>
      </c>
      <c r="Q160" s="18">
        <v>1</v>
      </c>
      <c r="R160" s="20">
        <v>44197</v>
      </c>
      <c r="S160" s="22">
        <v>12</v>
      </c>
      <c r="T160" s="7" t="s">
        <v>98</v>
      </c>
      <c r="U160" s="51">
        <v>0.1</v>
      </c>
      <c r="V160" s="79"/>
      <c r="W160" s="78"/>
      <c r="X160" s="49">
        <f t="shared" si="12"/>
        <v>0</v>
      </c>
      <c r="Y160" s="16">
        <v>0</v>
      </c>
      <c r="Z160" s="16">
        <v>302883981</v>
      </c>
      <c r="AA160" s="16">
        <v>54883983</v>
      </c>
      <c r="AB160" s="16">
        <v>0</v>
      </c>
      <c r="AC160" s="16">
        <v>0</v>
      </c>
      <c r="AD160" s="55">
        <v>54883983</v>
      </c>
      <c r="AF160" s="58">
        <f t="shared" si="15"/>
        <v>0</v>
      </c>
      <c r="AJ160" s="83">
        <f t="shared" si="16"/>
        <v>0</v>
      </c>
      <c r="AK160" s="84">
        <f t="shared" si="17"/>
        <v>0</v>
      </c>
      <c r="AL160" s="85"/>
    </row>
    <row r="161" spans="1:38" ht="12.75" hidden="1" customHeight="1" x14ac:dyDescent="0.25">
      <c r="A161" s="10" t="s">
        <v>90</v>
      </c>
      <c r="B161" s="11" t="s">
        <v>91</v>
      </c>
      <c r="C161" s="11" t="s">
        <v>32</v>
      </c>
      <c r="D161" s="90" t="str">
        <f t="shared" si="13"/>
        <v>45</v>
      </c>
      <c r="E161" s="90" t="str">
        <f t="shared" si="14"/>
        <v>4501</v>
      </c>
      <c r="F161" s="11" t="s">
        <v>262</v>
      </c>
      <c r="G161" s="11" t="s">
        <v>275</v>
      </c>
      <c r="H161" s="11">
        <v>442</v>
      </c>
      <c r="I161" s="11" t="s">
        <v>285</v>
      </c>
      <c r="J161" s="11" t="s">
        <v>286</v>
      </c>
      <c r="K161" s="13">
        <v>1</v>
      </c>
      <c r="L161" s="14">
        <v>0.3</v>
      </c>
      <c r="M161" s="75" t="s">
        <v>2824</v>
      </c>
      <c r="N161" s="11" t="s">
        <v>288</v>
      </c>
      <c r="O161" s="12" t="s">
        <v>37</v>
      </c>
      <c r="P161" s="16">
        <v>848000000</v>
      </c>
      <c r="Q161" s="18">
        <v>10</v>
      </c>
      <c r="R161" s="20">
        <v>44197</v>
      </c>
      <c r="S161" s="22">
        <v>12</v>
      </c>
      <c r="T161" s="7" t="s">
        <v>98</v>
      </c>
      <c r="U161" s="51">
        <v>0.3</v>
      </c>
      <c r="V161" s="79"/>
      <c r="W161" s="78"/>
      <c r="X161" s="49">
        <f t="shared" si="12"/>
        <v>0</v>
      </c>
      <c r="Y161" s="16">
        <v>0</v>
      </c>
      <c r="Z161" s="16">
        <v>302883981</v>
      </c>
      <c r="AA161" s="16">
        <v>247999998</v>
      </c>
      <c r="AB161" s="16">
        <v>0</v>
      </c>
      <c r="AC161" s="16">
        <v>0</v>
      </c>
      <c r="AD161" s="55">
        <v>247999998</v>
      </c>
      <c r="AF161" s="58">
        <f t="shared" si="15"/>
        <v>0</v>
      </c>
      <c r="AJ161" s="83">
        <f t="shared" si="16"/>
        <v>0</v>
      </c>
      <c r="AK161" s="84">
        <f t="shared" si="17"/>
        <v>0</v>
      </c>
      <c r="AL161" s="85"/>
    </row>
    <row r="162" spans="1:38" ht="12.75" hidden="1" customHeight="1" x14ac:dyDescent="0.25">
      <c r="A162" s="10" t="s">
        <v>90</v>
      </c>
      <c r="B162" s="11" t="s">
        <v>91</v>
      </c>
      <c r="C162" s="11" t="s">
        <v>32</v>
      </c>
      <c r="D162" s="90" t="str">
        <f t="shared" si="13"/>
        <v>45</v>
      </c>
      <c r="E162" s="90" t="str">
        <f t="shared" si="14"/>
        <v>4501</v>
      </c>
      <c r="F162" s="11" t="s">
        <v>262</v>
      </c>
      <c r="G162" s="11" t="s">
        <v>153</v>
      </c>
      <c r="H162" s="11">
        <v>442</v>
      </c>
      <c r="I162" s="11" t="s">
        <v>285</v>
      </c>
      <c r="J162" s="11" t="s">
        <v>286</v>
      </c>
      <c r="K162" s="13">
        <v>1</v>
      </c>
      <c r="L162" s="14">
        <v>0.3</v>
      </c>
      <c r="M162" s="75" t="s">
        <v>2824</v>
      </c>
      <c r="N162" s="11" t="s">
        <v>289</v>
      </c>
      <c r="O162" s="12" t="s">
        <v>37</v>
      </c>
      <c r="P162" s="16">
        <v>323883981</v>
      </c>
      <c r="Q162" s="18">
        <v>1</v>
      </c>
      <c r="R162" s="20">
        <v>44197</v>
      </c>
      <c r="S162" s="22">
        <v>12</v>
      </c>
      <c r="T162" s="7" t="s">
        <v>98</v>
      </c>
      <c r="U162" s="51">
        <v>0.3</v>
      </c>
      <c r="V162" s="79"/>
      <c r="W162" s="78"/>
      <c r="X162" s="49">
        <f t="shared" si="12"/>
        <v>0</v>
      </c>
      <c r="Y162" s="16">
        <v>0</v>
      </c>
      <c r="Z162" s="16">
        <v>323883983</v>
      </c>
      <c r="AA162" s="16">
        <v>323883981</v>
      </c>
      <c r="AB162" s="16">
        <v>0</v>
      </c>
      <c r="AC162" s="16">
        <v>0</v>
      </c>
      <c r="AD162" s="55">
        <v>323883981</v>
      </c>
      <c r="AF162" s="58">
        <f t="shared" si="15"/>
        <v>0</v>
      </c>
      <c r="AJ162" s="83">
        <f t="shared" si="16"/>
        <v>0</v>
      </c>
      <c r="AK162" s="84">
        <f t="shared" si="17"/>
        <v>0</v>
      </c>
      <c r="AL162" s="85"/>
    </row>
    <row r="163" spans="1:38" ht="12.75" hidden="1" customHeight="1" x14ac:dyDescent="0.25">
      <c r="A163" s="10" t="s">
        <v>90</v>
      </c>
      <c r="B163" s="11" t="s">
        <v>91</v>
      </c>
      <c r="C163" s="11" t="s">
        <v>32</v>
      </c>
      <c r="D163" s="90" t="str">
        <f t="shared" si="13"/>
        <v>45</v>
      </c>
      <c r="E163" s="90" t="str">
        <f t="shared" si="14"/>
        <v>4501</v>
      </c>
      <c r="F163" s="11" t="s">
        <v>262</v>
      </c>
      <c r="G163" s="11" t="s">
        <v>153</v>
      </c>
      <c r="H163" s="11">
        <v>442</v>
      </c>
      <c r="I163" s="11" t="s">
        <v>285</v>
      </c>
      <c r="J163" s="11" t="s">
        <v>286</v>
      </c>
      <c r="K163" s="13">
        <v>1</v>
      </c>
      <c r="L163" s="14">
        <v>0.3</v>
      </c>
      <c r="M163" s="75" t="s">
        <v>2824</v>
      </c>
      <c r="N163" s="11" t="s">
        <v>290</v>
      </c>
      <c r="O163" s="12" t="s">
        <v>37</v>
      </c>
      <c r="P163" s="16">
        <v>1</v>
      </c>
      <c r="Q163" s="18">
        <v>0</v>
      </c>
      <c r="R163" s="20">
        <v>44197</v>
      </c>
      <c r="S163" s="22">
        <v>12</v>
      </c>
      <c r="T163" s="7" t="s">
        <v>98</v>
      </c>
      <c r="U163" s="51">
        <v>0</v>
      </c>
      <c r="V163" s="79"/>
      <c r="W163" s="78"/>
      <c r="X163" s="49" t="e">
        <f t="shared" si="12"/>
        <v>#DIV/0!</v>
      </c>
      <c r="Y163" s="16">
        <v>0</v>
      </c>
      <c r="Z163" s="16">
        <v>323883983</v>
      </c>
      <c r="AA163" s="16">
        <v>1</v>
      </c>
      <c r="AB163" s="16">
        <v>0</v>
      </c>
      <c r="AC163" s="16">
        <v>0</v>
      </c>
      <c r="AD163" s="55">
        <v>1</v>
      </c>
      <c r="AF163" s="58">
        <f t="shared" si="15"/>
        <v>0</v>
      </c>
      <c r="AJ163" s="83">
        <f t="shared" si="16"/>
        <v>0</v>
      </c>
      <c r="AK163" s="84">
        <f t="shared" si="17"/>
        <v>0</v>
      </c>
      <c r="AL163" s="85" t="s">
        <v>2750</v>
      </c>
    </row>
    <row r="164" spans="1:38" ht="12.75" hidden="1" customHeight="1" x14ac:dyDescent="0.25">
      <c r="A164" s="10" t="s">
        <v>90</v>
      </c>
      <c r="B164" s="11" t="s">
        <v>91</v>
      </c>
      <c r="C164" s="11" t="s">
        <v>32</v>
      </c>
      <c r="D164" s="90" t="str">
        <f t="shared" si="13"/>
        <v>45</v>
      </c>
      <c r="E164" s="90" t="str">
        <f t="shared" si="14"/>
        <v>4501</v>
      </c>
      <c r="F164" s="11" t="s">
        <v>262</v>
      </c>
      <c r="G164" s="11" t="s">
        <v>153</v>
      </c>
      <c r="H164" s="11">
        <v>442</v>
      </c>
      <c r="I164" s="11" t="s">
        <v>285</v>
      </c>
      <c r="J164" s="11" t="s">
        <v>286</v>
      </c>
      <c r="K164" s="13">
        <v>1</v>
      </c>
      <c r="L164" s="14">
        <v>0.3</v>
      </c>
      <c r="M164" s="75" t="s">
        <v>2824</v>
      </c>
      <c r="N164" s="11" t="s">
        <v>291</v>
      </c>
      <c r="O164" s="12" t="s">
        <v>37</v>
      </c>
      <c r="P164" s="16">
        <v>1</v>
      </c>
      <c r="Q164" s="18">
        <v>0</v>
      </c>
      <c r="R164" s="20">
        <v>44197</v>
      </c>
      <c r="S164" s="22">
        <v>12</v>
      </c>
      <c r="T164" s="7" t="s">
        <v>98</v>
      </c>
      <c r="U164" s="51">
        <v>0</v>
      </c>
      <c r="V164" s="79"/>
      <c r="W164" s="78"/>
      <c r="X164" s="49" t="e">
        <f t="shared" si="12"/>
        <v>#DIV/0!</v>
      </c>
      <c r="Y164" s="16">
        <v>0</v>
      </c>
      <c r="Z164" s="16">
        <v>323883983</v>
      </c>
      <c r="AA164" s="16">
        <v>1</v>
      </c>
      <c r="AB164" s="16">
        <v>0</v>
      </c>
      <c r="AC164" s="16">
        <v>0</v>
      </c>
      <c r="AD164" s="55">
        <v>1</v>
      </c>
      <c r="AF164" s="58">
        <f t="shared" si="15"/>
        <v>0</v>
      </c>
      <c r="AJ164" s="83">
        <f t="shared" si="16"/>
        <v>0</v>
      </c>
      <c r="AK164" s="84">
        <f t="shared" si="17"/>
        <v>0</v>
      </c>
      <c r="AL164" s="85" t="s">
        <v>2750</v>
      </c>
    </row>
    <row r="165" spans="1:38" ht="12.75" hidden="1" customHeight="1" x14ac:dyDescent="0.25">
      <c r="A165" s="10" t="s">
        <v>90</v>
      </c>
      <c r="B165" s="11" t="s">
        <v>91</v>
      </c>
      <c r="C165" s="11" t="s">
        <v>32</v>
      </c>
      <c r="D165" s="90" t="str">
        <f t="shared" si="13"/>
        <v>45</v>
      </c>
      <c r="E165" s="90" t="str">
        <f t="shared" si="14"/>
        <v>4502</v>
      </c>
      <c r="F165" s="11" t="s">
        <v>292</v>
      </c>
      <c r="G165" s="11" t="s">
        <v>193</v>
      </c>
      <c r="H165" s="11">
        <v>443</v>
      </c>
      <c r="I165" s="11" t="s">
        <v>293</v>
      </c>
      <c r="J165" s="11" t="s">
        <v>72</v>
      </c>
      <c r="K165" s="13">
        <v>1</v>
      </c>
      <c r="L165" s="14">
        <v>0.35</v>
      </c>
      <c r="M165" s="75" t="s">
        <v>2825</v>
      </c>
      <c r="N165" s="11" t="s">
        <v>294</v>
      </c>
      <c r="O165" s="12" t="s">
        <v>37</v>
      </c>
      <c r="P165" s="16">
        <v>997</v>
      </c>
      <c r="Q165" s="18">
        <v>1</v>
      </c>
      <c r="R165" s="20">
        <v>44197</v>
      </c>
      <c r="S165" s="22">
        <v>12</v>
      </c>
      <c r="T165" s="7" t="s">
        <v>295</v>
      </c>
      <c r="U165" s="51">
        <v>0</v>
      </c>
      <c r="V165" s="79"/>
      <c r="W165" s="78"/>
      <c r="X165" s="49" t="e">
        <f t="shared" si="12"/>
        <v>#DIV/0!</v>
      </c>
      <c r="Y165" s="16">
        <v>0</v>
      </c>
      <c r="Z165" s="16">
        <v>24400000</v>
      </c>
      <c r="AA165" s="16">
        <v>997</v>
      </c>
      <c r="AB165" s="16">
        <v>0</v>
      </c>
      <c r="AC165" s="16">
        <v>0</v>
      </c>
      <c r="AD165" s="55">
        <v>997</v>
      </c>
      <c r="AF165" s="58">
        <f t="shared" si="15"/>
        <v>0</v>
      </c>
      <c r="AJ165" s="83">
        <f t="shared" si="16"/>
        <v>0</v>
      </c>
      <c r="AK165" s="84">
        <f t="shared" si="17"/>
        <v>0</v>
      </c>
      <c r="AL165" s="85" t="s">
        <v>2750</v>
      </c>
    </row>
    <row r="166" spans="1:38" ht="12.75" hidden="1" customHeight="1" x14ac:dyDescent="0.25">
      <c r="A166" s="10" t="s">
        <v>90</v>
      </c>
      <c r="B166" s="11" t="s">
        <v>91</v>
      </c>
      <c r="C166" s="11" t="s">
        <v>32</v>
      </c>
      <c r="D166" s="90" t="str">
        <f t="shared" si="13"/>
        <v>45</v>
      </c>
      <c r="E166" s="90" t="str">
        <f t="shared" si="14"/>
        <v>4502</v>
      </c>
      <c r="F166" s="11" t="s">
        <v>292</v>
      </c>
      <c r="G166" s="11" t="s">
        <v>193</v>
      </c>
      <c r="H166" s="11">
        <v>443</v>
      </c>
      <c r="I166" s="11" t="s">
        <v>293</v>
      </c>
      <c r="J166" s="11" t="s">
        <v>72</v>
      </c>
      <c r="K166" s="13">
        <v>1</v>
      </c>
      <c r="L166" s="14">
        <v>0.35</v>
      </c>
      <c r="M166" s="75" t="s">
        <v>2825</v>
      </c>
      <c r="N166" s="11" t="s">
        <v>296</v>
      </c>
      <c r="O166" s="12" t="s">
        <v>37</v>
      </c>
      <c r="P166" s="16">
        <v>24397003</v>
      </c>
      <c r="Q166" s="18">
        <v>4</v>
      </c>
      <c r="R166" s="20">
        <v>44197</v>
      </c>
      <c r="S166" s="22">
        <v>12</v>
      </c>
      <c r="T166" s="7" t="s">
        <v>295</v>
      </c>
      <c r="U166" s="51">
        <v>2</v>
      </c>
      <c r="V166" s="79"/>
      <c r="W166" s="78"/>
      <c r="X166" s="49">
        <f t="shared" si="12"/>
        <v>0</v>
      </c>
      <c r="Y166" s="16">
        <v>0</v>
      </c>
      <c r="Z166" s="16">
        <v>24400000</v>
      </c>
      <c r="AA166" s="16">
        <v>24397003</v>
      </c>
      <c r="AB166" s="16">
        <v>0</v>
      </c>
      <c r="AC166" s="16">
        <v>0</v>
      </c>
      <c r="AD166" s="55">
        <v>24397003</v>
      </c>
      <c r="AF166" s="58">
        <f t="shared" si="15"/>
        <v>0</v>
      </c>
      <c r="AJ166" s="83">
        <f t="shared" si="16"/>
        <v>0</v>
      </c>
      <c r="AK166" s="84">
        <f t="shared" si="17"/>
        <v>0</v>
      </c>
      <c r="AL166" s="85"/>
    </row>
    <row r="167" spans="1:38" ht="12.75" hidden="1" customHeight="1" x14ac:dyDescent="0.25">
      <c r="A167" s="10" t="s">
        <v>90</v>
      </c>
      <c r="B167" s="11" t="s">
        <v>91</v>
      </c>
      <c r="C167" s="11" t="s">
        <v>32</v>
      </c>
      <c r="D167" s="90" t="str">
        <f t="shared" si="13"/>
        <v>45</v>
      </c>
      <c r="E167" s="90" t="str">
        <f t="shared" si="14"/>
        <v>4502</v>
      </c>
      <c r="F167" s="11" t="s">
        <v>292</v>
      </c>
      <c r="G167" s="11" t="s">
        <v>193</v>
      </c>
      <c r="H167" s="11">
        <v>443</v>
      </c>
      <c r="I167" s="11" t="s">
        <v>293</v>
      </c>
      <c r="J167" s="11" t="s">
        <v>72</v>
      </c>
      <c r="K167" s="13">
        <v>1</v>
      </c>
      <c r="L167" s="14">
        <v>0.35</v>
      </c>
      <c r="M167" s="75" t="s">
        <v>2825</v>
      </c>
      <c r="N167" s="11" t="s">
        <v>297</v>
      </c>
      <c r="O167" s="12" t="s">
        <v>37</v>
      </c>
      <c r="P167" s="16">
        <v>1000</v>
      </c>
      <c r="Q167" s="18">
        <v>0</v>
      </c>
      <c r="R167" s="20">
        <v>44197</v>
      </c>
      <c r="S167" s="22">
        <v>12</v>
      </c>
      <c r="T167" s="7" t="s">
        <v>295</v>
      </c>
      <c r="U167" s="51">
        <v>0</v>
      </c>
      <c r="V167" s="79"/>
      <c r="W167" s="78"/>
      <c r="X167" s="49" t="e">
        <f t="shared" si="12"/>
        <v>#DIV/0!</v>
      </c>
      <c r="Y167" s="16">
        <v>0</v>
      </c>
      <c r="Z167" s="16">
        <v>24400000</v>
      </c>
      <c r="AA167" s="16">
        <v>1000</v>
      </c>
      <c r="AB167" s="16">
        <v>0</v>
      </c>
      <c r="AC167" s="16">
        <v>0</v>
      </c>
      <c r="AD167" s="55">
        <v>1000</v>
      </c>
      <c r="AF167" s="58">
        <f t="shared" si="15"/>
        <v>0</v>
      </c>
      <c r="AJ167" s="83">
        <f t="shared" si="16"/>
        <v>0</v>
      </c>
      <c r="AK167" s="84">
        <f t="shared" si="17"/>
        <v>0</v>
      </c>
      <c r="AL167" s="85" t="s">
        <v>2750</v>
      </c>
    </row>
    <row r="168" spans="1:38" ht="12.75" hidden="1" customHeight="1" x14ac:dyDescent="0.25">
      <c r="A168" s="10" t="s">
        <v>90</v>
      </c>
      <c r="B168" s="11" t="s">
        <v>91</v>
      </c>
      <c r="C168" s="11" t="s">
        <v>32</v>
      </c>
      <c r="D168" s="90" t="str">
        <f t="shared" si="13"/>
        <v>45</v>
      </c>
      <c r="E168" s="90" t="str">
        <f t="shared" si="14"/>
        <v>4502</v>
      </c>
      <c r="F168" s="11" t="s">
        <v>292</v>
      </c>
      <c r="G168" s="11" t="s">
        <v>193</v>
      </c>
      <c r="H168" s="11">
        <v>443</v>
      </c>
      <c r="I168" s="11" t="s">
        <v>293</v>
      </c>
      <c r="J168" s="11" t="s">
        <v>72</v>
      </c>
      <c r="K168" s="13">
        <v>1</v>
      </c>
      <c r="L168" s="14">
        <v>0.35</v>
      </c>
      <c r="M168" s="75" t="s">
        <v>2825</v>
      </c>
      <c r="N168" s="11" t="s">
        <v>298</v>
      </c>
      <c r="O168" s="12" t="s">
        <v>37</v>
      </c>
      <c r="P168" s="16">
        <v>1000</v>
      </c>
      <c r="Q168" s="18">
        <v>0</v>
      </c>
      <c r="R168" s="20">
        <v>44197</v>
      </c>
      <c r="S168" s="22">
        <v>12</v>
      </c>
      <c r="T168" s="7" t="s">
        <v>295</v>
      </c>
      <c r="U168" s="51">
        <v>0</v>
      </c>
      <c r="V168" s="79"/>
      <c r="W168" s="78"/>
      <c r="X168" s="49" t="e">
        <f t="shared" si="12"/>
        <v>#DIV/0!</v>
      </c>
      <c r="Y168" s="16">
        <v>0</v>
      </c>
      <c r="Z168" s="16">
        <v>24400000</v>
      </c>
      <c r="AA168" s="16">
        <v>1000</v>
      </c>
      <c r="AB168" s="16">
        <v>0</v>
      </c>
      <c r="AC168" s="16">
        <v>0</v>
      </c>
      <c r="AD168" s="55">
        <v>1000</v>
      </c>
      <c r="AF168" s="58">
        <f t="shared" si="15"/>
        <v>0</v>
      </c>
      <c r="AJ168" s="83">
        <f t="shared" si="16"/>
        <v>0</v>
      </c>
      <c r="AK168" s="84">
        <f t="shared" si="17"/>
        <v>0</v>
      </c>
      <c r="AL168" s="85" t="s">
        <v>2750</v>
      </c>
    </row>
    <row r="169" spans="1:38" ht="12.75" hidden="1" customHeight="1" x14ac:dyDescent="0.25">
      <c r="A169" s="10" t="s">
        <v>90</v>
      </c>
      <c r="B169" s="11" t="s">
        <v>91</v>
      </c>
      <c r="C169" s="11" t="s">
        <v>32</v>
      </c>
      <c r="D169" s="90" t="str">
        <f t="shared" si="13"/>
        <v>45</v>
      </c>
      <c r="E169" s="90" t="str">
        <f t="shared" si="14"/>
        <v>4502</v>
      </c>
      <c r="F169" s="11" t="s">
        <v>292</v>
      </c>
      <c r="G169" s="11" t="s">
        <v>299</v>
      </c>
      <c r="H169" s="11">
        <v>443</v>
      </c>
      <c r="I169" s="11" t="s">
        <v>293</v>
      </c>
      <c r="J169" s="11" t="s">
        <v>72</v>
      </c>
      <c r="K169" s="13">
        <v>1</v>
      </c>
      <c r="L169" s="14">
        <v>0.35</v>
      </c>
      <c r="M169" s="75" t="s">
        <v>2825</v>
      </c>
      <c r="N169" s="11" t="s">
        <v>300</v>
      </c>
      <c r="O169" s="12" t="s">
        <v>37</v>
      </c>
      <c r="P169" s="16">
        <v>1000</v>
      </c>
      <c r="Q169" s="18">
        <v>0</v>
      </c>
      <c r="R169" s="20">
        <v>44197</v>
      </c>
      <c r="S169" s="22">
        <v>12</v>
      </c>
      <c r="T169" s="7" t="s">
        <v>295</v>
      </c>
      <c r="U169" s="51">
        <v>0</v>
      </c>
      <c r="V169" s="79"/>
      <c r="W169" s="78"/>
      <c r="X169" s="49" t="e">
        <f t="shared" si="12"/>
        <v>#DIV/0!</v>
      </c>
      <c r="Y169" s="16">
        <v>0</v>
      </c>
      <c r="Z169" s="16">
        <v>1326000000</v>
      </c>
      <c r="AA169" s="16">
        <v>1000</v>
      </c>
      <c r="AB169" s="16">
        <v>0</v>
      </c>
      <c r="AC169" s="16">
        <v>0</v>
      </c>
      <c r="AD169" s="55">
        <v>1000</v>
      </c>
      <c r="AF169" s="58">
        <f t="shared" si="15"/>
        <v>0</v>
      </c>
      <c r="AJ169" s="83">
        <f t="shared" si="16"/>
        <v>0</v>
      </c>
      <c r="AK169" s="84">
        <f t="shared" si="17"/>
        <v>0</v>
      </c>
      <c r="AL169" s="85" t="s">
        <v>2750</v>
      </c>
    </row>
    <row r="170" spans="1:38" ht="12.75" hidden="1" customHeight="1" x14ac:dyDescent="0.25">
      <c r="A170" s="10" t="s">
        <v>90</v>
      </c>
      <c r="B170" s="11" t="s">
        <v>91</v>
      </c>
      <c r="C170" s="11" t="s">
        <v>32</v>
      </c>
      <c r="D170" s="90" t="str">
        <f t="shared" si="13"/>
        <v>45</v>
      </c>
      <c r="E170" s="90" t="str">
        <f t="shared" si="14"/>
        <v>4502</v>
      </c>
      <c r="F170" s="11" t="s">
        <v>292</v>
      </c>
      <c r="G170" s="11" t="s">
        <v>299</v>
      </c>
      <c r="H170" s="11">
        <v>443</v>
      </c>
      <c r="I170" s="11" t="s">
        <v>293</v>
      </c>
      <c r="J170" s="11" t="s">
        <v>72</v>
      </c>
      <c r="K170" s="13">
        <v>1</v>
      </c>
      <c r="L170" s="14">
        <v>0.35</v>
      </c>
      <c r="M170" s="75" t="s">
        <v>2825</v>
      </c>
      <c r="N170" s="11" t="s">
        <v>301</v>
      </c>
      <c r="O170" s="12" t="s">
        <v>37</v>
      </c>
      <c r="P170" s="16">
        <v>1000</v>
      </c>
      <c r="Q170" s="18">
        <v>20</v>
      </c>
      <c r="R170" s="20">
        <v>44197</v>
      </c>
      <c r="S170" s="22">
        <v>12</v>
      </c>
      <c r="T170" s="7" t="s">
        <v>295</v>
      </c>
      <c r="U170" s="51">
        <v>0</v>
      </c>
      <c r="V170" s="79"/>
      <c r="W170" s="78"/>
      <c r="X170" s="49" t="e">
        <f t="shared" si="12"/>
        <v>#DIV/0!</v>
      </c>
      <c r="Y170" s="16">
        <v>0</v>
      </c>
      <c r="Z170" s="16">
        <v>1326000000</v>
      </c>
      <c r="AA170" s="16">
        <v>1000</v>
      </c>
      <c r="AB170" s="16">
        <v>0</v>
      </c>
      <c r="AC170" s="16">
        <v>0</v>
      </c>
      <c r="AD170" s="55">
        <v>1000</v>
      </c>
      <c r="AF170" s="58">
        <f t="shared" si="15"/>
        <v>0</v>
      </c>
      <c r="AJ170" s="83">
        <f t="shared" si="16"/>
        <v>0</v>
      </c>
      <c r="AK170" s="84">
        <f t="shared" si="17"/>
        <v>0</v>
      </c>
      <c r="AL170" s="85" t="s">
        <v>2750</v>
      </c>
    </row>
    <row r="171" spans="1:38" ht="12.75" hidden="1" customHeight="1" x14ac:dyDescent="0.25">
      <c r="A171" s="10" t="s">
        <v>90</v>
      </c>
      <c r="B171" s="11" t="s">
        <v>91</v>
      </c>
      <c r="C171" s="11" t="s">
        <v>32</v>
      </c>
      <c r="D171" s="90" t="str">
        <f t="shared" si="13"/>
        <v>45</v>
      </c>
      <c r="E171" s="90" t="str">
        <f t="shared" si="14"/>
        <v>4502</v>
      </c>
      <c r="F171" s="11" t="s">
        <v>292</v>
      </c>
      <c r="G171" s="11" t="s">
        <v>299</v>
      </c>
      <c r="H171" s="11">
        <v>443</v>
      </c>
      <c r="I171" s="11" t="s">
        <v>293</v>
      </c>
      <c r="J171" s="11" t="s">
        <v>72</v>
      </c>
      <c r="K171" s="13">
        <v>1</v>
      </c>
      <c r="L171" s="14">
        <v>0.35</v>
      </c>
      <c r="M171" s="75" t="s">
        <v>2825</v>
      </c>
      <c r="N171" s="11" t="s">
        <v>302</v>
      </c>
      <c r="O171" s="12" t="s">
        <v>37</v>
      </c>
      <c r="P171" s="16">
        <v>1000</v>
      </c>
      <c r="Q171" s="18">
        <v>0</v>
      </c>
      <c r="R171" s="20">
        <v>44197</v>
      </c>
      <c r="S171" s="22">
        <v>12</v>
      </c>
      <c r="T171" s="7" t="s">
        <v>295</v>
      </c>
      <c r="U171" s="51">
        <v>0</v>
      </c>
      <c r="V171" s="79"/>
      <c r="W171" s="78"/>
      <c r="X171" s="49" t="e">
        <f t="shared" si="12"/>
        <v>#DIV/0!</v>
      </c>
      <c r="Y171" s="16">
        <v>0</v>
      </c>
      <c r="Z171" s="16">
        <v>1326000000</v>
      </c>
      <c r="AA171" s="16">
        <v>1000</v>
      </c>
      <c r="AB171" s="16">
        <v>0</v>
      </c>
      <c r="AC171" s="16">
        <v>0</v>
      </c>
      <c r="AD171" s="55">
        <v>1000</v>
      </c>
      <c r="AF171" s="58">
        <f t="shared" si="15"/>
        <v>0</v>
      </c>
      <c r="AJ171" s="83">
        <f t="shared" si="16"/>
        <v>0</v>
      </c>
      <c r="AK171" s="84">
        <f t="shared" si="17"/>
        <v>0</v>
      </c>
      <c r="AL171" s="85" t="s">
        <v>2750</v>
      </c>
    </row>
    <row r="172" spans="1:38" ht="12.75" hidden="1" customHeight="1" x14ac:dyDescent="0.25">
      <c r="A172" s="10" t="s">
        <v>90</v>
      </c>
      <c r="B172" s="11" t="s">
        <v>91</v>
      </c>
      <c r="C172" s="11" t="s">
        <v>32</v>
      </c>
      <c r="D172" s="90" t="str">
        <f t="shared" si="13"/>
        <v>45</v>
      </c>
      <c r="E172" s="90" t="str">
        <f t="shared" si="14"/>
        <v>4502</v>
      </c>
      <c r="F172" s="11" t="s">
        <v>292</v>
      </c>
      <c r="G172" s="11" t="s">
        <v>299</v>
      </c>
      <c r="H172" s="11">
        <v>443</v>
      </c>
      <c r="I172" s="11" t="s">
        <v>293</v>
      </c>
      <c r="J172" s="11" t="s">
        <v>72</v>
      </c>
      <c r="K172" s="13">
        <v>1</v>
      </c>
      <c r="L172" s="14">
        <v>0.35</v>
      </c>
      <c r="M172" s="75" t="s">
        <v>2825</v>
      </c>
      <c r="N172" s="11" t="s">
        <v>303</v>
      </c>
      <c r="O172" s="12" t="s">
        <v>37</v>
      </c>
      <c r="P172" s="16">
        <v>1000</v>
      </c>
      <c r="Q172" s="18">
        <v>0</v>
      </c>
      <c r="R172" s="20">
        <v>44197</v>
      </c>
      <c r="S172" s="22">
        <v>12</v>
      </c>
      <c r="T172" s="7" t="s">
        <v>295</v>
      </c>
      <c r="U172" s="51">
        <v>0</v>
      </c>
      <c r="V172" s="79"/>
      <c r="W172" s="78"/>
      <c r="X172" s="49" t="e">
        <f t="shared" si="12"/>
        <v>#DIV/0!</v>
      </c>
      <c r="Y172" s="16">
        <v>0</v>
      </c>
      <c r="Z172" s="16">
        <v>1326000000</v>
      </c>
      <c r="AA172" s="16">
        <v>1000</v>
      </c>
      <c r="AB172" s="16">
        <v>0</v>
      </c>
      <c r="AC172" s="16">
        <v>0</v>
      </c>
      <c r="AD172" s="55">
        <v>1000</v>
      </c>
      <c r="AF172" s="58">
        <f t="shared" si="15"/>
        <v>0</v>
      </c>
      <c r="AJ172" s="83">
        <f t="shared" si="16"/>
        <v>0</v>
      </c>
      <c r="AK172" s="84">
        <f t="shared" si="17"/>
        <v>0</v>
      </c>
      <c r="AL172" s="85" t="s">
        <v>2750</v>
      </c>
    </row>
    <row r="173" spans="1:38" ht="12.75" hidden="1" customHeight="1" x14ac:dyDescent="0.25">
      <c r="A173" s="10" t="s">
        <v>90</v>
      </c>
      <c r="B173" s="11" t="s">
        <v>91</v>
      </c>
      <c r="C173" s="11" t="s">
        <v>32</v>
      </c>
      <c r="D173" s="90" t="str">
        <f t="shared" si="13"/>
        <v>45</v>
      </c>
      <c r="E173" s="90" t="str">
        <f t="shared" si="14"/>
        <v>4502</v>
      </c>
      <c r="F173" s="11" t="s">
        <v>292</v>
      </c>
      <c r="G173" s="11" t="s">
        <v>299</v>
      </c>
      <c r="H173" s="11">
        <v>443</v>
      </c>
      <c r="I173" s="11" t="s">
        <v>293</v>
      </c>
      <c r="J173" s="11" t="s">
        <v>72</v>
      </c>
      <c r="K173" s="13">
        <v>1</v>
      </c>
      <c r="L173" s="14">
        <v>0.35</v>
      </c>
      <c r="M173" s="75" t="s">
        <v>2825</v>
      </c>
      <c r="N173" s="11" t="s">
        <v>304</v>
      </c>
      <c r="O173" s="12" t="s">
        <v>37</v>
      </c>
      <c r="P173" s="16">
        <v>380000000</v>
      </c>
      <c r="Q173" s="18">
        <v>10</v>
      </c>
      <c r="R173" s="20">
        <v>44197</v>
      </c>
      <c r="S173" s="22">
        <v>12</v>
      </c>
      <c r="T173" s="7" t="s">
        <v>295</v>
      </c>
      <c r="U173" s="51">
        <v>0.2</v>
      </c>
      <c r="V173" s="79"/>
      <c r="W173" s="78"/>
      <c r="X173" s="49">
        <f t="shared" si="12"/>
        <v>0</v>
      </c>
      <c r="Y173" s="16">
        <v>0</v>
      </c>
      <c r="Z173" s="16">
        <v>1326000000</v>
      </c>
      <c r="AA173" s="16">
        <v>380000000</v>
      </c>
      <c r="AB173" s="16">
        <v>0</v>
      </c>
      <c r="AC173" s="16">
        <v>0</v>
      </c>
      <c r="AD173" s="55">
        <v>380000000</v>
      </c>
      <c r="AF173" s="58">
        <f t="shared" si="15"/>
        <v>0</v>
      </c>
      <c r="AJ173" s="83">
        <f t="shared" si="16"/>
        <v>0</v>
      </c>
      <c r="AK173" s="84">
        <f t="shared" si="17"/>
        <v>0</v>
      </c>
      <c r="AL173" s="85"/>
    </row>
    <row r="174" spans="1:38" ht="12.75" hidden="1" customHeight="1" x14ac:dyDescent="0.25">
      <c r="A174" s="10" t="s">
        <v>90</v>
      </c>
      <c r="B174" s="11" t="s">
        <v>91</v>
      </c>
      <c r="C174" s="11" t="s">
        <v>32</v>
      </c>
      <c r="D174" s="90" t="str">
        <f t="shared" si="13"/>
        <v>45</v>
      </c>
      <c r="E174" s="90" t="str">
        <f t="shared" si="14"/>
        <v>4502</v>
      </c>
      <c r="F174" s="11" t="s">
        <v>292</v>
      </c>
      <c r="G174" s="11" t="s">
        <v>299</v>
      </c>
      <c r="H174" s="11">
        <v>443</v>
      </c>
      <c r="I174" s="11" t="s">
        <v>293</v>
      </c>
      <c r="J174" s="11" t="s">
        <v>72</v>
      </c>
      <c r="K174" s="13">
        <v>1</v>
      </c>
      <c r="L174" s="14">
        <v>0.35</v>
      </c>
      <c r="M174" s="75" t="s">
        <v>2825</v>
      </c>
      <c r="N174" s="11" t="s">
        <v>305</v>
      </c>
      <c r="O174" s="12" t="s">
        <v>37</v>
      </c>
      <c r="P174" s="16">
        <v>217994000</v>
      </c>
      <c r="Q174" s="18">
        <v>1</v>
      </c>
      <c r="R174" s="20">
        <v>44197</v>
      </c>
      <c r="S174" s="22">
        <v>12</v>
      </c>
      <c r="T174" s="7" t="s">
        <v>295</v>
      </c>
      <c r="U174" s="51">
        <v>1</v>
      </c>
      <c r="V174" s="79"/>
      <c r="W174" s="78"/>
      <c r="X174" s="49">
        <f t="shared" si="12"/>
        <v>0</v>
      </c>
      <c r="Y174" s="16">
        <v>0</v>
      </c>
      <c r="Z174" s="16">
        <v>1326000000</v>
      </c>
      <c r="AA174" s="16">
        <v>217994000</v>
      </c>
      <c r="AB174" s="16">
        <v>0</v>
      </c>
      <c r="AC174" s="16">
        <v>0</v>
      </c>
      <c r="AD174" s="55">
        <v>217994000</v>
      </c>
      <c r="AF174" s="58">
        <f t="shared" si="15"/>
        <v>0</v>
      </c>
      <c r="AJ174" s="83">
        <f t="shared" si="16"/>
        <v>0</v>
      </c>
      <c r="AK174" s="84">
        <f t="shared" si="17"/>
        <v>0</v>
      </c>
      <c r="AL174" s="85"/>
    </row>
    <row r="175" spans="1:38" ht="12.75" hidden="1" customHeight="1" x14ac:dyDescent="0.25">
      <c r="A175" s="10" t="s">
        <v>90</v>
      </c>
      <c r="B175" s="11" t="s">
        <v>91</v>
      </c>
      <c r="C175" s="11" t="s">
        <v>32</v>
      </c>
      <c r="D175" s="90" t="str">
        <f t="shared" si="13"/>
        <v>45</v>
      </c>
      <c r="E175" s="90" t="str">
        <f t="shared" si="14"/>
        <v>4502</v>
      </c>
      <c r="F175" s="11" t="s">
        <v>292</v>
      </c>
      <c r="G175" s="11" t="s">
        <v>299</v>
      </c>
      <c r="H175" s="11">
        <v>443</v>
      </c>
      <c r="I175" s="11" t="s">
        <v>293</v>
      </c>
      <c r="J175" s="11" t="s">
        <v>72</v>
      </c>
      <c r="K175" s="13">
        <v>1</v>
      </c>
      <c r="L175" s="14">
        <v>0.35</v>
      </c>
      <c r="M175" s="75" t="s">
        <v>2825</v>
      </c>
      <c r="N175" s="11" t="s">
        <v>306</v>
      </c>
      <c r="O175" s="12" t="s">
        <v>37</v>
      </c>
      <c r="P175" s="16">
        <v>720000000</v>
      </c>
      <c r="Q175" s="18">
        <v>4</v>
      </c>
      <c r="R175" s="20">
        <v>44197</v>
      </c>
      <c r="S175" s="22">
        <v>12</v>
      </c>
      <c r="T175" s="7" t="s">
        <v>295</v>
      </c>
      <c r="U175" s="51">
        <v>1</v>
      </c>
      <c r="V175" s="79"/>
      <c r="W175" s="78"/>
      <c r="X175" s="49">
        <f t="shared" si="12"/>
        <v>0</v>
      </c>
      <c r="Y175" s="16">
        <v>0</v>
      </c>
      <c r="Z175" s="16">
        <v>1326000000</v>
      </c>
      <c r="AA175" s="16">
        <v>720000000</v>
      </c>
      <c r="AB175" s="16">
        <v>0</v>
      </c>
      <c r="AC175" s="16">
        <v>0</v>
      </c>
      <c r="AD175" s="55">
        <v>720000000</v>
      </c>
      <c r="AF175" s="58">
        <f t="shared" si="15"/>
        <v>0</v>
      </c>
      <c r="AJ175" s="83">
        <f t="shared" si="16"/>
        <v>0</v>
      </c>
      <c r="AK175" s="84">
        <f t="shared" si="17"/>
        <v>0</v>
      </c>
      <c r="AL175" s="85"/>
    </row>
    <row r="176" spans="1:38" ht="12.75" hidden="1" customHeight="1" x14ac:dyDescent="0.25">
      <c r="A176" s="10" t="s">
        <v>90</v>
      </c>
      <c r="B176" s="11" t="s">
        <v>91</v>
      </c>
      <c r="C176" s="11" t="s">
        <v>32</v>
      </c>
      <c r="D176" s="90" t="str">
        <f t="shared" si="13"/>
        <v>45</v>
      </c>
      <c r="E176" s="90" t="str">
        <f t="shared" si="14"/>
        <v>4502</v>
      </c>
      <c r="F176" s="11" t="s">
        <v>292</v>
      </c>
      <c r="G176" s="11" t="s">
        <v>299</v>
      </c>
      <c r="H176" s="11">
        <v>443</v>
      </c>
      <c r="I176" s="11" t="s">
        <v>293</v>
      </c>
      <c r="J176" s="11" t="s">
        <v>72</v>
      </c>
      <c r="K176" s="13">
        <v>1</v>
      </c>
      <c r="L176" s="14">
        <v>0.35</v>
      </c>
      <c r="M176" s="75" t="s">
        <v>2825</v>
      </c>
      <c r="N176" s="11" t="s">
        <v>307</v>
      </c>
      <c r="O176" s="12" t="s">
        <v>37</v>
      </c>
      <c r="P176" s="16">
        <v>1000</v>
      </c>
      <c r="Q176" s="18">
        <v>0</v>
      </c>
      <c r="R176" s="20">
        <v>44197</v>
      </c>
      <c r="S176" s="22">
        <v>12</v>
      </c>
      <c r="T176" s="7" t="s">
        <v>295</v>
      </c>
      <c r="U176" s="51">
        <v>0</v>
      </c>
      <c r="V176" s="79"/>
      <c r="W176" s="78"/>
      <c r="X176" s="49" t="e">
        <f t="shared" si="12"/>
        <v>#DIV/0!</v>
      </c>
      <c r="Y176" s="16">
        <v>0</v>
      </c>
      <c r="Z176" s="16">
        <v>1326000000</v>
      </c>
      <c r="AA176" s="16">
        <v>1000</v>
      </c>
      <c r="AB176" s="16">
        <v>0</v>
      </c>
      <c r="AC176" s="16">
        <v>0</v>
      </c>
      <c r="AD176" s="55">
        <v>1000</v>
      </c>
      <c r="AF176" s="58">
        <f t="shared" si="15"/>
        <v>0</v>
      </c>
      <c r="AJ176" s="83">
        <f t="shared" si="16"/>
        <v>0</v>
      </c>
      <c r="AK176" s="84">
        <f t="shared" si="17"/>
        <v>0</v>
      </c>
      <c r="AL176" s="85" t="s">
        <v>2750</v>
      </c>
    </row>
    <row r="177" spans="1:38" ht="12.75" hidden="1" customHeight="1" x14ac:dyDescent="0.25">
      <c r="A177" s="10" t="s">
        <v>90</v>
      </c>
      <c r="B177" s="11" t="s">
        <v>91</v>
      </c>
      <c r="C177" s="11" t="s">
        <v>32</v>
      </c>
      <c r="D177" s="90" t="str">
        <f t="shared" si="13"/>
        <v>45</v>
      </c>
      <c r="E177" s="90" t="str">
        <f t="shared" si="14"/>
        <v>4502</v>
      </c>
      <c r="F177" s="11" t="s">
        <v>292</v>
      </c>
      <c r="G177" s="11" t="s">
        <v>299</v>
      </c>
      <c r="H177" s="11">
        <v>443</v>
      </c>
      <c r="I177" s="11" t="s">
        <v>293</v>
      </c>
      <c r="J177" s="11" t="s">
        <v>72</v>
      </c>
      <c r="K177" s="13">
        <v>1</v>
      </c>
      <c r="L177" s="14">
        <v>0.35</v>
      </c>
      <c r="M177" s="75" t="s">
        <v>2825</v>
      </c>
      <c r="N177" s="11" t="s">
        <v>308</v>
      </c>
      <c r="O177" s="12" t="s">
        <v>37</v>
      </c>
      <c r="P177" s="16">
        <v>1000</v>
      </c>
      <c r="Q177" s="18">
        <v>0</v>
      </c>
      <c r="R177" s="20">
        <v>44197</v>
      </c>
      <c r="S177" s="22">
        <v>12</v>
      </c>
      <c r="T177" s="7" t="s">
        <v>295</v>
      </c>
      <c r="U177" s="51">
        <v>0</v>
      </c>
      <c r="V177" s="79"/>
      <c r="W177" s="78"/>
      <c r="X177" s="49" t="e">
        <f t="shared" si="12"/>
        <v>#DIV/0!</v>
      </c>
      <c r="Y177" s="16">
        <v>0</v>
      </c>
      <c r="Z177" s="16">
        <v>1326000000</v>
      </c>
      <c r="AA177" s="16">
        <v>1000</v>
      </c>
      <c r="AB177" s="16">
        <v>0</v>
      </c>
      <c r="AC177" s="16">
        <v>0</v>
      </c>
      <c r="AD177" s="55">
        <v>1000</v>
      </c>
      <c r="AF177" s="58">
        <f t="shared" si="15"/>
        <v>0</v>
      </c>
      <c r="AJ177" s="83">
        <f t="shared" si="16"/>
        <v>0</v>
      </c>
      <c r="AK177" s="84">
        <f t="shared" si="17"/>
        <v>0</v>
      </c>
      <c r="AL177" s="85" t="s">
        <v>2750</v>
      </c>
    </row>
    <row r="178" spans="1:38" ht="12.75" hidden="1" customHeight="1" x14ac:dyDescent="0.25">
      <c r="A178" s="10" t="s">
        <v>90</v>
      </c>
      <c r="B178" s="11" t="s">
        <v>91</v>
      </c>
      <c r="C178" s="11" t="s">
        <v>32</v>
      </c>
      <c r="D178" s="90" t="str">
        <f t="shared" si="13"/>
        <v>45</v>
      </c>
      <c r="E178" s="90" t="str">
        <f t="shared" si="14"/>
        <v>4502</v>
      </c>
      <c r="F178" s="11" t="s">
        <v>292</v>
      </c>
      <c r="G178" s="11" t="s">
        <v>299</v>
      </c>
      <c r="H178" s="11">
        <v>443</v>
      </c>
      <c r="I178" s="11" t="s">
        <v>293</v>
      </c>
      <c r="J178" s="11" t="s">
        <v>72</v>
      </c>
      <c r="K178" s="13">
        <v>1</v>
      </c>
      <c r="L178" s="14">
        <v>0.35</v>
      </c>
      <c r="M178" s="75" t="s">
        <v>2825</v>
      </c>
      <c r="N178" s="11" t="s">
        <v>309</v>
      </c>
      <c r="O178" s="12" t="s">
        <v>37</v>
      </c>
      <c r="P178" s="16">
        <v>8000000</v>
      </c>
      <c r="Q178" s="18">
        <v>2</v>
      </c>
      <c r="R178" s="20">
        <v>44197</v>
      </c>
      <c r="S178" s="22">
        <v>12</v>
      </c>
      <c r="T178" s="7" t="s">
        <v>295</v>
      </c>
      <c r="U178" s="51">
        <v>2</v>
      </c>
      <c r="V178" s="79"/>
      <c r="W178" s="78"/>
      <c r="X178" s="49">
        <f t="shared" si="12"/>
        <v>0</v>
      </c>
      <c r="Y178" s="16">
        <v>0</v>
      </c>
      <c r="Z178" s="16">
        <v>1326000000</v>
      </c>
      <c r="AA178" s="16">
        <v>8000000</v>
      </c>
      <c r="AB178" s="16">
        <v>0</v>
      </c>
      <c r="AC178" s="16">
        <v>0</v>
      </c>
      <c r="AD178" s="55">
        <v>8000000</v>
      </c>
      <c r="AF178" s="58">
        <f t="shared" si="15"/>
        <v>0</v>
      </c>
      <c r="AJ178" s="83">
        <f t="shared" si="16"/>
        <v>0</v>
      </c>
      <c r="AK178" s="84">
        <f t="shared" si="17"/>
        <v>0</v>
      </c>
      <c r="AL178" s="85"/>
    </row>
    <row r="179" spans="1:38" ht="12.75" hidden="1" customHeight="1" x14ac:dyDescent="0.25">
      <c r="A179" s="10" t="s">
        <v>90</v>
      </c>
      <c r="B179" s="11" t="s">
        <v>91</v>
      </c>
      <c r="C179" s="11" t="s">
        <v>32</v>
      </c>
      <c r="D179" s="90" t="str">
        <f t="shared" si="13"/>
        <v>45</v>
      </c>
      <c r="E179" s="90" t="str">
        <f t="shared" si="14"/>
        <v>4501</v>
      </c>
      <c r="F179" s="11" t="s">
        <v>262</v>
      </c>
      <c r="G179" s="11" t="s">
        <v>148</v>
      </c>
      <c r="H179" s="11">
        <v>445</v>
      </c>
      <c r="I179" s="11" t="s">
        <v>310</v>
      </c>
      <c r="J179" s="11" t="s">
        <v>286</v>
      </c>
      <c r="K179" s="13">
        <v>1</v>
      </c>
      <c r="L179" s="14">
        <v>0.3</v>
      </c>
      <c r="M179" s="75" t="s">
        <v>2824</v>
      </c>
      <c r="N179" s="11" t="s">
        <v>311</v>
      </c>
      <c r="O179" s="12" t="s">
        <v>37</v>
      </c>
      <c r="P179" s="16">
        <v>1</v>
      </c>
      <c r="Q179" s="18">
        <v>0</v>
      </c>
      <c r="R179" s="20">
        <v>44197</v>
      </c>
      <c r="S179" s="22">
        <v>12</v>
      </c>
      <c r="T179" s="7" t="s">
        <v>98</v>
      </c>
      <c r="U179" s="51">
        <v>0</v>
      </c>
      <c r="V179" s="79"/>
      <c r="W179" s="78"/>
      <c r="X179" s="49" t="e">
        <f t="shared" si="12"/>
        <v>#DIV/0!</v>
      </c>
      <c r="Y179" s="16">
        <v>0</v>
      </c>
      <c r="Z179" s="16">
        <v>616041681</v>
      </c>
      <c r="AA179" s="16">
        <v>1</v>
      </c>
      <c r="AB179" s="16">
        <v>0</v>
      </c>
      <c r="AC179" s="16">
        <v>0</v>
      </c>
      <c r="AD179" s="55">
        <v>1</v>
      </c>
      <c r="AF179" s="58">
        <f t="shared" si="15"/>
        <v>0</v>
      </c>
      <c r="AJ179" s="83">
        <f t="shared" si="16"/>
        <v>0</v>
      </c>
      <c r="AK179" s="84">
        <f t="shared" si="17"/>
        <v>0</v>
      </c>
      <c r="AL179" s="85" t="s">
        <v>2750</v>
      </c>
    </row>
    <row r="180" spans="1:38" ht="12.75" hidden="1" customHeight="1" x14ac:dyDescent="0.25">
      <c r="A180" s="10" t="s">
        <v>90</v>
      </c>
      <c r="B180" s="11" t="s">
        <v>91</v>
      </c>
      <c r="C180" s="11" t="s">
        <v>32</v>
      </c>
      <c r="D180" s="90" t="str">
        <f t="shared" si="13"/>
        <v>45</v>
      </c>
      <c r="E180" s="90" t="str">
        <f t="shared" si="14"/>
        <v>4501</v>
      </c>
      <c r="F180" s="11" t="s">
        <v>262</v>
      </c>
      <c r="G180" s="11" t="s">
        <v>148</v>
      </c>
      <c r="H180" s="11">
        <v>445</v>
      </c>
      <c r="I180" s="11" t="s">
        <v>310</v>
      </c>
      <c r="J180" s="11" t="s">
        <v>286</v>
      </c>
      <c r="K180" s="13">
        <v>1</v>
      </c>
      <c r="L180" s="14">
        <v>0.3</v>
      </c>
      <c r="M180" s="75" t="s">
        <v>2824</v>
      </c>
      <c r="N180" s="11" t="s">
        <v>312</v>
      </c>
      <c r="O180" s="12" t="s">
        <v>37</v>
      </c>
      <c r="P180" s="16">
        <v>616041685</v>
      </c>
      <c r="Q180" s="18">
        <v>4</v>
      </c>
      <c r="R180" s="20">
        <v>44197</v>
      </c>
      <c r="S180" s="22">
        <v>12</v>
      </c>
      <c r="T180" s="7" t="s">
        <v>98</v>
      </c>
      <c r="U180" s="51">
        <v>3</v>
      </c>
      <c r="V180" s="79"/>
      <c r="W180" s="78"/>
      <c r="X180" s="49">
        <f t="shared" si="12"/>
        <v>0</v>
      </c>
      <c r="Y180" s="16">
        <v>0</v>
      </c>
      <c r="Z180" s="16">
        <v>616041681</v>
      </c>
      <c r="AA180" s="16">
        <v>616041678</v>
      </c>
      <c r="AB180" s="16">
        <v>0</v>
      </c>
      <c r="AC180" s="16">
        <v>0</v>
      </c>
      <c r="AD180" s="55">
        <v>616041678</v>
      </c>
      <c r="AF180" s="58">
        <f t="shared" si="15"/>
        <v>0</v>
      </c>
      <c r="AJ180" s="83">
        <f t="shared" si="16"/>
        <v>0</v>
      </c>
      <c r="AK180" s="84">
        <f t="shared" si="17"/>
        <v>0</v>
      </c>
      <c r="AL180" s="85"/>
    </row>
    <row r="181" spans="1:38" ht="12.75" hidden="1" customHeight="1" x14ac:dyDescent="0.25">
      <c r="A181" s="10" t="s">
        <v>90</v>
      </c>
      <c r="B181" s="11" t="s">
        <v>91</v>
      </c>
      <c r="C181" s="11" t="s">
        <v>32</v>
      </c>
      <c r="D181" s="90" t="str">
        <f t="shared" si="13"/>
        <v>45</v>
      </c>
      <c r="E181" s="90" t="str">
        <f t="shared" si="14"/>
        <v>4501</v>
      </c>
      <c r="F181" s="11" t="s">
        <v>262</v>
      </c>
      <c r="G181" s="11" t="s">
        <v>148</v>
      </c>
      <c r="H181" s="11">
        <v>445</v>
      </c>
      <c r="I181" s="11" t="s">
        <v>310</v>
      </c>
      <c r="J181" s="11" t="s">
        <v>286</v>
      </c>
      <c r="K181" s="13">
        <v>1</v>
      </c>
      <c r="L181" s="14">
        <v>0.3</v>
      </c>
      <c r="M181" s="75" t="s">
        <v>2824</v>
      </c>
      <c r="N181" s="11" t="s">
        <v>313</v>
      </c>
      <c r="O181" s="12" t="s">
        <v>37</v>
      </c>
      <c r="P181" s="16">
        <v>1</v>
      </c>
      <c r="Q181" s="18">
        <v>0</v>
      </c>
      <c r="R181" s="20">
        <v>44197</v>
      </c>
      <c r="S181" s="22">
        <v>12</v>
      </c>
      <c r="T181" s="7" t="s">
        <v>98</v>
      </c>
      <c r="U181" s="51">
        <v>0</v>
      </c>
      <c r="V181" s="79"/>
      <c r="W181" s="78"/>
      <c r="X181" s="49" t="e">
        <f t="shared" si="12"/>
        <v>#DIV/0!</v>
      </c>
      <c r="Y181" s="16">
        <v>0</v>
      </c>
      <c r="Z181" s="16">
        <v>616041681</v>
      </c>
      <c r="AA181" s="16">
        <v>1</v>
      </c>
      <c r="AB181" s="16">
        <v>0</v>
      </c>
      <c r="AC181" s="16">
        <v>0</v>
      </c>
      <c r="AD181" s="55">
        <v>1</v>
      </c>
      <c r="AF181" s="58">
        <f t="shared" si="15"/>
        <v>0</v>
      </c>
      <c r="AJ181" s="83">
        <f t="shared" si="16"/>
        <v>0</v>
      </c>
      <c r="AK181" s="84">
        <f t="shared" si="17"/>
        <v>0</v>
      </c>
      <c r="AL181" s="85" t="s">
        <v>2750</v>
      </c>
    </row>
    <row r="182" spans="1:38" ht="12.75" hidden="1" customHeight="1" x14ac:dyDescent="0.25">
      <c r="A182" s="10" t="s">
        <v>90</v>
      </c>
      <c r="B182" s="11" t="s">
        <v>91</v>
      </c>
      <c r="C182" s="11" t="s">
        <v>32</v>
      </c>
      <c r="D182" s="90" t="str">
        <f t="shared" si="13"/>
        <v>45</v>
      </c>
      <c r="E182" s="90" t="str">
        <f t="shared" si="14"/>
        <v>4501</v>
      </c>
      <c r="F182" s="11" t="s">
        <v>262</v>
      </c>
      <c r="G182" s="11" t="s">
        <v>148</v>
      </c>
      <c r="H182" s="11">
        <v>445</v>
      </c>
      <c r="I182" s="11" t="s">
        <v>310</v>
      </c>
      <c r="J182" s="11" t="s">
        <v>286</v>
      </c>
      <c r="K182" s="13">
        <v>1</v>
      </c>
      <c r="L182" s="14">
        <v>0.3</v>
      </c>
      <c r="M182" s="75" t="s">
        <v>2824</v>
      </c>
      <c r="N182" s="11" t="s">
        <v>314</v>
      </c>
      <c r="O182" s="12" t="s">
        <v>37</v>
      </c>
      <c r="P182" s="16">
        <v>1</v>
      </c>
      <c r="Q182" s="18">
        <v>0</v>
      </c>
      <c r="R182" s="20">
        <v>44197</v>
      </c>
      <c r="S182" s="22">
        <v>12</v>
      </c>
      <c r="T182" s="7" t="s">
        <v>98</v>
      </c>
      <c r="U182" s="51">
        <v>0</v>
      </c>
      <c r="V182" s="79"/>
      <c r="W182" s="78"/>
      <c r="X182" s="49" t="e">
        <f t="shared" si="12"/>
        <v>#DIV/0!</v>
      </c>
      <c r="Y182" s="16">
        <v>0</v>
      </c>
      <c r="Z182" s="16">
        <v>616041681</v>
      </c>
      <c r="AA182" s="16">
        <v>1</v>
      </c>
      <c r="AB182" s="16">
        <v>0</v>
      </c>
      <c r="AC182" s="16">
        <v>0</v>
      </c>
      <c r="AD182" s="55">
        <v>1</v>
      </c>
      <c r="AF182" s="58">
        <f t="shared" si="15"/>
        <v>0</v>
      </c>
      <c r="AJ182" s="83">
        <f t="shared" si="16"/>
        <v>0</v>
      </c>
      <c r="AK182" s="84">
        <f t="shared" si="17"/>
        <v>0</v>
      </c>
      <c r="AL182" s="85" t="s">
        <v>2750</v>
      </c>
    </row>
    <row r="183" spans="1:38" ht="12.75" hidden="1" customHeight="1" x14ac:dyDescent="0.25">
      <c r="A183" s="10" t="s">
        <v>90</v>
      </c>
      <c r="B183" s="11" t="s">
        <v>91</v>
      </c>
      <c r="C183" s="11" t="s">
        <v>32</v>
      </c>
      <c r="D183" s="90" t="str">
        <f t="shared" si="13"/>
        <v>45</v>
      </c>
      <c r="E183" s="90" t="str">
        <f t="shared" si="14"/>
        <v>4501</v>
      </c>
      <c r="F183" s="11" t="s">
        <v>262</v>
      </c>
      <c r="G183" s="11" t="s">
        <v>156</v>
      </c>
      <c r="H183" s="11">
        <v>445</v>
      </c>
      <c r="I183" s="11" t="s">
        <v>310</v>
      </c>
      <c r="J183" s="11" t="s">
        <v>286</v>
      </c>
      <c r="K183" s="13">
        <v>1</v>
      </c>
      <c r="L183" s="14">
        <v>0.3</v>
      </c>
      <c r="M183" s="75" t="s">
        <v>2824</v>
      </c>
      <c r="N183" s="11" t="s">
        <v>315</v>
      </c>
      <c r="O183" s="12" t="s">
        <v>37</v>
      </c>
      <c r="P183" s="16">
        <v>255800000</v>
      </c>
      <c r="Q183" s="18">
        <v>1</v>
      </c>
      <c r="R183" s="20">
        <v>44197</v>
      </c>
      <c r="S183" s="22">
        <v>12</v>
      </c>
      <c r="T183" s="7" t="s">
        <v>98</v>
      </c>
      <c r="U183" s="51">
        <v>0.1</v>
      </c>
      <c r="V183" s="79"/>
      <c r="W183" s="78"/>
      <c r="X183" s="49">
        <f t="shared" si="12"/>
        <v>0</v>
      </c>
      <c r="Y183" s="16">
        <v>0</v>
      </c>
      <c r="Z183" s="16">
        <v>255800000</v>
      </c>
      <c r="AA183" s="16">
        <v>255800000</v>
      </c>
      <c r="AB183" s="16">
        <v>0</v>
      </c>
      <c r="AC183" s="16">
        <v>0</v>
      </c>
      <c r="AD183" s="55">
        <v>255800000</v>
      </c>
      <c r="AF183" s="58">
        <f t="shared" si="15"/>
        <v>0</v>
      </c>
      <c r="AJ183" s="83">
        <f t="shared" si="16"/>
        <v>0</v>
      </c>
      <c r="AK183" s="84">
        <f t="shared" si="17"/>
        <v>0</v>
      </c>
      <c r="AL183" s="85"/>
    </row>
    <row r="184" spans="1:38" ht="12.75" hidden="1" customHeight="1" x14ac:dyDescent="0.25">
      <c r="A184" s="10" t="s">
        <v>316</v>
      </c>
      <c r="B184" s="11" t="s">
        <v>317</v>
      </c>
      <c r="C184" s="11" t="s">
        <v>32</v>
      </c>
      <c r="D184" s="90" t="str">
        <f t="shared" si="13"/>
        <v>45</v>
      </c>
      <c r="E184" s="90" t="str">
        <f t="shared" si="14"/>
        <v>4599</v>
      </c>
      <c r="F184" s="11" t="s">
        <v>318</v>
      </c>
      <c r="G184" s="11" t="s">
        <v>70</v>
      </c>
      <c r="H184" s="11">
        <v>407</v>
      </c>
      <c r="I184" s="11" t="s">
        <v>319</v>
      </c>
      <c r="J184" s="11" t="s">
        <v>320</v>
      </c>
      <c r="K184" s="13">
        <v>4</v>
      </c>
      <c r="L184" s="14">
        <v>1</v>
      </c>
      <c r="M184" s="75">
        <v>1</v>
      </c>
      <c r="N184" s="11" t="s">
        <v>321</v>
      </c>
      <c r="O184" s="12" t="s">
        <v>37</v>
      </c>
      <c r="P184" s="16">
        <v>10065360345</v>
      </c>
      <c r="Q184" s="18">
        <v>1</v>
      </c>
      <c r="R184" s="20">
        <v>44197</v>
      </c>
      <c r="S184" s="22">
        <v>12</v>
      </c>
      <c r="T184" s="7" t="s">
        <v>322</v>
      </c>
      <c r="U184" s="51">
        <v>1</v>
      </c>
      <c r="V184" s="79"/>
      <c r="W184" s="78"/>
      <c r="X184" s="49">
        <f t="shared" si="12"/>
        <v>0</v>
      </c>
      <c r="Y184" s="16">
        <v>0</v>
      </c>
      <c r="Z184" s="16">
        <v>35850522352</v>
      </c>
      <c r="AA184" s="16">
        <v>10065360345</v>
      </c>
      <c r="AB184" s="16">
        <v>0</v>
      </c>
      <c r="AC184" s="16">
        <v>0</v>
      </c>
      <c r="AD184" s="55">
        <v>10065360345</v>
      </c>
      <c r="AF184" s="58">
        <f t="shared" si="15"/>
        <v>0</v>
      </c>
      <c r="AJ184" s="83">
        <f t="shared" si="16"/>
        <v>0</v>
      </c>
      <c r="AK184" s="84">
        <f t="shared" si="17"/>
        <v>0</v>
      </c>
      <c r="AL184" s="85"/>
    </row>
    <row r="185" spans="1:38" ht="12.75" hidden="1" customHeight="1" x14ac:dyDescent="0.25">
      <c r="A185" s="10" t="s">
        <v>316</v>
      </c>
      <c r="B185" s="11" t="s">
        <v>317</v>
      </c>
      <c r="C185" s="11" t="s">
        <v>32</v>
      </c>
      <c r="D185" s="90" t="str">
        <f t="shared" si="13"/>
        <v>45</v>
      </c>
      <c r="E185" s="90" t="str">
        <f t="shared" si="14"/>
        <v>4599</v>
      </c>
      <c r="F185" s="11" t="s">
        <v>318</v>
      </c>
      <c r="G185" s="11" t="s">
        <v>70</v>
      </c>
      <c r="H185" s="11">
        <v>407</v>
      </c>
      <c r="I185" s="11" t="s">
        <v>319</v>
      </c>
      <c r="J185" s="11" t="s">
        <v>320</v>
      </c>
      <c r="K185" s="13">
        <v>4</v>
      </c>
      <c r="L185" s="14">
        <v>1</v>
      </c>
      <c r="M185" s="75">
        <v>1</v>
      </c>
      <c r="N185" s="11" t="s">
        <v>323</v>
      </c>
      <c r="O185" s="12" t="s">
        <v>37</v>
      </c>
      <c r="P185" s="16">
        <v>2410200000</v>
      </c>
      <c r="Q185" s="18">
        <v>1</v>
      </c>
      <c r="R185" s="20">
        <v>44197</v>
      </c>
      <c r="S185" s="22">
        <v>12</v>
      </c>
      <c r="T185" s="7" t="s">
        <v>322</v>
      </c>
      <c r="U185" s="51">
        <v>1</v>
      </c>
      <c r="V185" s="79"/>
      <c r="W185" s="78"/>
      <c r="X185" s="49">
        <f t="shared" si="12"/>
        <v>0</v>
      </c>
      <c r="Y185" s="16">
        <v>0</v>
      </c>
      <c r="Z185" s="16">
        <v>35850522352</v>
      </c>
      <c r="AA185" s="16">
        <v>2410200000</v>
      </c>
      <c r="AB185" s="16">
        <v>0</v>
      </c>
      <c r="AC185" s="16">
        <v>0</v>
      </c>
      <c r="AD185" s="55">
        <v>2410200000</v>
      </c>
      <c r="AF185" s="58">
        <f t="shared" si="15"/>
        <v>0</v>
      </c>
      <c r="AJ185" s="83">
        <f t="shared" si="16"/>
        <v>0</v>
      </c>
      <c r="AK185" s="84">
        <f t="shared" si="17"/>
        <v>0</v>
      </c>
      <c r="AL185" s="85"/>
    </row>
    <row r="186" spans="1:38" ht="12.75" hidden="1" customHeight="1" x14ac:dyDescent="0.25">
      <c r="A186" s="10" t="s">
        <v>316</v>
      </c>
      <c r="B186" s="11" t="s">
        <v>317</v>
      </c>
      <c r="C186" s="11" t="s">
        <v>32</v>
      </c>
      <c r="D186" s="90" t="str">
        <f t="shared" si="13"/>
        <v>45</v>
      </c>
      <c r="E186" s="90" t="str">
        <f t="shared" si="14"/>
        <v>4599</v>
      </c>
      <c r="F186" s="11" t="s">
        <v>318</v>
      </c>
      <c r="G186" s="11" t="s">
        <v>70</v>
      </c>
      <c r="H186" s="11">
        <v>407</v>
      </c>
      <c r="I186" s="11" t="s">
        <v>319</v>
      </c>
      <c r="J186" s="11" t="s">
        <v>320</v>
      </c>
      <c r="K186" s="13">
        <v>4</v>
      </c>
      <c r="L186" s="14">
        <v>1</v>
      </c>
      <c r="M186" s="75">
        <v>1</v>
      </c>
      <c r="N186" s="11" t="s">
        <v>324</v>
      </c>
      <c r="O186" s="12" t="s">
        <v>37</v>
      </c>
      <c r="P186" s="16">
        <v>20085000</v>
      </c>
      <c r="Q186" s="18">
        <v>1</v>
      </c>
      <c r="R186" s="20">
        <v>44197</v>
      </c>
      <c r="S186" s="22">
        <v>12</v>
      </c>
      <c r="T186" s="7" t="s">
        <v>322</v>
      </c>
      <c r="U186" s="51">
        <v>1</v>
      </c>
      <c r="V186" s="79"/>
      <c r="W186" s="78"/>
      <c r="X186" s="49">
        <f t="shared" si="12"/>
        <v>0</v>
      </c>
      <c r="Y186" s="16">
        <v>0</v>
      </c>
      <c r="Z186" s="16">
        <v>35850522352</v>
      </c>
      <c r="AA186" s="16">
        <v>20085000</v>
      </c>
      <c r="AB186" s="16">
        <v>0</v>
      </c>
      <c r="AC186" s="16">
        <v>0</v>
      </c>
      <c r="AD186" s="55">
        <v>20085000</v>
      </c>
      <c r="AF186" s="58">
        <f t="shared" si="15"/>
        <v>0</v>
      </c>
      <c r="AJ186" s="83">
        <f t="shared" si="16"/>
        <v>0</v>
      </c>
      <c r="AK186" s="84">
        <f t="shared" si="17"/>
        <v>0</v>
      </c>
      <c r="AL186" s="85"/>
    </row>
    <row r="187" spans="1:38" ht="12.75" hidden="1" customHeight="1" x14ac:dyDescent="0.25">
      <c r="A187" s="10" t="s">
        <v>316</v>
      </c>
      <c r="B187" s="11" t="s">
        <v>317</v>
      </c>
      <c r="C187" s="11" t="s">
        <v>32</v>
      </c>
      <c r="D187" s="90" t="str">
        <f t="shared" si="13"/>
        <v>45</v>
      </c>
      <c r="E187" s="90" t="str">
        <f t="shared" si="14"/>
        <v>4599</v>
      </c>
      <c r="F187" s="11" t="s">
        <v>318</v>
      </c>
      <c r="G187" s="11" t="s">
        <v>70</v>
      </c>
      <c r="H187" s="11">
        <v>407</v>
      </c>
      <c r="I187" s="11" t="s">
        <v>319</v>
      </c>
      <c r="J187" s="11" t="s">
        <v>320</v>
      </c>
      <c r="K187" s="13">
        <v>4</v>
      </c>
      <c r="L187" s="14">
        <v>1</v>
      </c>
      <c r="M187" s="75">
        <v>1</v>
      </c>
      <c r="N187" s="11" t="s">
        <v>325</v>
      </c>
      <c r="O187" s="12" t="s">
        <v>37</v>
      </c>
      <c r="P187" s="16">
        <v>1205100000</v>
      </c>
      <c r="Q187" s="18">
        <v>1</v>
      </c>
      <c r="R187" s="20">
        <v>44197</v>
      </c>
      <c r="S187" s="22">
        <v>12</v>
      </c>
      <c r="T187" s="7" t="s">
        <v>85</v>
      </c>
      <c r="U187" s="51">
        <v>1</v>
      </c>
      <c r="V187" s="79"/>
      <c r="W187" s="78"/>
      <c r="X187" s="49">
        <f t="shared" si="12"/>
        <v>0</v>
      </c>
      <c r="Y187" s="16">
        <v>0</v>
      </c>
      <c r="Z187" s="16">
        <v>35850522352</v>
      </c>
      <c r="AA187" s="16">
        <v>1205100000</v>
      </c>
      <c r="AB187" s="16">
        <v>0</v>
      </c>
      <c r="AC187" s="16">
        <v>0</v>
      </c>
      <c r="AD187" s="55">
        <v>1205100000</v>
      </c>
      <c r="AF187" s="58">
        <f t="shared" si="15"/>
        <v>0</v>
      </c>
      <c r="AJ187" s="83">
        <f t="shared" si="16"/>
        <v>0</v>
      </c>
      <c r="AK187" s="84">
        <f t="shared" si="17"/>
        <v>0</v>
      </c>
      <c r="AL187" s="85"/>
    </row>
    <row r="188" spans="1:38" ht="12.75" hidden="1" customHeight="1" x14ac:dyDescent="0.25">
      <c r="A188" s="10" t="s">
        <v>316</v>
      </c>
      <c r="B188" s="11" t="s">
        <v>317</v>
      </c>
      <c r="C188" s="11" t="s">
        <v>32</v>
      </c>
      <c r="D188" s="90" t="str">
        <f t="shared" si="13"/>
        <v>45</v>
      </c>
      <c r="E188" s="90" t="str">
        <f t="shared" si="14"/>
        <v>4599</v>
      </c>
      <c r="F188" s="11" t="s">
        <v>318</v>
      </c>
      <c r="G188" s="11" t="s">
        <v>70</v>
      </c>
      <c r="H188" s="11">
        <v>407</v>
      </c>
      <c r="I188" s="11" t="s">
        <v>319</v>
      </c>
      <c r="J188" s="11" t="s">
        <v>320</v>
      </c>
      <c r="K188" s="13">
        <v>4</v>
      </c>
      <c r="L188" s="14">
        <v>1</v>
      </c>
      <c r="M188" s="75">
        <v>1</v>
      </c>
      <c r="N188" s="11" t="s">
        <v>326</v>
      </c>
      <c r="O188" s="12" t="s">
        <v>37</v>
      </c>
      <c r="P188" s="16">
        <v>1339000000</v>
      </c>
      <c r="Q188" s="18">
        <v>1</v>
      </c>
      <c r="R188" s="20">
        <v>44197</v>
      </c>
      <c r="S188" s="22">
        <v>12</v>
      </c>
      <c r="T188" s="7" t="s">
        <v>327</v>
      </c>
      <c r="U188" s="51">
        <v>1</v>
      </c>
      <c r="V188" s="79"/>
      <c r="W188" s="78"/>
      <c r="X188" s="49">
        <f t="shared" si="12"/>
        <v>0</v>
      </c>
      <c r="Y188" s="16">
        <v>0</v>
      </c>
      <c r="Z188" s="16">
        <v>35850522352</v>
      </c>
      <c r="AA188" s="16">
        <v>1339000000</v>
      </c>
      <c r="AB188" s="16">
        <v>0</v>
      </c>
      <c r="AC188" s="16">
        <v>0</v>
      </c>
      <c r="AD188" s="55">
        <v>1339000000</v>
      </c>
      <c r="AF188" s="58">
        <f t="shared" si="15"/>
        <v>0</v>
      </c>
      <c r="AJ188" s="83">
        <f t="shared" si="16"/>
        <v>0</v>
      </c>
      <c r="AK188" s="84">
        <f t="shared" si="17"/>
        <v>0</v>
      </c>
      <c r="AL188" s="85"/>
    </row>
    <row r="189" spans="1:38" ht="12.75" hidden="1" customHeight="1" x14ac:dyDescent="0.25">
      <c r="A189" s="10" t="s">
        <v>316</v>
      </c>
      <c r="B189" s="11" t="s">
        <v>317</v>
      </c>
      <c r="C189" s="11" t="s">
        <v>32</v>
      </c>
      <c r="D189" s="90" t="str">
        <f t="shared" si="13"/>
        <v>45</v>
      </c>
      <c r="E189" s="90" t="str">
        <f t="shared" si="14"/>
        <v>4599</v>
      </c>
      <c r="F189" s="11" t="s">
        <v>318</v>
      </c>
      <c r="G189" s="11" t="s">
        <v>70</v>
      </c>
      <c r="H189" s="11">
        <v>407</v>
      </c>
      <c r="I189" s="11" t="s">
        <v>319</v>
      </c>
      <c r="J189" s="11" t="s">
        <v>320</v>
      </c>
      <c r="K189" s="13">
        <v>4</v>
      </c>
      <c r="L189" s="14">
        <v>1</v>
      </c>
      <c r="M189" s="75">
        <v>1</v>
      </c>
      <c r="N189" s="11" t="s">
        <v>328</v>
      </c>
      <c r="O189" s="12" t="s">
        <v>37</v>
      </c>
      <c r="P189" s="16">
        <v>66950000</v>
      </c>
      <c r="Q189" s="18">
        <v>1</v>
      </c>
      <c r="R189" s="20">
        <v>44197</v>
      </c>
      <c r="S189" s="22">
        <v>12</v>
      </c>
      <c r="T189" s="7" t="s">
        <v>322</v>
      </c>
      <c r="U189" s="51">
        <v>1</v>
      </c>
      <c r="V189" s="79"/>
      <c r="W189" s="78"/>
      <c r="X189" s="49">
        <f t="shared" si="12"/>
        <v>0</v>
      </c>
      <c r="Y189" s="16">
        <v>0</v>
      </c>
      <c r="Z189" s="16">
        <v>35850522352</v>
      </c>
      <c r="AA189" s="16">
        <v>66950000</v>
      </c>
      <c r="AB189" s="16">
        <v>0</v>
      </c>
      <c r="AC189" s="16">
        <v>0</v>
      </c>
      <c r="AD189" s="55">
        <v>66950000</v>
      </c>
      <c r="AF189" s="58">
        <f t="shared" si="15"/>
        <v>0</v>
      </c>
      <c r="AJ189" s="83">
        <f t="shared" si="16"/>
        <v>0</v>
      </c>
      <c r="AK189" s="84">
        <f t="shared" si="17"/>
        <v>0</v>
      </c>
      <c r="AL189" s="85"/>
    </row>
    <row r="190" spans="1:38" ht="12.75" hidden="1" customHeight="1" x14ac:dyDescent="0.25">
      <c r="A190" s="10" t="s">
        <v>316</v>
      </c>
      <c r="B190" s="11" t="s">
        <v>317</v>
      </c>
      <c r="C190" s="11" t="s">
        <v>32</v>
      </c>
      <c r="D190" s="90" t="str">
        <f t="shared" si="13"/>
        <v>45</v>
      </c>
      <c r="E190" s="90" t="str">
        <f t="shared" si="14"/>
        <v>4599</v>
      </c>
      <c r="F190" s="11" t="s">
        <v>318</v>
      </c>
      <c r="G190" s="11" t="s">
        <v>70</v>
      </c>
      <c r="H190" s="11">
        <v>407</v>
      </c>
      <c r="I190" s="11" t="s">
        <v>319</v>
      </c>
      <c r="J190" s="11" t="s">
        <v>320</v>
      </c>
      <c r="K190" s="13">
        <v>4</v>
      </c>
      <c r="L190" s="14">
        <v>1</v>
      </c>
      <c r="M190" s="75">
        <v>1</v>
      </c>
      <c r="N190" s="11" t="s">
        <v>329</v>
      </c>
      <c r="O190" s="12" t="s">
        <v>37</v>
      </c>
      <c r="P190" s="16">
        <v>1472900000</v>
      </c>
      <c r="Q190" s="18">
        <v>1</v>
      </c>
      <c r="R190" s="20">
        <v>44197</v>
      </c>
      <c r="S190" s="22">
        <v>12</v>
      </c>
      <c r="T190" s="7" t="s">
        <v>322</v>
      </c>
      <c r="U190" s="51">
        <v>1</v>
      </c>
      <c r="V190" s="79"/>
      <c r="W190" s="78"/>
      <c r="X190" s="49">
        <f t="shared" si="12"/>
        <v>0</v>
      </c>
      <c r="Y190" s="16">
        <v>0</v>
      </c>
      <c r="Z190" s="16">
        <v>35850522352</v>
      </c>
      <c r="AA190" s="16">
        <v>1472900000</v>
      </c>
      <c r="AB190" s="16">
        <v>0</v>
      </c>
      <c r="AC190" s="16">
        <v>0</v>
      </c>
      <c r="AD190" s="55">
        <v>1472900000</v>
      </c>
      <c r="AF190" s="58">
        <f t="shared" si="15"/>
        <v>0</v>
      </c>
      <c r="AJ190" s="83">
        <f t="shared" si="16"/>
        <v>0</v>
      </c>
      <c r="AK190" s="84">
        <f t="shared" si="17"/>
        <v>0</v>
      </c>
      <c r="AL190" s="85"/>
    </row>
    <row r="191" spans="1:38" ht="12.75" hidden="1" customHeight="1" x14ac:dyDescent="0.25">
      <c r="A191" s="10" t="s">
        <v>316</v>
      </c>
      <c r="B191" s="11" t="s">
        <v>317</v>
      </c>
      <c r="C191" s="11" t="s">
        <v>32</v>
      </c>
      <c r="D191" s="90" t="str">
        <f t="shared" si="13"/>
        <v>45</v>
      </c>
      <c r="E191" s="90" t="str">
        <f t="shared" si="14"/>
        <v>4599</v>
      </c>
      <c r="F191" s="11" t="s">
        <v>318</v>
      </c>
      <c r="G191" s="11" t="s">
        <v>70</v>
      </c>
      <c r="H191" s="11">
        <v>407</v>
      </c>
      <c r="I191" s="11" t="s">
        <v>319</v>
      </c>
      <c r="J191" s="11" t="s">
        <v>320</v>
      </c>
      <c r="K191" s="13">
        <v>4</v>
      </c>
      <c r="L191" s="14">
        <v>1</v>
      </c>
      <c r="M191" s="75">
        <v>1</v>
      </c>
      <c r="N191" s="11" t="s">
        <v>330</v>
      </c>
      <c r="O191" s="12" t="s">
        <v>37</v>
      </c>
      <c r="P191" s="16">
        <v>164800000</v>
      </c>
      <c r="Q191" s="18">
        <v>1</v>
      </c>
      <c r="R191" s="20">
        <v>44197</v>
      </c>
      <c r="S191" s="22">
        <v>12</v>
      </c>
      <c r="T191" s="7" t="s">
        <v>322</v>
      </c>
      <c r="U191" s="51">
        <v>1</v>
      </c>
      <c r="V191" s="79"/>
      <c r="W191" s="78"/>
      <c r="X191" s="49">
        <f t="shared" si="12"/>
        <v>0</v>
      </c>
      <c r="Y191" s="16">
        <v>0</v>
      </c>
      <c r="Z191" s="16">
        <v>35850522352</v>
      </c>
      <c r="AA191" s="16">
        <v>164800000</v>
      </c>
      <c r="AB191" s="16">
        <v>0</v>
      </c>
      <c r="AC191" s="16">
        <v>0</v>
      </c>
      <c r="AD191" s="55">
        <v>164800000</v>
      </c>
      <c r="AF191" s="58">
        <f t="shared" si="15"/>
        <v>0</v>
      </c>
      <c r="AJ191" s="83">
        <f t="shared" si="16"/>
        <v>0</v>
      </c>
      <c r="AK191" s="84">
        <f t="shared" si="17"/>
        <v>0</v>
      </c>
      <c r="AL191" s="85"/>
    </row>
    <row r="192" spans="1:38" ht="12.75" hidden="1" customHeight="1" x14ac:dyDescent="0.25">
      <c r="A192" s="10" t="s">
        <v>316</v>
      </c>
      <c r="B192" s="11" t="s">
        <v>317</v>
      </c>
      <c r="C192" s="11" t="s">
        <v>32</v>
      </c>
      <c r="D192" s="90" t="str">
        <f t="shared" si="13"/>
        <v>45</v>
      </c>
      <c r="E192" s="90" t="str">
        <f t="shared" si="14"/>
        <v>4599</v>
      </c>
      <c r="F192" s="11" t="s">
        <v>318</v>
      </c>
      <c r="G192" s="11" t="s">
        <v>70</v>
      </c>
      <c r="H192" s="11">
        <v>407</v>
      </c>
      <c r="I192" s="11" t="s">
        <v>319</v>
      </c>
      <c r="J192" s="11" t="s">
        <v>320</v>
      </c>
      <c r="K192" s="13">
        <v>4</v>
      </c>
      <c r="L192" s="14">
        <v>1</v>
      </c>
      <c r="M192" s="75">
        <v>1</v>
      </c>
      <c r="N192" s="11" t="s">
        <v>331</v>
      </c>
      <c r="O192" s="12" t="s">
        <v>37</v>
      </c>
      <c r="P192" s="16">
        <v>120510000</v>
      </c>
      <c r="Q192" s="18">
        <v>1</v>
      </c>
      <c r="R192" s="20">
        <v>44197</v>
      </c>
      <c r="S192" s="22">
        <v>12</v>
      </c>
      <c r="T192" s="7" t="s">
        <v>322</v>
      </c>
      <c r="U192" s="51">
        <v>1</v>
      </c>
      <c r="V192" s="79"/>
      <c r="W192" s="78"/>
      <c r="X192" s="49">
        <f t="shared" si="12"/>
        <v>0</v>
      </c>
      <c r="Y192" s="16">
        <v>0</v>
      </c>
      <c r="Z192" s="16">
        <v>35850522352</v>
      </c>
      <c r="AA192" s="16">
        <v>54030557</v>
      </c>
      <c r="AB192" s="16">
        <v>0</v>
      </c>
      <c r="AC192" s="16">
        <v>0</v>
      </c>
      <c r="AD192" s="55">
        <v>54030557</v>
      </c>
      <c r="AF192" s="58">
        <f t="shared" si="15"/>
        <v>0</v>
      </c>
      <c r="AJ192" s="83">
        <f t="shared" si="16"/>
        <v>0</v>
      </c>
      <c r="AK192" s="84">
        <f t="shared" si="17"/>
        <v>0</v>
      </c>
      <c r="AL192" s="85"/>
    </row>
    <row r="193" spans="1:38" ht="12.75" hidden="1" customHeight="1" x14ac:dyDescent="0.25">
      <c r="A193" s="10" t="s">
        <v>316</v>
      </c>
      <c r="B193" s="11" t="s">
        <v>317</v>
      </c>
      <c r="C193" s="11" t="s">
        <v>32</v>
      </c>
      <c r="D193" s="90" t="str">
        <f t="shared" si="13"/>
        <v>45</v>
      </c>
      <c r="E193" s="90" t="str">
        <f t="shared" si="14"/>
        <v>4599</v>
      </c>
      <c r="F193" s="11" t="s">
        <v>318</v>
      </c>
      <c r="G193" s="11" t="s">
        <v>70</v>
      </c>
      <c r="H193" s="11">
        <v>407</v>
      </c>
      <c r="I193" s="11" t="s">
        <v>319</v>
      </c>
      <c r="J193" s="11" t="s">
        <v>320</v>
      </c>
      <c r="K193" s="13">
        <v>4</v>
      </c>
      <c r="L193" s="14">
        <v>1</v>
      </c>
      <c r="M193" s="75">
        <v>1</v>
      </c>
      <c r="N193" s="11" t="s">
        <v>332</v>
      </c>
      <c r="O193" s="12" t="s">
        <v>37</v>
      </c>
      <c r="P193" s="16">
        <v>219862461</v>
      </c>
      <c r="Q193" s="18">
        <v>1</v>
      </c>
      <c r="R193" s="20">
        <v>44197</v>
      </c>
      <c r="S193" s="22">
        <v>12</v>
      </c>
      <c r="T193" s="7" t="s">
        <v>322</v>
      </c>
      <c r="U193" s="51">
        <v>1</v>
      </c>
      <c r="V193" s="79"/>
      <c r="W193" s="78"/>
      <c r="X193" s="49">
        <f t="shared" si="12"/>
        <v>0</v>
      </c>
      <c r="Y193" s="16">
        <v>0</v>
      </c>
      <c r="Z193" s="16">
        <v>35850522352</v>
      </c>
      <c r="AA193" s="16">
        <v>170205425</v>
      </c>
      <c r="AB193" s="16">
        <v>0</v>
      </c>
      <c r="AC193" s="16">
        <v>0</v>
      </c>
      <c r="AD193" s="55">
        <v>170205425</v>
      </c>
      <c r="AF193" s="58">
        <f t="shared" si="15"/>
        <v>0</v>
      </c>
      <c r="AJ193" s="83">
        <f t="shared" si="16"/>
        <v>0</v>
      </c>
      <c r="AK193" s="84">
        <f t="shared" si="17"/>
        <v>0</v>
      </c>
      <c r="AL193" s="85"/>
    </row>
    <row r="194" spans="1:38" ht="12.75" hidden="1" customHeight="1" x14ac:dyDescent="0.25">
      <c r="A194" s="10" t="s">
        <v>316</v>
      </c>
      <c r="B194" s="11" t="s">
        <v>317</v>
      </c>
      <c r="C194" s="11" t="s">
        <v>32</v>
      </c>
      <c r="D194" s="90" t="str">
        <f t="shared" si="13"/>
        <v>45</v>
      </c>
      <c r="E194" s="90" t="str">
        <f t="shared" si="14"/>
        <v>4599</v>
      </c>
      <c r="F194" s="11" t="s">
        <v>318</v>
      </c>
      <c r="G194" s="11" t="s">
        <v>70</v>
      </c>
      <c r="H194" s="11">
        <v>407</v>
      </c>
      <c r="I194" s="11" t="s">
        <v>319</v>
      </c>
      <c r="J194" s="11" t="s">
        <v>320</v>
      </c>
      <c r="K194" s="13">
        <v>4</v>
      </c>
      <c r="L194" s="14">
        <v>1</v>
      </c>
      <c r="M194" s="75">
        <v>1</v>
      </c>
      <c r="N194" s="11" t="s">
        <v>333</v>
      </c>
      <c r="O194" s="12" t="s">
        <v>37</v>
      </c>
      <c r="P194" s="16">
        <v>602550000</v>
      </c>
      <c r="Q194" s="18">
        <v>1</v>
      </c>
      <c r="R194" s="20">
        <v>44197</v>
      </c>
      <c r="S194" s="22">
        <v>12</v>
      </c>
      <c r="T194" s="7" t="s">
        <v>322</v>
      </c>
      <c r="U194" s="51">
        <v>1</v>
      </c>
      <c r="V194" s="79"/>
      <c r="W194" s="78"/>
      <c r="X194" s="49">
        <f t="shared" si="12"/>
        <v>0</v>
      </c>
      <c r="Y194" s="16">
        <v>0</v>
      </c>
      <c r="Z194" s="16">
        <v>35850522352</v>
      </c>
      <c r="AA194" s="16">
        <v>463500000</v>
      </c>
      <c r="AB194" s="16">
        <v>0</v>
      </c>
      <c r="AC194" s="16">
        <v>0</v>
      </c>
      <c r="AD194" s="55">
        <v>463500000</v>
      </c>
      <c r="AF194" s="58">
        <f t="shared" si="15"/>
        <v>0</v>
      </c>
      <c r="AJ194" s="83">
        <f t="shared" si="16"/>
        <v>0</v>
      </c>
      <c r="AK194" s="84">
        <f t="shared" si="17"/>
        <v>0</v>
      </c>
      <c r="AL194" s="85"/>
    </row>
    <row r="195" spans="1:38" ht="12.75" hidden="1" customHeight="1" x14ac:dyDescent="0.25">
      <c r="A195" s="10" t="s">
        <v>316</v>
      </c>
      <c r="B195" s="11" t="s">
        <v>317</v>
      </c>
      <c r="C195" s="11" t="s">
        <v>32</v>
      </c>
      <c r="D195" s="90" t="str">
        <f t="shared" si="13"/>
        <v>45</v>
      </c>
      <c r="E195" s="90" t="str">
        <f t="shared" si="14"/>
        <v>4599</v>
      </c>
      <c r="F195" s="11" t="s">
        <v>318</v>
      </c>
      <c r="G195" s="11" t="s">
        <v>70</v>
      </c>
      <c r="H195" s="11">
        <v>407</v>
      </c>
      <c r="I195" s="11" t="s">
        <v>319</v>
      </c>
      <c r="J195" s="11" t="s">
        <v>320</v>
      </c>
      <c r="K195" s="13">
        <v>4</v>
      </c>
      <c r="L195" s="14">
        <v>1</v>
      </c>
      <c r="M195" s="75">
        <v>1</v>
      </c>
      <c r="N195" s="11" t="s">
        <v>334</v>
      </c>
      <c r="O195" s="12" t="s">
        <v>37</v>
      </c>
      <c r="P195" s="16">
        <v>13370706581</v>
      </c>
      <c r="Q195" s="18">
        <v>1</v>
      </c>
      <c r="R195" s="20">
        <v>44197</v>
      </c>
      <c r="S195" s="22">
        <v>12</v>
      </c>
      <c r="T195" s="7" t="s">
        <v>322</v>
      </c>
      <c r="U195" s="51">
        <v>1</v>
      </c>
      <c r="V195" s="79"/>
      <c r="W195" s="78"/>
      <c r="X195" s="49">
        <f t="shared" si="12"/>
        <v>0</v>
      </c>
      <c r="Y195" s="16">
        <v>0</v>
      </c>
      <c r="Z195" s="16">
        <v>35850522352</v>
      </c>
      <c r="AA195" s="16">
        <v>13268391025</v>
      </c>
      <c r="AB195" s="16">
        <v>0</v>
      </c>
      <c r="AC195" s="16">
        <v>0</v>
      </c>
      <c r="AD195" s="55">
        <v>13268391025</v>
      </c>
      <c r="AF195" s="58">
        <f t="shared" si="15"/>
        <v>0</v>
      </c>
      <c r="AJ195" s="83">
        <f t="shared" si="16"/>
        <v>0</v>
      </c>
      <c r="AK195" s="84">
        <f t="shared" si="17"/>
        <v>0</v>
      </c>
      <c r="AL195" s="85"/>
    </row>
    <row r="196" spans="1:38" ht="12.75" hidden="1" customHeight="1" x14ac:dyDescent="0.25">
      <c r="A196" s="10" t="s">
        <v>316</v>
      </c>
      <c r="B196" s="11" t="s">
        <v>317</v>
      </c>
      <c r="C196" s="11" t="s">
        <v>32</v>
      </c>
      <c r="D196" s="90" t="str">
        <f t="shared" si="13"/>
        <v>45</v>
      </c>
      <c r="E196" s="90" t="str">
        <f t="shared" si="14"/>
        <v>4599</v>
      </c>
      <c r="F196" s="11" t="s">
        <v>318</v>
      </c>
      <c r="G196" s="11" t="s">
        <v>70</v>
      </c>
      <c r="H196" s="11">
        <v>407</v>
      </c>
      <c r="I196" s="11" t="s">
        <v>319</v>
      </c>
      <c r="J196" s="11" t="s">
        <v>320</v>
      </c>
      <c r="K196" s="13">
        <v>4</v>
      </c>
      <c r="L196" s="14">
        <v>1</v>
      </c>
      <c r="M196" s="75">
        <v>1</v>
      </c>
      <c r="N196" s="11" t="s">
        <v>335</v>
      </c>
      <c r="O196" s="12" t="s">
        <v>37</v>
      </c>
      <c r="P196" s="16">
        <v>2060000000</v>
      </c>
      <c r="Q196" s="18">
        <v>1</v>
      </c>
      <c r="R196" s="20">
        <v>44197</v>
      </c>
      <c r="S196" s="22">
        <v>12</v>
      </c>
      <c r="T196" s="7" t="s">
        <v>322</v>
      </c>
      <c r="U196" s="51">
        <v>1</v>
      </c>
      <c r="V196" s="79"/>
      <c r="W196" s="78"/>
      <c r="X196" s="49">
        <f t="shared" si="12"/>
        <v>0</v>
      </c>
      <c r="Y196" s="16">
        <v>0</v>
      </c>
      <c r="Z196" s="16">
        <v>35850522352</v>
      </c>
      <c r="AA196" s="16">
        <v>2060000000</v>
      </c>
      <c r="AB196" s="16">
        <v>0</v>
      </c>
      <c r="AC196" s="16">
        <v>0</v>
      </c>
      <c r="AD196" s="55">
        <v>2060000000</v>
      </c>
      <c r="AF196" s="58">
        <f t="shared" si="15"/>
        <v>0</v>
      </c>
      <c r="AJ196" s="83">
        <f t="shared" si="16"/>
        <v>0</v>
      </c>
      <c r="AK196" s="84">
        <f t="shared" si="17"/>
        <v>0</v>
      </c>
      <c r="AL196" s="85"/>
    </row>
    <row r="197" spans="1:38" ht="12.75" hidden="1" customHeight="1" x14ac:dyDescent="0.25">
      <c r="A197" s="10" t="s">
        <v>316</v>
      </c>
      <c r="B197" s="11" t="s">
        <v>317</v>
      </c>
      <c r="C197" s="11" t="s">
        <v>32</v>
      </c>
      <c r="D197" s="90" t="str">
        <f t="shared" si="13"/>
        <v>45</v>
      </c>
      <c r="E197" s="90" t="str">
        <f t="shared" si="14"/>
        <v>4599</v>
      </c>
      <c r="F197" s="11" t="s">
        <v>318</v>
      </c>
      <c r="G197" s="11" t="s">
        <v>70</v>
      </c>
      <c r="H197" s="11">
        <v>407</v>
      </c>
      <c r="I197" s="11" t="s">
        <v>319</v>
      </c>
      <c r="J197" s="11" t="s">
        <v>320</v>
      </c>
      <c r="K197" s="13">
        <v>4</v>
      </c>
      <c r="L197" s="14">
        <v>1</v>
      </c>
      <c r="M197" s="75">
        <v>1</v>
      </c>
      <c r="N197" s="11" t="s">
        <v>336</v>
      </c>
      <c r="O197" s="12" t="s">
        <v>37</v>
      </c>
      <c r="P197" s="16">
        <v>3090000000</v>
      </c>
      <c r="Q197" s="18">
        <v>1</v>
      </c>
      <c r="R197" s="20">
        <v>44197</v>
      </c>
      <c r="S197" s="22">
        <v>12</v>
      </c>
      <c r="T197" s="7" t="s">
        <v>322</v>
      </c>
      <c r="U197" s="51">
        <v>1</v>
      </c>
      <c r="V197" s="79"/>
      <c r="W197" s="78"/>
      <c r="X197" s="49">
        <f t="shared" si="12"/>
        <v>0</v>
      </c>
      <c r="Y197" s="16">
        <v>0</v>
      </c>
      <c r="Z197" s="16">
        <v>35850522352</v>
      </c>
      <c r="AA197" s="16">
        <v>3090000000</v>
      </c>
      <c r="AB197" s="16">
        <v>0</v>
      </c>
      <c r="AC197" s="16">
        <v>0</v>
      </c>
      <c r="AD197" s="55">
        <v>3090000000</v>
      </c>
      <c r="AF197" s="58">
        <f t="shared" si="15"/>
        <v>0</v>
      </c>
      <c r="AJ197" s="83">
        <f t="shared" si="16"/>
        <v>0</v>
      </c>
      <c r="AK197" s="84">
        <f t="shared" si="17"/>
        <v>0</v>
      </c>
      <c r="AL197" s="85"/>
    </row>
    <row r="198" spans="1:38" ht="12.75" hidden="1" customHeight="1" x14ac:dyDescent="0.25">
      <c r="A198" s="10" t="s">
        <v>316</v>
      </c>
      <c r="B198" s="11" t="s">
        <v>317</v>
      </c>
      <c r="C198" s="11" t="s">
        <v>32</v>
      </c>
      <c r="D198" s="90" t="str">
        <f t="shared" si="13"/>
        <v>45</v>
      </c>
      <c r="E198" s="90" t="str">
        <f t="shared" si="14"/>
        <v>4599</v>
      </c>
      <c r="F198" s="11" t="s">
        <v>318</v>
      </c>
      <c r="G198" s="11" t="s">
        <v>58</v>
      </c>
      <c r="H198" s="11">
        <v>408</v>
      </c>
      <c r="I198" s="11" t="s">
        <v>337</v>
      </c>
      <c r="J198" s="11" t="s">
        <v>338</v>
      </c>
      <c r="K198" s="13">
        <v>5</v>
      </c>
      <c r="L198" s="14">
        <v>5</v>
      </c>
      <c r="M198" s="75">
        <v>5</v>
      </c>
      <c r="N198" s="11" t="s">
        <v>339</v>
      </c>
      <c r="O198" s="12" t="s">
        <v>37</v>
      </c>
      <c r="P198" s="16">
        <v>6219857189</v>
      </c>
      <c r="Q198" s="18">
        <v>1</v>
      </c>
      <c r="R198" s="20">
        <v>44197</v>
      </c>
      <c r="S198" s="22">
        <v>12</v>
      </c>
      <c r="T198" s="7" t="s">
        <v>322</v>
      </c>
      <c r="U198" s="51">
        <v>1</v>
      </c>
      <c r="V198" s="79"/>
      <c r="W198" s="78"/>
      <c r="X198" s="49">
        <f t="shared" si="12"/>
        <v>0</v>
      </c>
      <c r="Y198" s="16">
        <v>0</v>
      </c>
      <c r="Z198" s="16">
        <v>6088930070</v>
      </c>
      <c r="AA198" s="16">
        <v>5388360870</v>
      </c>
      <c r="AB198" s="16">
        <v>0</v>
      </c>
      <c r="AC198" s="16">
        <v>0</v>
      </c>
      <c r="AD198" s="55">
        <v>5388360870</v>
      </c>
      <c r="AF198" s="58">
        <f t="shared" si="15"/>
        <v>0</v>
      </c>
      <c r="AJ198" s="83">
        <f t="shared" si="16"/>
        <v>0</v>
      </c>
      <c r="AK198" s="84">
        <f t="shared" si="17"/>
        <v>0</v>
      </c>
      <c r="AL198" s="85"/>
    </row>
    <row r="199" spans="1:38" ht="12.75" hidden="1" customHeight="1" x14ac:dyDescent="0.25">
      <c r="A199" s="10" t="s">
        <v>316</v>
      </c>
      <c r="B199" s="11" t="s">
        <v>317</v>
      </c>
      <c r="C199" s="11" t="s">
        <v>32</v>
      </c>
      <c r="D199" s="90" t="str">
        <f t="shared" si="13"/>
        <v>45</v>
      </c>
      <c r="E199" s="90" t="str">
        <f t="shared" si="14"/>
        <v>4599</v>
      </c>
      <c r="F199" s="11" t="s">
        <v>318</v>
      </c>
      <c r="G199" s="11" t="s">
        <v>58</v>
      </c>
      <c r="H199" s="11">
        <v>408</v>
      </c>
      <c r="I199" s="11" t="s">
        <v>337</v>
      </c>
      <c r="J199" s="11" t="s">
        <v>338</v>
      </c>
      <c r="K199" s="13">
        <v>5</v>
      </c>
      <c r="L199" s="14">
        <v>5</v>
      </c>
      <c r="M199" s="75">
        <v>5</v>
      </c>
      <c r="N199" s="11" t="s">
        <v>340</v>
      </c>
      <c r="O199" s="12" t="s">
        <v>37</v>
      </c>
      <c r="P199" s="16">
        <v>744522506</v>
      </c>
      <c r="Q199" s="18">
        <v>1</v>
      </c>
      <c r="R199" s="20">
        <v>44197</v>
      </c>
      <c r="S199" s="22">
        <v>12</v>
      </c>
      <c r="T199" s="7" t="s">
        <v>341</v>
      </c>
      <c r="U199" s="51">
        <v>1</v>
      </c>
      <c r="V199" s="79"/>
      <c r="W199" s="78"/>
      <c r="X199" s="49">
        <f t="shared" si="12"/>
        <v>0</v>
      </c>
      <c r="Y199" s="16">
        <v>0</v>
      </c>
      <c r="Z199" s="16">
        <v>6088930070</v>
      </c>
      <c r="AA199" s="16">
        <v>452000047</v>
      </c>
      <c r="AB199" s="16">
        <v>0</v>
      </c>
      <c r="AC199" s="16">
        <v>0</v>
      </c>
      <c r="AD199" s="55">
        <v>452000047</v>
      </c>
      <c r="AF199" s="58">
        <f t="shared" si="15"/>
        <v>0</v>
      </c>
      <c r="AJ199" s="83">
        <f t="shared" si="16"/>
        <v>0</v>
      </c>
      <c r="AK199" s="84">
        <f t="shared" si="17"/>
        <v>0</v>
      </c>
      <c r="AL199" s="85"/>
    </row>
    <row r="200" spans="1:38" ht="12.75" hidden="1" customHeight="1" x14ac:dyDescent="0.25">
      <c r="A200" s="10" t="s">
        <v>316</v>
      </c>
      <c r="B200" s="11" t="s">
        <v>317</v>
      </c>
      <c r="C200" s="11" t="s">
        <v>32</v>
      </c>
      <c r="D200" s="90" t="str">
        <f t="shared" si="13"/>
        <v>45</v>
      </c>
      <c r="E200" s="90" t="str">
        <f t="shared" si="14"/>
        <v>4599</v>
      </c>
      <c r="F200" s="11" t="s">
        <v>318</v>
      </c>
      <c r="G200" s="11" t="s">
        <v>58</v>
      </c>
      <c r="H200" s="11">
        <v>408</v>
      </c>
      <c r="I200" s="11" t="s">
        <v>337</v>
      </c>
      <c r="J200" s="11" t="s">
        <v>338</v>
      </c>
      <c r="K200" s="13">
        <v>5</v>
      </c>
      <c r="L200" s="14">
        <v>5</v>
      </c>
      <c r="M200" s="75">
        <v>5</v>
      </c>
      <c r="N200" s="11" t="s">
        <v>342</v>
      </c>
      <c r="O200" s="12" t="s">
        <v>37</v>
      </c>
      <c r="P200" s="16">
        <v>1205100000</v>
      </c>
      <c r="Q200" s="18">
        <v>1</v>
      </c>
      <c r="R200" s="20">
        <v>44197</v>
      </c>
      <c r="S200" s="22">
        <v>12</v>
      </c>
      <c r="T200" s="7" t="s">
        <v>322</v>
      </c>
      <c r="U200" s="51">
        <v>1</v>
      </c>
      <c r="V200" s="79"/>
      <c r="W200" s="78"/>
      <c r="X200" s="49">
        <f t="shared" si="12"/>
        <v>0</v>
      </c>
      <c r="Y200" s="16">
        <v>0</v>
      </c>
      <c r="Z200" s="16">
        <v>6088930070</v>
      </c>
      <c r="AA200" s="16">
        <v>248569153</v>
      </c>
      <c r="AB200" s="16">
        <v>0</v>
      </c>
      <c r="AC200" s="16">
        <v>0</v>
      </c>
      <c r="AD200" s="55">
        <v>248569153</v>
      </c>
      <c r="AF200" s="58">
        <f t="shared" si="15"/>
        <v>0</v>
      </c>
      <c r="AJ200" s="83">
        <f t="shared" si="16"/>
        <v>0</v>
      </c>
      <c r="AK200" s="84">
        <f t="shared" si="17"/>
        <v>0</v>
      </c>
      <c r="AL200" s="85"/>
    </row>
    <row r="201" spans="1:38" ht="12.75" hidden="1" customHeight="1" x14ac:dyDescent="0.25">
      <c r="A201" s="10" t="s">
        <v>316</v>
      </c>
      <c r="B201" s="11" t="s">
        <v>317</v>
      </c>
      <c r="C201" s="11" t="s">
        <v>32</v>
      </c>
      <c r="D201" s="90" t="str">
        <f t="shared" si="13"/>
        <v>45</v>
      </c>
      <c r="E201" s="90" t="str">
        <f t="shared" si="14"/>
        <v>4599</v>
      </c>
      <c r="F201" s="11" t="s">
        <v>318</v>
      </c>
      <c r="G201" s="11" t="s">
        <v>343</v>
      </c>
      <c r="H201" s="11">
        <v>409</v>
      </c>
      <c r="I201" s="11" t="s">
        <v>344</v>
      </c>
      <c r="J201" s="11" t="s">
        <v>345</v>
      </c>
      <c r="K201" s="13">
        <v>5</v>
      </c>
      <c r="L201" s="14">
        <v>5</v>
      </c>
      <c r="M201" s="75">
        <v>5</v>
      </c>
      <c r="N201" s="11" t="s">
        <v>346</v>
      </c>
      <c r="O201" s="12" t="s">
        <v>37</v>
      </c>
      <c r="P201" s="16">
        <v>1472900000</v>
      </c>
      <c r="Q201" s="18">
        <v>1</v>
      </c>
      <c r="R201" s="20">
        <v>44197</v>
      </c>
      <c r="S201" s="22">
        <v>12</v>
      </c>
      <c r="T201" s="7" t="s">
        <v>322</v>
      </c>
      <c r="U201" s="51">
        <v>1</v>
      </c>
      <c r="V201" s="79"/>
      <c r="W201" s="78"/>
      <c r="X201" s="49">
        <f t="shared" si="12"/>
        <v>0</v>
      </c>
      <c r="Y201" s="16">
        <v>0</v>
      </c>
      <c r="Z201" s="16">
        <v>2566876670</v>
      </c>
      <c r="AA201" s="16">
        <v>1000000000</v>
      </c>
      <c r="AB201" s="16">
        <v>0</v>
      </c>
      <c r="AC201" s="16">
        <v>0</v>
      </c>
      <c r="AD201" s="55">
        <v>1000000000</v>
      </c>
      <c r="AF201" s="58">
        <f t="shared" si="15"/>
        <v>0</v>
      </c>
      <c r="AJ201" s="83">
        <f t="shared" si="16"/>
        <v>0</v>
      </c>
      <c r="AK201" s="84">
        <f t="shared" si="17"/>
        <v>0</v>
      </c>
      <c r="AL201" s="85"/>
    </row>
    <row r="202" spans="1:38" ht="12.75" hidden="1" customHeight="1" x14ac:dyDescent="0.25">
      <c r="A202" s="10" t="s">
        <v>316</v>
      </c>
      <c r="B202" s="11" t="s">
        <v>317</v>
      </c>
      <c r="C202" s="11" t="s">
        <v>32</v>
      </c>
      <c r="D202" s="90" t="str">
        <f t="shared" si="13"/>
        <v>45</v>
      </c>
      <c r="E202" s="90" t="str">
        <f t="shared" si="14"/>
        <v>4599</v>
      </c>
      <c r="F202" s="11" t="s">
        <v>318</v>
      </c>
      <c r="G202" s="11" t="s">
        <v>343</v>
      </c>
      <c r="H202" s="11">
        <v>409</v>
      </c>
      <c r="I202" s="11" t="s">
        <v>344</v>
      </c>
      <c r="J202" s="11" t="s">
        <v>345</v>
      </c>
      <c r="K202" s="13">
        <v>5</v>
      </c>
      <c r="L202" s="14">
        <v>5</v>
      </c>
      <c r="M202" s="75">
        <v>5</v>
      </c>
      <c r="N202" s="11" t="s">
        <v>347</v>
      </c>
      <c r="O202" s="12" t="s">
        <v>37</v>
      </c>
      <c r="P202" s="16">
        <v>533205286</v>
      </c>
      <c r="Q202" s="18">
        <v>1</v>
      </c>
      <c r="R202" s="20">
        <v>44197</v>
      </c>
      <c r="S202" s="22">
        <v>12</v>
      </c>
      <c r="T202" s="7" t="s">
        <v>327</v>
      </c>
      <c r="U202" s="51">
        <v>1</v>
      </c>
      <c r="V202" s="79"/>
      <c r="W202" s="78"/>
      <c r="X202" s="49">
        <f t="shared" si="12"/>
        <v>0</v>
      </c>
      <c r="Y202" s="16">
        <v>0</v>
      </c>
      <c r="Z202" s="16">
        <v>2566876670</v>
      </c>
      <c r="AA202" s="16">
        <v>333123330</v>
      </c>
      <c r="AB202" s="16">
        <v>0</v>
      </c>
      <c r="AC202" s="16">
        <v>0</v>
      </c>
      <c r="AD202" s="55">
        <v>333123330</v>
      </c>
      <c r="AF202" s="58">
        <f t="shared" si="15"/>
        <v>0</v>
      </c>
      <c r="AJ202" s="83">
        <f t="shared" si="16"/>
        <v>0</v>
      </c>
      <c r="AK202" s="84">
        <f t="shared" si="17"/>
        <v>0</v>
      </c>
      <c r="AL202" s="85" t="s">
        <v>2750</v>
      </c>
    </row>
    <row r="203" spans="1:38" ht="12.75" hidden="1" customHeight="1" x14ac:dyDescent="0.25">
      <c r="A203" s="10" t="s">
        <v>316</v>
      </c>
      <c r="B203" s="11" t="s">
        <v>317</v>
      </c>
      <c r="C203" s="11" t="s">
        <v>32</v>
      </c>
      <c r="D203" s="90" t="str">
        <f t="shared" si="13"/>
        <v>45</v>
      </c>
      <c r="E203" s="90" t="str">
        <f t="shared" si="14"/>
        <v>4599</v>
      </c>
      <c r="F203" s="11" t="s">
        <v>318</v>
      </c>
      <c r="G203" s="11" t="s">
        <v>343</v>
      </c>
      <c r="H203" s="11">
        <v>409</v>
      </c>
      <c r="I203" s="11" t="s">
        <v>344</v>
      </c>
      <c r="J203" s="11" t="s">
        <v>345</v>
      </c>
      <c r="K203" s="13">
        <v>5</v>
      </c>
      <c r="L203" s="14">
        <v>5</v>
      </c>
      <c r="M203" s="75">
        <v>5</v>
      </c>
      <c r="N203" s="11" t="s">
        <v>348</v>
      </c>
      <c r="O203" s="12" t="s">
        <v>37</v>
      </c>
      <c r="P203" s="16">
        <v>1854000000</v>
      </c>
      <c r="Q203" s="18">
        <v>1</v>
      </c>
      <c r="R203" s="20">
        <v>44197</v>
      </c>
      <c r="S203" s="22">
        <v>12</v>
      </c>
      <c r="T203" s="7" t="s">
        <v>322</v>
      </c>
      <c r="U203" s="51">
        <v>1</v>
      </c>
      <c r="V203" s="79"/>
      <c r="W203" s="78"/>
      <c r="X203" s="49">
        <f t="shared" si="12"/>
        <v>0</v>
      </c>
      <c r="Y203" s="16">
        <v>0</v>
      </c>
      <c r="Z203" s="16">
        <v>2566876670</v>
      </c>
      <c r="AA203" s="16">
        <v>1233753340</v>
      </c>
      <c r="AB203" s="16">
        <v>0</v>
      </c>
      <c r="AC203" s="16">
        <v>0</v>
      </c>
      <c r="AD203" s="55">
        <v>1233753340</v>
      </c>
      <c r="AF203" s="58">
        <f t="shared" si="15"/>
        <v>0</v>
      </c>
      <c r="AJ203" s="83">
        <f t="shared" si="16"/>
        <v>0</v>
      </c>
      <c r="AK203" s="84">
        <f t="shared" si="17"/>
        <v>0</v>
      </c>
      <c r="AL203" s="85"/>
    </row>
    <row r="204" spans="1:38" ht="12.75" hidden="1" customHeight="1" x14ac:dyDescent="0.25">
      <c r="A204" s="10" t="s">
        <v>349</v>
      </c>
      <c r="B204" s="11" t="s">
        <v>350</v>
      </c>
      <c r="C204" s="11" t="s">
        <v>92</v>
      </c>
      <c r="D204" s="90" t="str">
        <f t="shared" si="13"/>
        <v>22</v>
      </c>
      <c r="E204" s="90" t="str">
        <f t="shared" si="14"/>
        <v>2201</v>
      </c>
      <c r="F204" s="11" t="s">
        <v>351</v>
      </c>
      <c r="G204" s="11" t="s">
        <v>352</v>
      </c>
      <c r="H204" s="11">
        <v>26</v>
      </c>
      <c r="I204" s="11" t="s">
        <v>353</v>
      </c>
      <c r="J204" s="11" t="s">
        <v>354</v>
      </c>
      <c r="K204" s="13">
        <v>100</v>
      </c>
      <c r="L204" s="14">
        <v>100</v>
      </c>
      <c r="M204" s="75">
        <v>100</v>
      </c>
      <c r="N204" s="11" t="s">
        <v>355</v>
      </c>
      <c r="O204" s="12" t="s">
        <v>37</v>
      </c>
      <c r="P204" s="16">
        <v>11258354668</v>
      </c>
      <c r="Q204" s="18">
        <v>15</v>
      </c>
      <c r="R204" s="20">
        <v>44197</v>
      </c>
      <c r="S204" s="22">
        <v>12</v>
      </c>
      <c r="T204" s="7" t="s">
        <v>356</v>
      </c>
      <c r="U204" s="51">
        <v>15</v>
      </c>
      <c r="V204" s="79"/>
      <c r="W204" s="78"/>
      <c r="X204" s="49">
        <f t="shared" si="12"/>
        <v>0</v>
      </c>
      <c r="Y204" s="16">
        <v>0</v>
      </c>
      <c r="Z204" s="16">
        <v>37287962748</v>
      </c>
      <c r="AA204" s="16">
        <v>10643972926</v>
      </c>
      <c r="AB204" s="16">
        <v>0</v>
      </c>
      <c r="AC204" s="16">
        <v>0</v>
      </c>
      <c r="AD204" s="55">
        <v>10643972926</v>
      </c>
      <c r="AF204" s="58">
        <f t="shared" si="15"/>
        <v>0</v>
      </c>
      <c r="AJ204" s="83">
        <f t="shared" si="16"/>
        <v>0</v>
      </c>
      <c r="AK204" s="84">
        <f t="shared" si="17"/>
        <v>0</v>
      </c>
      <c r="AL204" s="85"/>
    </row>
    <row r="205" spans="1:38" ht="12.75" hidden="1" customHeight="1" x14ac:dyDescent="0.25">
      <c r="A205" s="10" t="s">
        <v>349</v>
      </c>
      <c r="B205" s="11" t="s">
        <v>350</v>
      </c>
      <c r="C205" s="11" t="s">
        <v>92</v>
      </c>
      <c r="D205" s="90" t="str">
        <f t="shared" si="13"/>
        <v>22</v>
      </c>
      <c r="E205" s="90" t="str">
        <f t="shared" si="14"/>
        <v>2201</v>
      </c>
      <c r="F205" s="11" t="s">
        <v>351</v>
      </c>
      <c r="G205" s="11" t="s">
        <v>352</v>
      </c>
      <c r="H205" s="11">
        <v>26</v>
      </c>
      <c r="I205" s="11" t="s">
        <v>353</v>
      </c>
      <c r="J205" s="11" t="s">
        <v>354</v>
      </c>
      <c r="K205" s="13">
        <v>100</v>
      </c>
      <c r="L205" s="14">
        <v>100</v>
      </c>
      <c r="M205" s="75">
        <v>100</v>
      </c>
      <c r="N205" s="11" t="s">
        <v>357</v>
      </c>
      <c r="O205" s="12" t="s">
        <v>37</v>
      </c>
      <c r="P205" s="16">
        <v>15096275942</v>
      </c>
      <c r="Q205" s="18">
        <v>2</v>
      </c>
      <c r="R205" s="20">
        <v>44197</v>
      </c>
      <c r="S205" s="22">
        <v>12</v>
      </c>
      <c r="T205" s="7" t="s">
        <v>356</v>
      </c>
      <c r="U205" s="51">
        <v>2</v>
      </c>
      <c r="V205" s="79"/>
      <c r="W205" s="78"/>
      <c r="X205" s="49">
        <f t="shared" ref="X205:X268" si="18">V205/U205</f>
        <v>0</v>
      </c>
      <c r="Y205" s="16">
        <v>0</v>
      </c>
      <c r="Z205" s="16">
        <v>37287962748</v>
      </c>
      <c r="AA205" s="16">
        <v>15096275942</v>
      </c>
      <c r="AB205" s="16">
        <v>0</v>
      </c>
      <c r="AC205" s="16">
        <v>0</v>
      </c>
      <c r="AD205" s="55">
        <v>15096275942</v>
      </c>
      <c r="AF205" s="58">
        <f t="shared" si="15"/>
        <v>0</v>
      </c>
      <c r="AJ205" s="83">
        <f t="shared" si="16"/>
        <v>0</v>
      </c>
      <c r="AK205" s="84">
        <f t="shared" si="17"/>
        <v>0</v>
      </c>
      <c r="AL205" s="85"/>
    </row>
    <row r="206" spans="1:38" ht="12.75" hidden="1" customHeight="1" x14ac:dyDescent="0.25">
      <c r="A206" s="10" t="s">
        <v>349</v>
      </c>
      <c r="B206" s="11" t="s">
        <v>350</v>
      </c>
      <c r="C206" s="11" t="s">
        <v>92</v>
      </c>
      <c r="D206" s="90" t="str">
        <f t="shared" ref="D206:D269" si="19">MID(G206,1,2)</f>
        <v>22</v>
      </c>
      <c r="E206" s="90" t="str">
        <f t="shared" ref="E206:E269" si="20">MID(G206,1,4)</f>
        <v>2201</v>
      </c>
      <c r="F206" s="11" t="s">
        <v>351</v>
      </c>
      <c r="G206" s="11" t="s">
        <v>352</v>
      </c>
      <c r="H206" s="11">
        <v>26</v>
      </c>
      <c r="I206" s="11" t="s">
        <v>353</v>
      </c>
      <c r="J206" s="11" t="s">
        <v>354</v>
      </c>
      <c r="K206" s="13">
        <v>100</v>
      </c>
      <c r="L206" s="14">
        <v>100</v>
      </c>
      <c r="M206" s="75">
        <v>100</v>
      </c>
      <c r="N206" s="11" t="s">
        <v>358</v>
      </c>
      <c r="O206" s="12" t="s">
        <v>37</v>
      </c>
      <c r="P206" s="16">
        <v>8707970837</v>
      </c>
      <c r="Q206" s="18">
        <v>275</v>
      </c>
      <c r="R206" s="20">
        <v>44197</v>
      </c>
      <c r="S206" s="22">
        <v>12</v>
      </c>
      <c r="T206" s="7" t="s">
        <v>356</v>
      </c>
      <c r="U206" s="51">
        <v>275</v>
      </c>
      <c r="V206" s="79"/>
      <c r="W206" s="78"/>
      <c r="X206" s="49">
        <f t="shared" si="18"/>
        <v>0</v>
      </c>
      <c r="Y206" s="16">
        <v>0</v>
      </c>
      <c r="Z206" s="16">
        <v>37287962748</v>
      </c>
      <c r="AA206" s="16">
        <v>8707970837</v>
      </c>
      <c r="AB206" s="16">
        <v>0</v>
      </c>
      <c r="AC206" s="16">
        <v>0</v>
      </c>
      <c r="AD206" s="55">
        <v>8707970837</v>
      </c>
      <c r="AF206" s="58">
        <f t="shared" ref="AF206:AF269" si="21">AE206/AA206</f>
        <v>0</v>
      </c>
      <c r="AJ206" s="83">
        <f t="shared" ref="AJ206:AJ269" si="22">AE206+AG206+AI206</f>
        <v>0</v>
      </c>
      <c r="AK206" s="84">
        <f t="shared" ref="AK206:AK269" si="23">AJ206/AD206</f>
        <v>0</v>
      </c>
      <c r="AL206" s="85"/>
    </row>
    <row r="207" spans="1:38" ht="12.75" hidden="1" customHeight="1" x14ac:dyDescent="0.25">
      <c r="A207" s="10" t="s">
        <v>349</v>
      </c>
      <c r="B207" s="11" t="s">
        <v>350</v>
      </c>
      <c r="C207" s="11" t="s">
        <v>92</v>
      </c>
      <c r="D207" s="90" t="str">
        <f t="shared" si="19"/>
        <v>22</v>
      </c>
      <c r="E207" s="90" t="str">
        <f t="shared" si="20"/>
        <v>2201</v>
      </c>
      <c r="F207" s="11" t="s">
        <v>351</v>
      </c>
      <c r="G207" s="11" t="s">
        <v>352</v>
      </c>
      <c r="H207" s="11">
        <v>26</v>
      </c>
      <c r="I207" s="11" t="s">
        <v>353</v>
      </c>
      <c r="J207" s="11" t="s">
        <v>354</v>
      </c>
      <c r="K207" s="13">
        <v>100</v>
      </c>
      <c r="L207" s="14">
        <v>100</v>
      </c>
      <c r="M207" s="75">
        <v>100</v>
      </c>
      <c r="N207" s="11" t="s">
        <v>359</v>
      </c>
      <c r="O207" s="12" t="s">
        <v>37</v>
      </c>
      <c r="P207" s="16">
        <v>2839743043</v>
      </c>
      <c r="Q207" s="18">
        <v>1</v>
      </c>
      <c r="R207" s="20">
        <v>44197</v>
      </c>
      <c r="S207" s="22">
        <v>12</v>
      </c>
      <c r="T207" s="7" t="s">
        <v>356</v>
      </c>
      <c r="U207" s="51">
        <v>1</v>
      </c>
      <c r="V207" s="79"/>
      <c r="W207" s="78"/>
      <c r="X207" s="49">
        <f t="shared" si="18"/>
        <v>0</v>
      </c>
      <c r="Y207" s="16">
        <v>0</v>
      </c>
      <c r="Z207" s="16">
        <v>37287962748</v>
      </c>
      <c r="AA207" s="16">
        <v>2839743043</v>
      </c>
      <c r="AB207" s="16">
        <v>0</v>
      </c>
      <c r="AC207" s="16">
        <v>0</v>
      </c>
      <c r="AD207" s="55">
        <v>2839743043</v>
      </c>
      <c r="AF207" s="58">
        <f t="shared" si="21"/>
        <v>0</v>
      </c>
      <c r="AJ207" s="83">
        <f t="shared" si="22"/>
        <v>0</v>
      </c>
      <c r="AK207" s="84">
        <f t="shared" si="23"/>
        <v>0</v>
      </c>
      <c r="AL207" s="85"/>
    </row>
    <row r="208" spans="1:38" ht="12.75" hidden="1" customHeight="1" x14ac:dyDescent="0.25">
      <c r="A208" s="10" t="s">
        <v>349</v>
      </c>
      <c r="B208" s="11" t="s">
        <v>350</v>
      </c>
      <c r="C208" s="11" t="s">
        <v>92</v>
      </c>
      <c r="D208" s="90" t="str">
        <f t="shared" si="19"/>
        <v>22</v>
      </c>
      <c r="E208" s="90" t="str">
        <f t="shared" si="20"/>
        <v>2202</v>
      </c>
      <c r="F208" s="11" t="s">
        <v>360</v>
      </c>
      <c r="G208" s="11" t="s">
        <v>361</v>
      </c>
      <c r="H208" s="11">
        <v>36</v>
      </c>
      <c r="I208" s="11" t="s">
        <v>362</v>
      </c>
      <c r="J208" s="11" t="s">
        <v>363</v>
      </c>
      <c r="K208" s="13">
        <v>1</v>
      </c>
      <c r="L208" s="14">
        <v>1</v>
      </c>
      <c r="M208" s="75">
        <v>1</v>
      </c>
      <c r="N208" s="11" t="s">
        <v>364</v>
      </c>
      <c r="O208" s="12" t="s">
        <v>37</v>
      </c>
      <c r="P208" s="16">
        <v>39906659334</v>
      </c>
      <c r="Q208" s="18">
        <v>1</v>
      </c>
      <c r="R208" s="20">
        <v>44197</v>
      </c>
      <c r="S208" s="22">
        <v>12</v>
      </c>
      <c r="T208" s="7" t="s">
        <v>365</v>
      </c>
      <c r="U208" s="51">
        <v>1</v>
      </c>
      <c r="V208" s="79"/>
      <c r="W208" s="78"/>
      <c r="X208" s="49">
        <f t="shared" si="18"/>
        <v>0</v>
      </c>
      <c r="Y208" s="16">
        <v>0</v>
      </c>
      <c r="Z208" s="16">
        <v>7093443375</v>
      </c>
      <c r="AA208" s="16">
        <v>7093443375</v>
      </c>
      <c r="AB208" s="16">
        <v>0</v>
      </c>
      <c r="AC208" s="16">
        <v>0</v>
      </c>
      <c r="AD208" s="55">
        <v>7093443375</v>
      </c>
      <c r="AF208" s="58">
        <f t="shared" si="21"/>
        <v>0</v>
      </c>
      <c r="AJ208" s="83">
        <f t="shared" si="22"/>
        <v>0</v>
      </c>
      <c r="AK208" s="84">
        <f t="shared" si="23"/>
        <v>0</v>
      </c>
      <c r="AL208" s="85"/>
    </row>
    <row r="209" spans="1:38" ht="12.75" hidden="1" customHeight="1" x14ac:dyDescent="0.25">
      <c r="A209" s="10" t="s">
        <v>349</v>
      </c>
      <c r="B209" s="11" t="s">
        <v>350</v>
      </c>
      <c r="C209" s="11" t="s">
        <v>92</v>
      </c>
      <c r="D209" s="90" t="str">
        <f t="shared" si="19"/>
        <v>22</v>
      </c>
      <c r="E209" s="90" t="str">
        <f t="shared" si="20"/>
        <v>2202</v>
      </c>
      <c r="F209" s="11" t="s">
        <v>366</v>
      </c>
      <c r="G209" s="11" t="s">
        <v>361</v>
      </c>
      <c r="H209" s="11">
        <v>36</v>
      </c>
      <c r="I209" s="11" t="s">
        <v>362</v>
      </c>
      <c r="J209" s="11" t="s">
        <v>363</v>
      </c>
      <c r="K209" s="13">
        <v>1</v>
      </c>
      <c r="L209" s="14">
        <v>1</v>
      </c>
      <c r="M209" s="75">
        <v>1</v>
      </c>
      <c r="N209" s="11" t="s">
        <v>364</v>
      </c>
      <c r="O209" s="12" t="s">
        <v>37</v>
      </c>
      <c r="P209" s="16">
        <v>33681111553</v>
      </c>
      <c r="Q209" s="18">
        <v>1</v>
      </c>
      <c r="R209" s="20">
        <v>44197</v>
      </c>
      <c r="S209" s="22">
        <v>12</v>
      </c>
      <c r="T209" s="7" t="s">
        <v>365</v>
      </c>
      <c r="U209" s="51">
        <v>1</v>
      </c>
      <c r="V209" s="79"/>
      <c r="W209" s="78"/>
      <c r="X209" s="49">
        <f t="shared" si="18"/>
        <v>0</v>
      </c>
      <c r="Y209" s="16">
        <v>0</v>
      </c>
      <c r="Z209" s="16">
        <v>33681111553</v>
      </c>
      <c r="AA209" s="16">
        <v>33681111553</v>
      </c>
      <c r="AB209" s="16">
        <v>0</v>
      </c>
      <c r="AC209" s="16">
        <v>0</v>
      </c>
      <c r="AD209" s="55">
        <v>33681111553</v>
      </c>
      <c r="AF209" s="58">
        <f t="shared" si="21"/>
        <v>0</v>
      </c>
      <c r="AJ209" s="83">
        <f t="shared" si="22"/>
        <v>0</v>
      </c>
      <c r="AK209" s="84">
        <f t="shared" si="23"/>
        <v>0</v>
      </c>
      <c r="AL209" s="85"/>
    </row>
    <row r="210" spans="1:38" ht="12.75" hidden="1" customHeight="1" x14ac:dyDescent="0.25">
      <c r="A210" s="10" t="s">
        <v>349</v>
      </c>
      <c r="B210" s="11" t="s">
        <v>350</v>
      </c>
      <c r="C210" s="11" t="s">
        <v>92</v>
      </c>
      <c r="D210" s="90" t="str">
        <f t="shared" si="19"/>
        <v>22</v>
      </c>
      <c r="E210" s="90" t="str">
        <f t="shared" si="20"/>
        <v>2201</v>
      </c>
      <c r="F210" s="11" t="s">
        <v>367</v>
      </c>
      <c r="G210" s="11" t="s">
        <v>368</v>
      </c>
      <c r="H210" s="11">
        <v>37</v>
      </c>
      <c r="I210" s="11" t="s">
        <v>369</v>
      </c>
      <c r="J210" s="11" t="s">
        <v>370</v>
      </c>
      <c r="K210" s="13">
        <v>6000</v>
      </c>
      <c r="L210" s="14">
        <v>3778</v>
      </c>
      <c r="M210" s="75">
        <v>3778</v>
      </c>
      <c r="N210" s="11" t="s">
        <v>371</v>
      </c>
      <c r="O210" s="12" t="s">
        <v>37</v>
      </c>
      <c r="P210" s="16">
        <v>3068000000</v>
      </c>
      <c r="Q210" s="18">
        <v>3574</v>
      </c>
      <c r="R210" s="20">
        <v>44197</v>
      </c>
      <c r="S210" s="22">
        <v>12</v>
      </c>
      <c r="T210" s="7" t="s">
        <v>372</v>
      </c>
      <c r="U210" s="51">
        <v>3574</v>
      </c>
      <c r="V210" s="79"/>
      <c r="W210" s="78"/>
      <c r="X210" s="49">
        <f t="shared" si="18"/>
        <v>0</v>
      </c>
      <c r="Y210" s="16">
        <v>0</v>
      </c>
      <c r="Z210" s="16">
        <v>2739000000</v>
      </c>
      <c r="AA210" s="16">
        <v>2739000000</v>
      </c>
      <c r="AB210" s="16">
        <v>0</v>
      </c>
      <c r="AC210" s="16">
        <v>0</v>
      </c>
      <c r="AD210" s="55">
        <v>2739000000</v>
      </c>
      <c r="AF210" s="58">
        <f t="shared" si="21"/>
        <v>0</v>
      </c>
      <c r="AJ210" s="83">
        <f t="shared" si="22"/>
        <v>0</v>
      </c>
      <c r="AK210" s="84">
        <f t="shared" si="23"/>
        <v>0</v>
      </c>
      <c r="AL210" s="85"/>
    </row>
    <row r="211" spans="1:38" ht="12.75" hidden="1" customHeight="1" x14ac:dyDescent="0.25">
      <c r="A211" s="10" t="s">
        <v>349</v>
      </c>
      <c r="B211" s="11" t="s">
        <v>350</v>
      </c>
      <c r="C211" s="11" t="s">
        <v>92</v>
      </c>
      <c r="D211" s="90" t="str">
        <f t="shared" si="19"/>
        <v>22</v>
      </c>
      <c r="E211" s="90" t="str">
        <f t="shared" si="20"/>
        <v>2201</v>
      </c>
      <c r="F211" s="11" t="s">
        <v>373</v>
      </c>
      <c r="G211" s="11" t="s">
        <v>368</v>
      </c>
      <c r="H211" s="11">
        <v>37</v>
      </c>
      <c r="I211" s="11" t="s">
        <v>369</v>
      </c>
      <c r="J211" s="11" t="s">
        <v>370</v>
      </c>
      <c r="K211" s="13">
        <v>6000</v>
      </c>
      <c r="L211" s="14">
        <v>3778</v>
      </c>
      <c r="M211" s="75">
        <v>3778</v>
      </c>
      <c r="N211" s="11" t="s">
        <v>374</v>
      </c>
      <c r="O211" s="12" t="s">
        <v>37</v>
      </c>
      <c r="P211" s="16">
        <v>329000000</v>
      </c>
      <c r="Q211" s="18">
        <v>3574</v>
      </c>
      <c r="R211" s="20">
        <v>44197</v>
      </c>
      <c r="S211" s="22">
        <v>12</v>
      </c>
      <c r="T211" s="7" t="s">
        <v>372</v>
      </c>
      <c r="U211" s="51">
        <v>3574</v>
      </c>
      <c r="V211" s="79"/>
      <c r="W211" s="78"/>
      <c r="X211" s="49">
        <f t="shared" si="18"/>
        <v>0</v>
      </c>
      <c r="Y211" s="16">
        <v>0</v>
      </c>
      <c r="Z211" s="16">
        <v>262882598</v>
      </c>
      <c r="AA211" s="16">
        <v>262882598</v>
      </c>
      <c r="AB211" s="16">
        <v>0</v>
      </c>
      <c r="AC211" s="16">
        <v>0</v>
      </c>
      <c r="AD211" s="55">
        <v>262882598</v>
      </c>
      <c r="AF211" s="58">
        <f t="shared" si="21"/>
        <v>0</v>
      </c>
      <c r="AJ211" s="83">
        <f t="shared" si="22"/>
        <v>0</v>
      </c>
      <c r="AK211" s="84">
        <f t="shared" si="23"/>
        <v>0</v>
      </c>
      <c r="AL211" s="85"/>
    </row>
    <row r="212" spans="1:38" ht="12.75" hidden="1" customHeight="1" x14ac:dyDescent="0.25">
      <c r="A212" s="10" t="s">
        <v>349</v>
      </c>
      <c r="B212" s="11" t="s">
        <v>350</v>
      </c>
      <c r="C212" s="11" t="s">
        <v>92</v>
      </c>
      <c r="D212" s="90" t="str">
        <f t="shared" si="19"/>
        <v>22</v>
      </c>
      <c r="E212" s="90" t="str">
        <f t="shared" si="20"/>
        <v>2201</v>
      </c>
      <c r="F212" s="11" t="s">
        <v>367</v>
      </c>
      <c r="G212" s="11" t="s">
        <v>375</v>
      </c>
      <c r="H212" s="11">
        <v>38</v>
      </c>
      <c r="I212" s="11" t="s">
        <v>376</v>
      </c>
      <c r="J212" s="11" t="s">
        <v>377</v>
      </c>
      <c r="K212" s="13">
        <v>1</v>
      </c>
      <c r="L212" s="14">
        <v>1</v>
      </c>
      <c r="M212" s="76" t="e">
        <v>#N/A</v>
      </c>
      <c r="N212" s="11" t="s">
        <v>378</v>
      </c>
      <c r="O212" s="12" t="s">
        <v>37</v>
      </c>
      <c r="P212" s="16">
        <v>1271000000</v>
      </c>
      <c r="Q212" s="18">
        <v>2</v>
      </c>
      <c r="R212" s="20">
        <v>44197</v>
      </c>
      <c r="S212" s="22">
        <v>12</v>
      </c>
      <c r="T212" s="7" t="s">
        <v>372</v>
      </c>
      <c r="U212" s="51">
        <v>2</v>
      </c>
      <c r="V212" s="79"/>
      <c r="W212" s="78"/>
      <c r="X212" s="49">
        <f t="shared" si="18"/>
        <v>0</v>
      </c>
      <c r="Y212" s="16">
        <v>0</v>
      </c>
      <c r="Z212" s="16">
        <v>1271000000</v>
      </c>
      <c r="AA212" s="16">
        <v>1271000000</v>
      </c>
      <c r="AB212" s="16">
        <v>0</v>
      </c>
      <c r="AC212" s="16">
        <v>0</v>
      </c>
      <c r="AD212" s="55">
        <v>1271000000</v>
      </c>
      <c r="AF212" s="58">
        <f t="shared" si="21"/>
        <v>0</v>
      </c>
      <c r="AJ212" s="83">
        <f t="shared" si="22"/>
        <v>0</v>
      </c>
      <c r="AK212" s="84">
        <f t="shared" si="23"/>
        <v>0</v>
      </c>
      <c r="AL212" s="85" t="s">
        <v>2827</v>
      </c>
    </row>
    <row r="213" spans="1:38" ht="12.75" hidden="1" customHeight="1" x14ac:dyDescent="0.25">
      <c r="A213" s="10" t="s">
        <v>349</v>
      </c>
      <c r="B213" s="11" t="s">
        <v>350</v>
      </c>
      <c r="C213" s="11" t="s">
        <v>92</v>
      </c>
      <c r="D213" s="90" t="str">
        <f t="shared" si="19"/>
        <v>22</v>
      </c>
      <c r="E213" s="90" t="str">
        <f t="shared" si="20"/>
        <v>2299</v>
      </c>
      <c r="F213" s="11" t="s">
        <v>379</v>
      </c>
      <c r="G213" s="11" t="s">
        <v>380</v>
      </c>
      <c r="H213" s="11">
        <v>39</v>
      </c>
      <c r="I213" s="11" t="s">
        <v>381</v>
      </c>
      <c r="J213" s="11" t="s">
        <v>382</v>
      </c>
      <c r="K213" s="13">
        <v>100</v>
      </c>
      <c r="L213" s="14">
        <v>100</v>
      </c>
      <c r="M213" s="75">
        <v>100</v>
      </c>
      <c r="N213" s="11" t="s">
        <v>383</v>
      </c>
      <c r="O213" s="12" t="s">
        <v>37</v>
      </c>
      <c r="P213" s="16">
        <v>201472018</v>
      </c>
      <c r="Q213" s="18">
        <v>1</v>
      </c>
      <c r="R213" s="20">
        <v>44197</v>
      </c>
      <c r="S213" s="22">
        <v>4</v>
      </c>
      <c r="T213" s="7" t="s">
        <v>384</v>
      </c>
      <c r="U213" s="51">
        <v>1</v>
      </c>
      <c r="V213" s="79"/>
      <c r="W213" s="78"/>
      <c r="X213" s="49">
        <f t="shared" si="18"/>
        <v>0</v>
      </c>
      <c r="Y213" s="16">
        <v>0</v>
      </c>
      <c r="Z213" s="16">
        <v>201472018</v>
      </c>
      <c r="AA213" s="16">
        <v>201472018</v>
      </c>
      <c r="AB213" s="16">
        <v>0</v>
      </c>
      <c r="AC213" s="16">
        <v>0</v>
      </c>
      <c r="AD213" s="55">
        <v>201472018</v>
      </c>
      <c r="AF213" s="58">
        <f t="shared" si="21"/>
        <v>0</v>
      </c>
      <c r="AJ213" s="83">
        <f t="shared" si="22"/>
        <v>0</v>
      </c>
      <c r="AK213" s="84">
        <f t="shared" si="23"/>
        <v>0</v>
      </c>
      <c r="AL213" s="85"/>
    </row>
    <row r="214" spans="1:38" ht="48.75" hidden="1" customHeight="1" x14ac:dyDescent="0.25">
      <c r="A214" s="10" t="s">
        <v>349</v>
      </c>
      <c r="B214" s="11" t="s">
        <v>350</v>
      </c>
      <c r="C214" s="11" t="s">
        <v>92</v>
      </c>
      <c r="D214" s="90" t="str">
        <f t="shared" si="19"/>
        <v>22</v>
      </c>
      <c r="E214" s="90" t="str">
        <f t="shared" si="20"/>
        <v>2201</v>
      </c>
      <c r="F214" s="11" t="s">
        <v>385</v>
      </c>
      <c r="G214" s="11" t="s">
        <v>386</v>
      </c>
      <c r="H214" s="11">
        <v>78</v>
      </c>
      <c r="I214" s="11" t="s">
        <v>387</v>
      </c>
      <c r="J214" s="11" t="s">
        <v>388</v>
      </c>
      <c r="K214" s="13">
        <v>100</v>
      </c>
      <c r="L214" s="14">
        <v>79</v>
      </c>
      <c r="M214" s="75">
        <v>79</v>
      </c>
      <c r="N214" s="37" t="s">
        <v>389</v>
      </c>
      <c r="O214" s="12" t="s">
        <v>37</v>
      </c>
      <c r="P214" s="16">
        <v>465530682</v>
      </c>
      <c r="Q214" s="18">
        <v>1</v>
      </c>
      <c r="R214" s="20">
        <v>44197</v>
      </c>
      <c r="S214" s="22">
        <v>12</v>
      </c>
      <c r="T214" s="7" t="s">
        <v>372</v>
      </c>
      <c r="U214" s="51">
        <v>1</v>
      </c>
      <c r="V214" s="79"/>
      <c r="W214" s="78"/>
      <c r="X214" s="49">
        <f t="shared" si="18"/>
        <v>0</v>
      </c>
      <c r="Y214" s="16">
        <v>0</v>
      </c>
      <c r="Z214" s="40">
        <v>0</v>
      </c>
      <c r="AA214" s="40">
        <v>0</v>
      </c>
      <c r="AB214" s="16">
        <v>0</v>
      </c>
      <c r="AC214" s="16">
        <v>0</v>
      </c>
      <c r="AD214" s="55">
        <v>0</v>
      </c>
      <c r="AF214" s="58" t="e">
        <f t="shared" si="21"/>
        <v>#DIV/0!</v>
      </c>
      <c r="AJ214" s="83">
        <f t="shared" si="22"/>
        <v>0</v>
      </c>
      <c r="AK214" s="84" t="e">
        <f t="shared" si="23"/>
        <v>#DIV/0!</v>
      </c>
      <c r="AL214" s="85" t="s">
        <v>2766</v>
      </c>
    </row>
    <row r="215" spans="1:38" ht="12.75" hidden="1" customHeight="1" x14ac:dyDescent="0.25">
      <c r="A215" s="10" t="s">
        <v>349</v>
      </c>
      <c r="B215" s="11" t="s">
        <v>350</v>
      </c>
      <c r="C215" s="11" t="s">
        <v>92</v>
      </c>
      <c r="D215" s="90" t="str">
        <f t="shared" si="19"/>
        <v>22</v>
      </c>
      <c r="E215" s="90" t="str">
        <f t="shared" si="20"/>
        <v>2201</v>
      </c>
      <c r="F215" s="11" t="s">
        <v>390</v>
      </c>
      <c r="G215" s="11" t="s">
        <v>391</v>
      </c>
      <c r="H215" s="11">
        <v>80</v>
      </c>
      <c r="I215" s="11" t="s">
        <v>392</v>
      </c>
      <c r="J215" s="11" t="s">
        <v>393</v>
      </c>
      <c r="K215" s="13">
        <v>161</v>
      </c>
      <c r="L215" s="14">
        <v>61</v>
      </c>
      <c r="M215" s="76" t="e">
        <v>#N/A</v>
      </c>
      <c r="N215" s="11" t="s">
        <v>394</v>
      </c>
      <c r="O215" s="12" t="s">
        <v>37</v>
      </c>
      <c r="P215" s="16">
        <v>602446692</v>
      </c>
      <c r="Q215" s="18">
        <v>45</v>
      </c>
      <c r="R215" s="20">
        <v>44197</v>
      </c>
      <c r="S215" s="22">
        <v>12</v>
      </c>
      <c r="T215" s="7" t="s">
        <v>372</v>
      </c>
      <c r="U215" s="51">
        <v>45</v>
      </c>
      <c r="V215" s="79"/>
      <c r="W215" s="78"/>
      <c r="X215" s="49">
        <f t="shared" si="18"/>
        <v>0</v>
      </c>
      <c r="Y215" s="16">
        <v>0</v>
      </c>
      <c r="Z215" s="16">
        <v>290000000</v>
      </c>
      <c r="AA215" s="16">
        <v>290000000</v>
      </c>
      <c r="AB215" s="16">
        <v>0</v>
      </c>
      <c r="AC215" s="16">
        <v>0</v>
      </c>
      <c r="AD215" s="55">
        <v>290000000</v>
      </c>
      <c r="AF215" s="58">
        <f t="shared" si="21"/>
        <v>0</v>
      </c>
      <c r="AJ215" s="83">
        <f t="shared" si="22"/>
        <v>0</v>
      </c>
      <c r="AK215" s="84">
        <f t="shared" si="23"/>
        <v>0</v>
      </c>
      <c r="AL215" s="85" t="s">
        <v>2827</v>
      </c>
    </row>
    <row r="216" spans="1:38" ht="12.75" hidden="1" customHeight="1" x14ac:dyDescent="0.25">
      <c r="A216" s="10" t="s">
        <v>349</v>
      </c>
      <c r="B216" s="11" t="s">
        <v>350</v>
      </c>
      <c r="C216" s="11" t="s">
        <v>92</v>
      </c>
      <c r="D216" s="90" t="str">
        <f t="shared" si="19"/>
        <v>22</v>
      </c>
      <c r="E216" s="90" t="str">
        <f t="shared" si="20"/>
        <v>2299</v>
      </c>
      <c r="F216" s="11" t="s">
        <v>395</v>
      </c>
      <c r="G216" s="11" t="s">
        <v>396</v>
      </c>
      <c r="H216" s="11">
        <v>83</v>
      </c>
      <c r="I216" s="11" t="s">
        <v>397</v>
      </c>
      <c r="J216" s="11" t="s">
        <v>398</v>
      </c>
      <c r="K216" s="13">
        <v>1450</v>
      </c>
      <c r="L216" s="14">
        <v>1038</v>
      </c>
      <c r="M216" s="75">
        <v>1038</v>
      </c>
      <c r="N216" s="11" t="s">
        <v>399</v>
      </c>
      <c r="O216" s="12" t="s">
        <v>37</v>
      </c>
      <c r="P216" s="16">
        <v>9856000000</v>
      </c>
      <c r="Q216" s="18">
        <v>1400</v>
      </c>
      <c r="R216" s="20">
        <v>44197</v>
      </c>
      <c r="S216" s="22">
        <v>12</v>
      </c>
      <c r="T216" s="7" t="s">
        <v>400</v>
      </c>
      <c r="U216" s="51">
        <v>1400</v>
      </c>
      <c r="V216" s="79"/>
      <c r="W216" s="78"/>
      <c r="X216" s="49">
        <f t="shared" si="18"/>
        <v>0</v>
      </c>
      <c r="Y216" s="16">
        <v>0</v>
      </c>
      <c r="Z216" s="16">
        <v>2116820000</v>
      </c>
      <c r="AA216" s="16">
        <v>2116820000</v>
      </c>
      <c r="AB216" s="16">
        <v>0</v>
      </c>
      <c r="AC216" s="16">
        <v>0</v>
      </c>
      <c r="AD216" s="55">
        <v>2116820000</v>
      </c>
      <c r="AF216" s="58">
        <f t="shared" si="21"/>
        <v>0</v>
      </c>
      <c r="AJ216" s="83">
        <f t="shared" si="22"/>
        <v>0</v>
      </c>
      <c r="AK216" s="84">
        <f t="shared" si="23"/>
        <v>0</v>
      </c>
      <c r="AL216" s="85"/>
    </row>
    <row r="217" spans="1:38" ht="12.75" hidden="1" customHeight="1" x14ac:dyDescent="0.25">
      <c r="A217" s="10" t="s">
        <v>349</v>
      </c>
      <c r="B217" s="11" t="s">
        <v>350</v>
      </c>
      <c r="C217" s="11" t="s">
        <v>92</v>
      </c>
      <c r="D217" s="90" t="str">
        <f t="shared" si="19"/>
        <v>22</v>
      </c>
      <c r="E217" s="90" t="str">
        <f t="shared" si="20"/>
        <v>2201</v>
      </c>
      <c r="F217" s="11" t="s">
        <v>401</v>
      </c>
      <c r="G217" s="11" t="s">
        <v>402</v>
      </c>
      <c r="H217" s="11">
        <v>83</v>
      </c>
      <c r="I217" s="11" t="s">
        <v>397</v>
      </c>
      <c r="J217" s="11" t="s">
        <v>398</v>
      </c>
      <c r="K217" s="13">
        <v>1450</v>
      </c>
      <c r="L217" s="14">
        <v>1038</v>
      </c>
      <c r="M217" s="75">
        <v>1038</v>
      </c>
      <c r="N217" s="11" t="s">
        <v>399</v>
      </c>
      <c r="O217" s="12" t="s">
        <v>37</v>
      </c>
      <c r="P217" s="16">
        <v>2365000000</v>
      </c>
      <c r="Q217" s="18">
        <v>1450</v>
      </c>
      <c r="R217" s="20">
        <v>44197</v>
      </c>
      <c r="S217" s="22">
        <v>12</v>
      </c>
      <c r="T217" s="7" t="s">
        <v>400</v>
      </c>
      <c r="U217" s="51">
        <v>1450</v>
      </c>
      <c r="V217" s="79"/>
      <c r="W217" s="78"/>
      <c r="X217" s="49">
        <f t="shared" si="18"/>
        <v>0</v>
      </c>
      <c r="Y217" s="16">
        <v>0</v>
      </c>
      <c r="Z217" s="16">
        <v>34980000</v>
      </c>
      <c r="AA217" s="16">
        <v>34980000</v>
      </c>
      <c r="AB217" s="16">
        <v>0</v>
      </c>
      <c r="AC217" s="16">
        <v>0</v>
      </c>
      <c r="AD217" s="55">
        <v>34980000</v>
      </c>
      <c r="AF217" s="58">
        <f t="shared" si="21"/>
        <v>0</v>
      </c>
      <c r="AJ217" s="83">
        <f t="shared" si="22"/>
        <v>0</v>
      </c>
      <c r="AK217" s="84">
        <f t="shared" si="23"/>
        <v>0</v>
      </c>
      <c r="AL217" s="85"/>
    </row>
    <row r="218" spans="1:38" ht="12.75" hidden="1" customHeight="1" x14ac:dyDescent="0.25">
      <c r="A218" s="10" t="s">
        <v>349</v>
      </c>
      <c r="B218" s="11" t="s">
        <v>350</v>
      </c>
      <c r="C218" s="11" t="s">
        <v>92</v>
      </c>
      <c r="D218" s="90" t="str">
        <f t="shared" si="19"/>
        <v>22</v>
      </c>
      <c r="E218" s="90" t="str">
        <f t="shared" si="20"/>
        <v>2201</v>
      </c>
      <c r="F218" s="11" t="s">
        <v>403</v>
      </c>
      <c r="G218" s="11" t="s">
        <v>404</v>
      </c>
      <c r="H218" s="11">
        <v>86</v>
      </c>
      <c r="I218" s="11" t="s">
        <v>405</v>
      </c>
      <c r="J218" s="11" t="s">
        <v>406</v>
      </c>
      <c r="K218" s="13">
        <v>100</v>
      </c>
      <c r="L218" s="14">
        <v>100</v>
      </c>
      <c r="M218" s="75">
        <v>100</v>
      </c>
      <c r="N218" s="11" t="s">
        <v>407</v>
      </c>
      <c r="O218" s="12" t="s">
        <v>37</v>
      </c>
      <c r="P218" s="16">
        <v>700000000</v>
      </c>
      <c r="Q218" s="18">
        <v>1</v>
      </c>
      <c r="R218" s="20">
        <v>44197</v>
      </c>
      <c r="S218" s="22">
        <v>12</v>
      </c>
      <c r="T218" s="7" t="s">
        <v>372</v>
      </c>
      <c r="U218" s="51">
        <v>1</v>
      </c>
      <c r="V218" s="79"/>
      <c r="W218" s="78"/>
      <c r="X218" s="49">
        <f t="shared" si="18"/>
        <v>0</v>
      </c>
      <c r="Y218" s="16">
        <v>0</v>
      </c>
      <c r="Z218" s="16">
        <v>700000000</v>
      </c>
      <c r="AA218" s="16">
        <v>700000000</v>
      </c>
      <c r="AB218" s="16">
        <v>0</v>
      </c>
      <c r="AC218" s="16">
        <v>0</v>
      </c>
      <c r="AD218" s="55">
        <v>700000000</v>
      </c>
      <c r="AF218" s="58">
        <f t="shared" si="21"/>
        <v>0</v>
      </c>
      <c r="AJ218" s="83">
        <f t="shared" si="22"/>
        <v>0</v>
      </c>
      <c r="AK218" s="84">
        <f t="shared" si="23"/>
        <v>0</v>
      </c>
      <c r="AL218" s="85"/>
    </row>
    <row r="219" spans="1:38" ht="12.75" hidden="1" customHeight="1" x14ac:dyDescent="0.25">
      <c r="A219" s="10" t="s">
        <v>349</v>
      </c>
      <c r="B219" s="11" t="s">
        <v>350</v>
      </c>
      <c r="C219" s="11" t="s">
        <v>92</v>
      </c>
      <c r="D219" s="90" t="str">
        <f t="shared" si="19"/>
        <v>22</v>
      </c>
      <c r="E219" s="90" t="str">
        <f t="shared" si="20"/>
        <v>2201</v>
      </c>
      <c r="F219" s="11" t="s">
        <v>408</v>
      </c>
      <c r="G219" s="11" t="s">
        <v>409</v>
      </c>
      <c r="H219" s="11">
        <v>93</v>
      </c>
      <c r="I219" s="11" t="s">
        <v>410</v>
      </c>
      <c r="J219" s="11" t="s">
        <v>411</v>
      </c>
      <c r="K219" s="13">
        <v>5000</v>
      </c>
      <c r="L219" s="14">
        <v>2000</v>
      </c>
      <c r="M219" s="76" t="e">
        <v>#N/A</v>
      </c>
      <c r="N219" s="11" t="s">
        <v>412</v>
      </c>
      <c r="O219" s="12" t="s">
        <v>37</v>
      </c>
      <c r="P219" s="16">
        <v>320000000</v>
      </c>
      <c r="Q219" s="18">
        <v>1</v>
      </c>
      <c r="R219" s="20">
        <v>44197</v>
      </c>
      <c r="S219" s="22">
        <v>12</v>
      </c>
      <c r="T219" s="7" t="s">
        <v>372</v>
      </c>
      <c r="U219" s="51">
        <v>1</v>
      </c>
      <c r="V219" s="79"/>
      <c r="W219" s="78"/>
      <c r="X219" s="49">
        <f t="shared" si="18"/>
        <v>0</v>
      </c>
      <c r="Y219" s="16">
        <v>0</v>
      </c>
      <c r="Z219" s="16">
        <v>313105000</v>
      </c>
      <c r="AA219" s="16">
        <v>313105000</v>
      </c>
      <c r="AB219" s="16">
        <v>0</v>
      </c>
      <c r="AC219" s="16">
        <v>0</v>
      </c>
      <c r="AD219" s="55">
        <v>313105000</v>
      </c>
      <c r="AF219" s="58">
        <f t="shared" si="21"/>
        <v>0</v>
      </c>
      <c r="AJ219" s="83">
        <f t="shared" si="22"/>
        <v>0</v>
      </c>
      <c r="AK219" s="84">
        <f t="shared" si="23"/>
        <v>0</v>
      </c>
      <c r="AL219" s="85" t="s">
        <v>2827</v>
      </c>
    </row>
    <row r="220" spans="1:38" ht="12.75" hidden="1" customHeight="1" x14ac:dyDescent="0.25">
      <c r="A220" s="10" t="s">
        <v>349</v>
      </c>
      <c r="B220" s="11" t="s">
        <v>350</v>
      </c>
      <c r="C220" s="11" t="s">
        <v>92</v>
      </c>
      <c r="D220" s="90" t="str">
        <f t="shared" si="19"/>
        <v>22</v>
      </c>
      <c r="E220" s="90" t="str">
        <f t="shared" si="20"/>
        <v>2201</v>
      </c>
      <c r="F220" s="11" t="s">
        <v>408</v>
      </c>
      <c r="G220" s="11" t="s">
        <v>413</v>
      </c>
      <c r="H220" s="11">
        <v>94</v>
      </c>
      <c r="I220" s="11" t="s">
        <v>414</v>
      </c>
      <c r="J220" s="11" t="s">
        <v>415</v>
      </c>
      <c r="K220" s="13">
        <v>7000</v>
      </c>
      <c r="L220" s="14">
        <v>818</v>
      </c>
      <c r="M220" s="75">
        <v>818</v>
      </c>
      <c r="N220" s="11" t="s">
        <v>416</v>
      </c>
      <c r="O220" s="12" t="s">
        <v>37</v>
      </c>
      <c r="P220" s="16">
        <v>400000000</v>
      </c>
      <c r="Q220" s="18">
        <v>1</v>
      </c>
      <c r="R220" s="20">
        <v>44197</v>
      </c>
      <c r="S220" s="22">
        <v>12</v>
      </c>
      <c r="T220" s="7" t="s">
        <v>372</v>
      </c>
      <c r="U220" s="51">
        <v>1</v>
      </c>
      <c r="V220" s="79"/>
      <c r="W220" s="78"/>
      <c r="X220" s="49">
        <f t="shared" si="18"/>
        <v>0</v>
      </c>
      <c r="Y220" s="16">
        <v>0</v>
      </c>
      <c r="Z220" s="16">
        <v>400000000</v>
      </c>
      <c r="AA220" s="16">
        <v>400000000</v>
      </c>
      <c r="AB220" s="16">
        <v>0</v>
      </c>
      <c r="AC220" s="16">
        <v>0</v>
      </c>
      <c r="AD220" s="55">
        <v>400000000</v>
      </c>
      <c r="AF220" s="58">
        <f t="shared" si="21"/>
        <v>0</v>
      </c>
      <c r="AJ220" s="83">
        <f t="shared" si="22"/>
        <v>0</v>
      </c>
      <c r="AK220" s="84">
        <f t="shared" si="23"/>
        <v>0</v>
      </c>
      <c r="AL220" s="85"/>
    </row>
    <row r="221" spans="1:38" ht="12.75" hidden="1" customHeight="1" x14ac:dyDescent="0.25">
      <c r="A221" s="10" t="s">
        <v>349</v>
      </c>
      <c r="B221" s="11" t="s">
        <v>350</v>
      </c>
      <c r="C221" s="11" t="s">
        <v>92</v>
      </c>
      <c r="D221" s="90" t="str">
        <f t="shared" si="19"/>
        <v>22</v>
      </c>
      <c r="E221" s="90" t="str">
        <f t="shared" si="20"/>
        <v>2201</v>
      </c>
      <c r="F221" s="11" t="s">
        <v>417</v>
      </c>
      <c r="G221" s="11" t="s">
        <v>413</v>
      </c>
      <c r="H221" s="11">
        <v>94</v>
      </c>
      <c r="I221" s="11" t="s">
        <v>414</v>
      </c>
      <c r="J221" s="11" t="s">
        <v>415</v>
      </c>
      <c r="K221" s="13">
        <v>7000</v>
      </c>
      <c r="L221" s="14">
        <v>818</v>
      </c>
      <c r="M221" s="75">
        <v>818</v>
      </c>
      <c r="N221" s="11" t="s">
        <v>418</v>
      </c>
      <c r="O221" s="12" t="s">
        <v>37</v>
      </c>
      <c r="P221" s="16">
        <v>720000000</v>
      </c>
      <c r="Q221" s="18">
        <v>2</v>
      </c>
      <c r="R221" s="20">
        <v>44197</v>
      </c>
      <c r="S221" s="22">
        <v>12</v>
      </c>
      <c r="T221" s="7" t="s">
        <v>372</v>
      </c>
      <c r="U221" s="51">
        <v>2</v>
      </c>
      <c r="V221" s="79"/>
      <c r="W221" s="78"/>
      <c r="X221" s="49">
        <f t="shared" si="18"/>
        <v>0</v>
      </c>
      <c r="Y221" s="16">
        <v>0</v>
      </c>
      <c r="Z221" s="16">
        <v>6895000</v>
      </c>
      <c r="AA221" s="16">
        <v>6895000</v>
      </c>
      <c r="AB221" s="16">
        <v>0</v>
      </c>
      <c r="AC221" s="16">
        <v>0</v>
      </c>
      <c r="AD221" s="55">
        <v>6895000</v>
      </c>
      <c r="AF221" s="58">
        <f t="shared" si="21"/>
        <v>0</v>
      </c>
      <c r="AJ221" s="83">
        <f t="shared" si="22"/>
        <v>0</v>
      </c>
      <c r="AK221" s="84">
        <f t="shared" si="23"/>
        <v>0</v>
      </c>
      <c r="AL221" s="85"/>
    </row>
    <row r="222" spans="1:38" ht="12.75" hidden="1" customHeight="1" x14ac:dyDescent="0.25">
      <c r="A222" s="10" t="s">
        <v>349</v>
      </c>
      <c r="B222" s="11" t="s">
        <v>350</v>
      </c>
      <c r="C222" s="11" t="s">
        <v>92</v>
      </c>
      <c r="D222" s="90" t="str">
        <f t="shared" si="19"/>
        <v>22</v>
      </c>
      <c r="E222" s="90" t="str">
        <f t="shared" si="20"/>
        <v>2201</v>
      </c>
      <c r="F222" s="11" t="s">
        <v>419</v>
      </c>
      <c r="G222" s="11" t="s">
        <v>420</v>
      </c>
      <c r="H222" s="11">
        <v>96</v>
      </c>
      <c r="I222" s="11" t="s">
        <v>421</v>
      </c>
      <c r="J222" s="11" t="s">
        <v>422</v>
      </c>
      <c r="K222" s="13">
        <v>200000</v>
      </c>
      <c r="L222" s="14">
        <v>200000</v>
      </c>
      <c r="M222" s="75">
        <v>198853.5</v>
      </c>
      <c r="N222" s="11" t="s">
        <v>423</v>
      </c>
      <c r="O222" s="12" t="s">
        <v>37</v>
      </c>
      <c r="P222" s="16">
        <v>31078883756</v>
      </c>
      <c r="Q222" s="18">
        <v>999999.9</v>
      </c>
      <c r="R222" s="20">
        <v>44197</v>
      </c>
      <c r="S222" s="22">
        <v>12</v>
      </c>
      <c r="T222" s="7" t="s">
        <v>424</v>
      </c>
      <c r="U222" s="51">
        <v>999999</v>
      </c>
      <c r="V222" s="79"/>
      <c r="W222" s="78"/>
      <c r="X222" s="49">
        <f t="shared" si="18"/>
        <v>0</v>
      </c>
      <c r="Y222" s="16">
        <v>0</v>
      </c>
      <c r="Z222" s="16">
        <v>71408612120</v>
      </c>
      <c r="AA222" s="16">
        <v>31078883756</v>
      </c>
      <c r="AB222" s="16">
        <v>0</v>
      </c>
      <c r="AC222" s="16">
        <v>0</v>
      </c>
      <c r="AD222" s="55">
        <v>31078883756</v>
      </c>
      <c r="AF222" s="58">
        <f t="shared" si="21"/>
        <v>0</v>
      </c>
      <c r="AJ222" s="83">
        <f t="shared" si="22"/>
        <v>0</v>
      </c>
      <c r="AK222" s="84">
        <f t="shared" si="23"/>
        <v>0</v>
      </c>
      <c r="AL222" s="85"/>
    </row>
    <row r="223" spans="1:38" ht="12.75" hidden="1" customHeight="1" x14ac:dyDescent="0.25">
      <c r="A223" s="10" t="s">
        <v>349</v>
      </c>
      <c r="B223" s="11" t="s">
        <v>350</v>
      </c>
      <c r="C223" s="11" t="s">
        <v>92</v>
      </c>
      <c r="D223" s="90" t="str">
        <f t="shared" si="19"/>
        <v>22</v>
      </c>
      <c r="E223" s="90" t="str">
        <f t="shared" si="20"/>
        <v>2201</v>
      </c>
      <c r="F223" s="11" t="s">
        <v>419</v>
      </c>
      <c r="G223" s="11" t="s">
        <v>420</v>
      </c>
      <c r="H223" s="11">
        <v>96</v>
      </c>
      <c r="I223" s="11" t="s">
        <v>421</v>
      </c>
      <c r="J223" s="11" t="s">
        <v>422</v>
      </c>
      <c r="K223" s="13">
        <v>200000</v>
      </c>
      <c r="L223" s="14">
        <v>200000</v>
      </c>
      <c r="M223" s="75">
        <v>198853.5</v>
      </c>
      <c r="N223" s="11" t="s">
        <v>425</v>
      </c>
      <c r="O223" s="12" t="s">
        <v>37</v>
      </c>
      <c r="P223" s="16">
        <v>35008652233</v>
      </c>
      <c r="Q223" s="18">
        <v>999999.9</v>
      </c>
      <c r="R223" s="20">
        <v>44197</v>
      </c>
      <c r="S223" s="22">
        <v>12</v>
      </c>
      <c r="T223" s="7" t="s">
        <v>424</v>
      </c>
      <c r="U223" s="51">
        <v>999999</v>
      </c>
      <c r="V223" s="79"/>
      <c r="W223" s="78"/>
      <c r="X223" s="49">
        <f t="shared" si="18"/>
        <v>0</v>
      </c>
      <c r="Y223" s="16">
        <v>0</v>
      </c>
      <c r="Z223" s="16">
        <v>71408612120</v>
      </c>
      <c r="AA223" s="16">
        <v>35008652233</v>
      </c>
      <c r="AB223" s="16">
        <v>0</v>
      </c>
      <c r="AC223" s="16">
        <v>0</v>
      </c>
      <c r="AD223" s="55">
        <v>35008652233</v>
      </c>
      <c r="AF223" s="58">
        <f t="shared" si="21"/>
        <v>0</v>
      </c>
      <c r="AJ223" s="83">
        <f t="shared" si="22"/>
        <v>0</v>
      </c>
      <c r="AK223" s="84">
        <f t="shared" si="23"/>
        <v>0</v>
      </c>
      <c r="AL223" s="85"/>
    </row>
    <row r="224" spans="1:38" ht="12.75" hidden="1" customHeight="1" x14ac:dyDescent="0.25">
      <c r="A224" s="10" t="s">
        <v>349</v>
      </c>
      <c r="B224" s="11" t="s">
        <v>350</v>
      </c>
      <c r="C224" s="11" t="s">
        <v>92</v>
      </c>
      <c r="D224" s="90" t="str">
        <f t="shared" si="19"/>
        <v>22</v>
      </c>
      <c r="E224" s="90" t="str">
        <f t="shared" si="20"/>
        <v>2201</v>
      </c>
      <c r="F224" s="11" t="s">
        <v>419</v>
      </c>
      <c r="G224" s="11" t="s">
        <v>420</v>
      </c>
      <c r="H224" s="11">
        <v>96</v>
      </c>
      <c r="I224" s="11" t="s">
        <v>421</v>
      </c>
      <c r="J224" s="11" t="s">
        <v>422</v>
      </c>
      <c r="K224" s="13">
        <v>200000</v>
      </c>
      <c r="L224" s="14">
        <v>200000</v>
      </c>
      <c r="M224" s="75">
        <v>198853.5</v>
      </c>
      <c r="N224" s="11" t="s">
        <v>426</v>
      </c>
      <c r="O224" s="12" t="s">
        <v>37</v>
      </c>
      <c r="P224" s="16">
        <v>5321076131</v>
      </c>
      <c r="Q224" s="18">
        <v>25</v>
      </c>
      <c r="R224" s="20">
        <v>44197</v>
      </c>
      <c r="S224" s="22">
        <v>12</v>
      </c>
      <c r="T224" s="7" t="s">
        <v>424</v>
      </c>
      <c r="U224" s="51">
        <v>25</v>
      </c>
      <c r="V224" s="79"/>
      <c r="W224" s="78"/>
      <c r="X224" s="49">
        <f t="shared" si="18"/>
        <v>0</v>
      </c>
      <c r="Y224" s="16">
        <v>0</v>
      </c>
      <c r="Z224" s="16">
        <v>71408612120</v>
      </c>
      <c r="AA224" s="16">
        <v>5321076131</v>
      </c>
      <c r="AB224" s="16">
        <v>0</v>
      </c>
      <c r="AC224" s="16">
        <v>0</v>
      </c>
      <c r="AD224" s="55">
        <v>5321076131</v>
      </c>
      <c r="AF224" s="58">
        <f t="shared" si="21"/>
        <v>0</v>
      </c>
      <c r="AJ224" s="83">
        <f t="shared" si="22"/>
        <v>0</v>
      </c>
      <c r="AK224" s="84">
        <f t="shared" si="23"/>
        <v>0</v>
      </c>
      <c r="AL224" s="85"/>
    </row>
    <row r="225" spans="1:38" ht="12.75" hidden="1" customHeight="1" x14ac:dyDescent="0.25">
      <c r="A225" s="10" t="s">
        <v>349</v>
      </c>
      <c r="B225" s="11" t="s">
        <v>350</v>
      </c>
      <c r="C225" s="11" t="s">
        <v>92</v>
      </c>
      <c r="D225" s="90" t="str">
        <f t="shared" si="19"/>
        <v>22</v>
      </c>
      <c r="E225" s="90" t="str">
        <f t="shared" si="20"/>
        <v>2201</v>
      </c>
      <c r="F225" s="11" t="s">
        <v>419</v>
      </c>
      <c r="G225" s="11" t="s">
        <v>427</v>
      </c>
      <c r="H225" s="11">
        <v>97</v>
      </c>
      <c r="I225" s="11" t="s">
        <v>428</v>
      </c>
      <c r="J225" s="11" t="s">
        <v>429</v>
      </c>
      <c r="K225" s="13">
        <v>52000</v>
      </c>
      <c r="L225" s="14">
        <v>41593</v>
      </c>
      <c r="M225" s="75">
        <v>41593</v>
      </c>
      <c r="N225" s="11" t="s">
        <v>430</v>
      </c>
      <c r="O225" s="12" t="s">
        <v>37</v>
      </c>
      <c r="P225" s="16">
        <v>7524000000</v>
      </c>
      <c r="Q225" s="18">
        <v>26000</v>
      </c>
      <c r="R225" s="20">
        <v>44197</v>
      </c>
      <c r="S225" s="22">
        <v>12</v>
      </c>
      <c r="T225" s="7" t="s">
        <v>424</v>
      </c>
      <c r="U225" s="51">
        <v>26000</v>
      </c>
      <c r="V225" s="79"/>
      <c r="W225" s="78"/>
      <c r="X225" s="49">
        <f t="shared" si="18"/>
        <v>0</v>
      </c>
      <c r="Y225" s="16">
        <v>0</v>
      </c>
      <c r="Z225" s="16">
        <v>15000000000</v>
      </c>
      <c r="AA225" s="16">
        <v>7500000000</v>
      </c>
      <c r="AB225" s="16">
        <v>0</v>
      </c>
      <c r="AC225" s="16">
        <v>0</v>
      </c>
      <c r="AD225" s="55">
        <v>7500000000</v>
      </c>
      <c r="AF225" s="58">
        <f t="shared" si="21"/>
        <v>0</v>
      </c>
      <c r="AJ225" s="83">
        <f t="shared" si="22"/>
        <v>0</v>
      </c>
      <c r="AK225" s="84">
        <f t="shared" si="23"/>
        <v>0</v>
      </c>
      <c r="AL225" s="85"/>
    </row>
    <row r="226" spans="1:38" ht="12.75" hidden="1" customHeight="1" x14ac:dyDescent="0.25">
      <c r="A226" s="10" t="s">
        <v>349</v>
      </c>
      <c r="B226" s="11" t="s">
        <v>350</v>
      </c>
      <c r="C226" s="11" t="s">
        <v>92</v>
      </c>
      <c r="D226" s="90" t="str">
        <f t="shared" si="19"/>
        <v>22</v>
      </c>
      <c r="E226" s="90" t="str">
        <f t="shared" si="20"/>
        <v>2201</v>
      </c>
      <c r="F226" s="11" t="s">
        <v>419</v>
      </c>
      <c r="G226" s="11" t="s">
        <v>427</v>
      </c>
      <c r="H226" s="11">
        <v>97</v>
      </c>
      <c r="I226" s="11" t="s">
        <v>428</v>
      </c>
      <c r="J226" s="11" t="s">
        <v>429</v>
      </c>
      <c r="K226" s="13">
        <v>52000</v>
      </c>
      <c r="L226" s="14">
        <v>41593</v>
      </c>
      <c r="M226" s="75">
        <v>41593</v>
      </c>
      <c r="N226" s="11" t="s">
        <v>431</v>
      </c>
      <c r="O226" s="12" t="s">
        <v>37</v>
      </c>
      <c r="P226" s="16">
        <v>7524000000</v>
      </c>
      <c r="Q226" s="18">
        <v>26000</v>
      </c>
      <c r="R226" s="20">
        <v>44197</v>
      </c>
      <c r="S226" s="22">
        <v>12</v>
      </c>
      <c r="T226" s="7" t="s">
        <v>424</v>
      </c>
      <c r="U226" s="51">
        <v>26000</v>
      </c>
      <c r="V226" s="79"/>
      <c r="W226" s="78"/>
      <c r="X226" s="49">
        <f t="shared" si="18"/>
        <v>0</v>
      </c>
      <c r="Y226" s="16">
        <v>0</v>
      </c>
      <c r="Z226" s="16">
        <v>15000000000</v>
      </c>
      <c r="AA226" s="16">
        <v>7500000000</v>
      </c>
      <c r="AB226" s="16">
        <v>0</v>
      </c>
      <c r="AC226" s="16">
        <v>0</v>
      </c>
      <c r="AD226" s="55">
        <v>7500000000</v>
      </c>
      <c r="AF226" s="58">
        <f t="shared" si="21"/>
        <v>0</v>
      </c>
      <c r="AJ226" s="83">
        <f t="shared" si="22"/>
        <v>0</v>
      </c>
      <c r="AK226" s="84">
        <f t="shared" si="23"/>
        <v>0</v>
      </c>
      <c r="AL226" s="85"/>
    </row>
    <row r="227" spans="1:38" ht="12.75" hidden="1" customHeight="1" x14ac:dyDescent="0.25">
      <c r="A227" s="10" t="s">
        <v>349</v>
      </c>
      <c r="B227" s="11" t="s">
        <v>350</v>
      </c>
      <c r="C227" s="11" t="s">
        <v>92</v>
      </c>
      <c r="D227" s="90" t="str">
        <f t="shared" si="19"/>
        <v>22</v>
      </c>
      <c r="E227" s="90" t="str">
        <f t="shared" si="20"/>
        <v>2201</v>
      </c>
      <c r="F227" s="11" t="s">
        <v>432</v>
      </c>
      <c r="G227" s="11" t="s">
        <v>433</v>
      </c>
      <c r="H227" s="11">
        <v>98</v>
      </c>
      <c r="I227" s="11" t="s">
        <v>434</v>
      </c>
      <c r="J227" s="11" t="s">
        <v>435</v>
      </c>
      <c r="K227" s="13">
        <v>1400</v>
      </c>
      <c r="L227" s="14">
        <v>600</v>
      </c>
      <c r="M227" s="75">
        <v>561</v>
      </c>
      <c r="N227" s="11" t="s">
        <v>436</v>
      </c>
      <c r="O227" s="12" t="s">
        <v>37</v>
      </c>
      <c r="P227" s="16">
        <v>1971000000</v>
      </c>
      <c r="Q227" s="18">
        <v>219</v>
      </c>
      <c r="R227" s="20">
        <v>44197</v>
      </c>
      <c r="S227" s="22">
        <v>12</v>
      </c>
      <c r="T227" s="7" t="s">
        <v>424</v>
      </c>
      <c r="U227" s="51">
        <v>219</v>
      </c>
      <c r="V227" s="79"/>
      <c r="W227" s="78"/>
      <c r="X227" s="49">
        <f t="shared" si="18"/>
        <v>0</v>
      </c>
      <c r="Y227" s="16">
        <v>0</v>
      </c>
      <c r="Z227" s="16">
        <v>999477959</v>
      </c>
      <c r="AA227" s="16">
        <v>999477959</v>
      </c>
      <c r="AB227" s="16">
        <v>0</v>
      </c>
      <c r="AC227" s="16">
        <v>0</v>
      </c>
      <c r="AD227" s="55">
        <v>999477959</v>
      </c>
      <c r="AF227" s="58">
        <f t="shared" si="21"/>
        <v>0</v>
      </c>
      <c r="AJ227" s="83">
        <f t="shared" si="22"/>
        <v>0</v>
      </c>
      <c r="AK227" s="84">
        <f t="shared" si="23"/>
        <v>0</v>
      </c>
      <c r="AL227" s="85"/>
    </row>
    <row r="228" spans="1:38" ht="12.75" hidden="1" customHeight="1" x14ac:dyDescent="0.25">
      <c r="A228" s="10" t="s">
        <v>349</v>
      </c>
      <c r="B228" s="11" t="s">
        <v>350</v>
      </c>
      <c r="C228" s="11" t="s">
        <v>92</v>
      </c>
      <c r="D228" s="90" t="str">
        <f t="shared" si="19"/>
        <v>22</v>
      </c>
      <c r="E228" s="90" t="str">
        <f t="shared" si="20"/>
        <v>2201</v>
      </c>
      <c r="F228" s="11" t="s">
        <v>437</v>
      </c>
      <c r="G228" s="11" t="s">
        <v>433</v>
      </c>
      <c r="H228" s="11">
        <v>98</v>
      </c>
      <c r="I228" s="11" t="s">
        <v>434</v>
      </c>
      <c r="J228" s="11" t="s">
        <v>435</v>
      </c>
      <c r="K228" s="13">
        <v>1400</v>
      </c>
      <c r="L228" s="14">
        <v>600</v>
      </c>
      <c r="M228" s="75">
        <v>561</v>
      </c>
      <c r="N228" s="11" t="s">
        <v>436</v>
      </c>
      <c r="O228" s="12" t="s">
        <v>37</v>
      </c>
      <c r="P228" s="16">
        <v>1000000000</v>
      </c>
      <c r="Q228" s="18">
        <v>412</v>
      </c>
      <c r="R228" s="20">
        <v>44197</v>
      </c>
      <c r="S228" s="22">
        <v>12</v>
      </c>
      <c r="T228" s="7" t="s">
        <v>424</v>
      </c>
      <c r="U228" s="51">
        <v>412</v>
      </c>
      <c r="V228" s="79"/>
      <c r="W228" s="78"/>
      <c r="X228" s="49">
        <f t="shared" si="18"/>
        <v>0</v>
      </c>
      <c r="Y228" s="16">
        <v>0</v>
      </c>
      <c r="Z228" s="16">
        <v>400522041</v>
      </c>
      <c r="AA228" s="16">
        <v>522041</v>
      </c>
      <c r="AB228" s="16">
        <v>0</v>
      </c>
      <c r="AC228" s="16">
        <v>0</v>
      </c>
      <c r="AD228" s="55">
        <v>522041</v>
      </c>
      <c r="AF228" s="58">
        <f t="shared" si="21"/>
        <v>0</v>
      </c>
      <c r="AJ228" s="83">
        <f t="shared" si="22"/>
        <v>0</v>
      </c>
      <c r="AK228" s="84">
        <f t="shared" si="23"/>
        <v>0</v>
      </c>
      <c r="AL228" s="85"/>
    </row>
    <row r="229" spans="1:38" ht="12.75" hidden="1" customHeight="1" x14ac:dyDescent="0.25">
      <c r="A229" s="10" t="s">
        <v>349</v>
      </c>
      <c r="B229" s="11" t="s">
        <v>350</v>
      </c>
      <c r="C229" s="11" t="s">
        <v>92</v>
      </c>
      <c r="D229" s="90" t="str">
        <f t="shared" si="19"/>
        <v>22</v>
      </c>
      <c r="E229" s="90" t="str">
        <f t="shared" si="20"/>
        <v>2201</v>
      </c>
      <c r="F229" s="11" t="s">
        <v>437</v>
      </c>
      <c r="G229" s="11" t="s">
        <v>433</v>
      </c>
      <c r="H229" s="11">
        <v>98</v>
      </c>
      <c r="I229" s="11" t="s">
        <v>434</v>
      </c>
      <c r="J229" s="11" t="s">
        <v>435</v>
      </c>
      <c r="K229" s="13">
        <v>1400</v>
      </c>
      <c r="L229" s="14">
        <v>600</v>
      </c>
      <c r="M229" s="75">
        <v>561</v>
      </c>
      <c r="N229" s="11" t="s">
        <v>438</v>
      </c>
      <c r="O229" s="12" t="s">
        <v>37</v>
      </c>
      <c r="P229" s="16">
        <v>400000000</v>
      </c>
      <c r="Q229" s="18">
        <v>1000</v>
      </c>
      <c r="R229" s="20">
        <v>44197</v>
      </c>
      <c r="S229" s="22">
        <v>12</v>
      </c>
      <c r="T229" s="7" t="s">
        <v>424</v>
      </c>
      <c r="U229" s="51">
        <v>1000</v>
      </c>
      <c r="V229" s="79"/>
      <c r="W229" s="78"/>
      <c r="X229" s="49">
        <f t="shared" si="18"/>
        <v>0</v>
      </c>
      <c r="Y229" s="16">
        <v>0</v>
      </c>
      <c r="Z229" s="16">
        <v>400522041</v>
      </c>
      <c r="AA229" s="16">
        <v>400000000</v>
      </c>
      <c r="AB229" s="16">
        <v>0</v>
      </c>
      <c r="AC229" s="16">
        <v>0</v>
      </c>
      <c r="AD229" s="55">
        <v>400000000</v>
      </c>
      <c r="AF229" s="58">
        <f t="shared" si="21"/>
        <v>0</v>
      </c>
      <c r="AJ229" s="83">
        <f t="shared" si="22"/>
        <v>0</v>
      </c>
      <c r="AK229" s="84">
        <f t="shared" si="23"/>
        <v>0</v>
      </c>
      <c r="AL229" s="85"/>
    </row>
    <row r="230" spans="1:38" ht="12.75" hidden="1" customHeight="1" x14ac:dyDescent="0.25">
      <c r="A230" s="10" t="s">
        <v>349</v>
      </c>
      <c r="B230" s="11" t="s">
        <v>350</v>
      </c>
      <c r="C230" s="11" t="s">
        <v>92</v>
      </c>
      <c r="D230" s="90" t="str">
        <f t="shared" si="19"/>
        <v>22</v>
      </c>
      <c r="E230" s="90" t="str">
        <f t="shared" si="20"/>
        <v>2201</v>
      </c>
      <c r="F230" s="11" t="s">
        <v>439</v>
      </c>
      <c r="G230" s="11" t="s">
        <v>440</v>
      </c>
      <c r="H230" s="11">
        <v>99</v>
      </c>
      <c r="I230" s="11" t="s">
        <v>441</v>
      </c>
      <c r="J230" s="11" t="s">
        <v>442</v>
      </c>
      <c r="K230" s="13">
        <v>14</v>
      </c>
      <c r="L230" s="14">
        <v>1</v>
      </c>
      <c r="M230" s="75">
        <v>1</v>
      </c>
      <c r="N230" s="11" t="s">
        <v>443</v>
      </c>
      <c r="O230" s="12" t="s">
        <v>37</v>
      </c>
      <c r="P230" s="16">
        <v>9654076671</v>
      </c>
      <c r="Q230" s="18">
        <v>2</v>
      </c>
      <c r="R230" s="20">
        <v>44197</v>
      </c>
      <c r="S230" s="22">
        <v>12</v>
      </c>
      <c r="T230" s="7" t="s">
        <v>444</v>
      </c>
      <c r="U230" s="51">
        <v>1</v>
      </c>
      <c r="V230" s="79"/>
      <c r="W230" s="78"/>
      <c r="X230" s="49">
        <f t="shared" si="18"/>
        <v>0</v>
      </c>
      <c r="Y230" s="16">
        <v>0</v>
      </c>
      <c r="Z230" s="16">
        <v>4087076671</v>
      </c>
      <c r="AA230" s="16">
        <v>4087076671</v>
      </c>
      <c r="AB230" s="16">
        <v>0</v>
      </c>
      <c r="AC230" s="16">
        <v>0</v>
      </c>
      <c r="AD230" s="55">
        <v>4087076671</v>
      </c>
      <c r="AF230" s="58">
        <f t="shared" si="21"/>
        <v>0</v>
      </c>
      <c r="AJ230" s="83">
        <f t="shared" si="22"/>
        <v>0</v>
      </c>
      <c r="AK230" s="84">
        <f t="shared" si="23"/>
        <v>0</v>
      </c>
      <c r="AL230" s="85"/>
    </row>
    <row r="231" spans="1:38" ht="12.75" hidden="1" customHeight="1" x14ac:dyDescent="0.25">
      <c r="A231" s="10" t="s">
        <v>349</v>
      </c>
      <c r="B231" s="11" t="s">
        <v>350</v>
      </c>
      <c r="C231" s="11" t="s">
        <v>92</v>
      </c>
      <c r="D231" s="90" t="str">
        <f t="shared" si="19"/>
        <v>22</v>
      </c>
      <c r="E231" s="90" t="str">
        <f t="shared" si="20"/>
        <v>2201</v>
      </c>
      <c r="F231" s="11" t="s">
        <v>439</v>
      </c>
      <c r="G231" s="11" t="s">
        <v>445</v>
      </c>
      <c r="H231" s="11">
        <v>100</v>
      </c>
      <c r="I231" s="11" t="s">
        <v>446</v>
      </c>
      <c r="J231" s="11" t="s">
        <v>447</v>
      </c>
      <c r="K231" s="13">
        <v>400</v>
      </c>
      <c r="L231" s="14">
        <v>135</v>
      </c>
      <c r="M231" s="75">
        <v>135</v>
      </c>
      <c r="N231" s="11" t="s">
        <v>443</v>
      </c>
      <c r="O231" s="12" t="s">
        <v>37</v>
      </c>
      <c r="P231" s="16">
        <v>60389891563</v>
      </c>
      <c r="Q231" s="18">
        <v>100</v>
      </c>
      <c r="R231" s="20">
        <v>44197</v>
      </c>
      <c r="S231" s="22">
        <v>12</v>
      </c>
      <c r="T231" s="7" t="s">
        <v>444</v>
      </c>
      <c r="U231" s="51">
        <v>3</v>
      </c>
      <c r="V231" s="79"/>
      <c r="W231" s="78"/>
      <c r="X231" s="49">
        <f t="shared" si="18"/>
        <v>0</v>
      </c>
      <c r="Y231" s="16">
        <v>0</v>
      </c>
      <c r="Z231" s="16">
        <v>854671960</v>
      </c>
      <c r="AA231" s="16">
        <v>854671960</v>
      </c>
      <c r="AB231" s="16">
        <v>0</v>
      </c>
      <c r="AC231" s="16">
        <v>0</v>
      </c>
      <c r="AD231" s="55">
        <v>854671960</v>
      </c>
      <c r="AF231" s="58">
        <f t="shared" si="21"/>
        <v>0</v>
      </c>
      <c r="AJ231" s="83">
        <f t="shared" si="22"/>
        <v>0</v>
      </c>
      <c r="AK231" s="84">
        <f t="shared" si="23"/>
        <v>0</v>
      </c>
      <c r="AL231" s="85"/>
    </row>
    <row r="232" spans="1:38" ht="12.75" hidden="1" customHeight="1" x14ac:dyDescent="0.25">
      <c r="A232" s="10" t="s">
        <v>349</v>
      </c>
      <c r="B232" s="11" t="s">
        <v>350</v>
      </c>
      <c r="C232" s="11" t="s">
        <v>92</v>
      </c>
      <c r="D232" s="90" t="str">
        <f t="shared" si="19"/>
        <v>22</v>
      </c>
      <c r="E232" s="90" t="str">
        <f t="shared" si="20"/>
        <v>2201</v>
      </c>
      <c r="F232" s="11" t="s">
        <v>448</v>
      </c>
      <c r="G232" s="11" t="s">
        <v>409</v>
      </c>
      <c r="H232" s="11">
        <v>104</v>
      </c>
      <c r="I232" s="11" t="s">
        <v>449</v>
      </c>
      <c r="J232" s="11" t="s">
        <v>450</v>
      </c>
      <c r="K232" s="13">
        <v>100</v>
      </c>
      <c r="L232" s="14">
        <v>100</v>
      </c>
      <c r="M232" s="75">
        <v>100</v>
      </c>
      <c r="N232" s="11" t="s">
        <v>451</v>
      </c>
      <c r="O232" s="12" t="s">
        <v>37</v>
      </c>
      <c r="P232" s="16">
        <v>9000000</v>
      </c>
      <c r="Q232" s="18">
        <v>30</v>
      </c>
      <c r="R232" s="20">
        <v>44197</v>
      </c>
      <c r="S232" s="22">
        <v>12</v>
      </c>
      <c r="T232" s="7" t="s">
        <v>356</v>
      </c>
      <c r="U232" s="51">
        <v>30</v>
      </c>
      <c r="V232" s="79"/>
      <c r="W232" s="78"/>
      <c r="X232" s="49">
        <f t="shared" si="18"/>
        <v>0</v>
      </c>
      <c r="Y232" s="16">
        <v>0</v>
      </c>
      <c r="Z232" s="16">
        <v>7796298178</v>
      </c>
      <c r="AA232" s="16">
        <v>9000000</v>
      </c>
      <c r="AB232" s="16">
        <v>0</v>
      </c>
      <c r="AC232" s="16">
        <v>0</v>
      </c>
      <c r="AD232" s="55">
        <v>9000000</v>
      </c>
      <c r="AF232" s="58">
        <f t="shared" si="21"/>
        <v>0</v>
      </c>
      <c r="AJ232" s="83">
        <f t="shared" si="22"/>
        <v>0</v>
      </c>
      <c r="AK232" s="84">
        <f t="shared" si="23"/>
        <v>0</v>
      </c>
      <c r="AL232" s="85"/>
    </row>
    <row r="233" spans="1:38" ht="12.75" hidden="1" customHeight="1" x14ac:dyDescent="0.25">
      <c r="A233" s="10" t="s">
        <v>349</v>
      </c>
      <c r="B233" s="11" t="s">
        <v>350</v>
      </c>
      <c r="C233" s="11" t="s">
        <v>92</v>
      </c>
      <c r="D233" s="90" t="str">
        <f t="shared" si="19"/>
        <v>22</v>
      </c>
      <c r="E233" s="90" t="str">
        <f t="shared" si="20"/>
        <v>2201</v>
      </c>
      <c r="F233" s="11" t="s">
        <v>448</v>
      </c>
      <c r="G233" s="11" t="s">
        <v>409</v>
      </c>
      <c r="H233" s="11">
        <v>104</v>
      </c>
      <c r="I233" s="11" t="s">
        <v>449</v>
      </c>
      <c r="J233" s="11" t="s">
        <v>450</v>
      </c>
      <c r="K233" s="13">
        <v>100</v>
      </c>
      <c r="L233" s="14">
        <v>100</v>
      </c>
      <c r="M233" s="75">
        <v>100</v>
      </c>
      <c r="N233" s="11" t="s">
        <v>452</v>
      </c>
      <c r="O233" s="12" t="s">
        <v>37</v>
      </c>
      <c r="P233" s="16">
        <v>20000000</v>
      </c>
      <c r="Q233" s="18">
        <v>15</v>
      </c>
      <c r="R233" s="20">
        <v>44197</v>
      </c>
      <c r="S233" s="22">
        <v>12</v>
      </c>
      <c r="T233" s="7" t="s">
        <v>356</v>
      </c>
      <c r="U233" s="51">
        <v>15</v>
      </c>
      <c r="V233" s="79"/>
      <c r="W233" s="78"/>
      <c r="X233" s="49">
        <f t="shared" si="18"/>
        <v>0</v>
      </c>
      <c r="Y233" s="16">
        <v>0</v>
      </c>
      <c r="Z233" s="16">
        <v>7796298178</v>
      </c>
      <c r="AA233" s="16">
        <v>20000000</v>
      </c>
      <c r="AB233" s="16">
        <v>0</v>
      </c>
      <c r="AC233" s="16">
        <v>0</v>
      </c>
      <c r="AD233" s="55">
        <v>20000000</v>
      </c>
      <c r="AF233" s="58">
        <f t="shared" si="21"/>
        <v>0</v>
      </c>
      <c r="AJ233" s="83">
        <f t="shared" si="22"/>
        <v>0</v>
      </c>
      <c r="AK233" s="84">
        <f t="shared" si="23"/>
        <v>0</v>
      </c>
      <c r="AL233" s="85"/>
    </row>
    <row r="234" spans="1:38" ht="12.75" hidden="1" customHeight="1" x14ac:dyDescent="0.25">
      <c r="A234" s="10" t="s">
        <v>349</v>
      </c>
      <c r="B234" s="11" t="s">
        <v>350</v>
      </c>
      <c r="C234" s="11" t="s">
        <v>92</v>
      </c>
      <c r="D234" s="90" t="str">
        <f t="shared" si="19"/>
        <v>22</v>
      </c>
      <c r="E234" s="90" t="str">
        <f t="shared" si="20"/>
        <v>2201</v>
      </c>
      <c r="F234" s="11" t="s">
        <v>448</v>
      </c>
      <c r="G234" s="11" t="s">
        <v>409</v>
      </c>
      <c r="H234" s="11">
        <v>104</v>
      </c>
      <c r="I234" s="11" t="s">
        <v>449</v>
      </c>
      <c r="J234" s="11" t="s">
        <v>450</v>
      </c>
      <c r="K234" s="13">
        <v>100</v>
      </c>
      <c r="L234" s="14">
        <v>100</v>
      </c>
      <c r="M234" s="75">
        <v>100</v>
      </c>
      <c r="N234" s="11" t="s">
        <v>453</v>
      </c>
      <c r="O234" s="12" t="s">
        <v>37</v>
      </c>
      <c r="P234" s="16">
        <v>242000000</v>
      </c>
      <c r="Q234" s="18">
        <v>5</v>
      </c>
      <c r="R234" s="20">
        <v>44197</v>
      </c>
      <c r="S234" s="22">
        <v>12</v>
      </c>
      <c r="T234" s="7" t="s">
        <v>356</v>
      </c>
      <c r="U234" s="51">
        <v>5</v>
      </c>
      <c r="V234" s="79"/>
      <c r="W234" s="78"/>
      <c r="X234" s="49">
        <f t="shared" si="18"/>
        <v>0</v>
      </c>
      <c r="Y234" s="16">
        <v>0</v>
      </c>
      <c r="Z234" s="16">
        <v>7796298178</v>
      </c>
      <c r="AA234" s="16">
        <v>1563402</v>
      </c>
      <c r="AB234" s="16">
        <v>0</v>
      </c>
      <c r="AC234" s="16">
        <v>0</v>
      </c>
      <c r="AD234" s="55">
        <v>1563402</v>
      </c>
      <c r="AF234" s="58">
        <f t="shared" si="21"/>
        <v>0</v>
      </c>
      <c r="AJ234" s="83">
        <f t="shared" si="22"/>
        <v>0</v>
      </c>
      <c r="AK234" s="84">
        <f t="shared" si="23"/>
        <v>0</v>
      </c>
      <c r="AL234" s="85"/>
    </row>
    <row r="235" spans="1:38" ht="12.75" hidden="1" customHeight="1" x14ac:dyDescent="0.25">
      <c r="A235" s="10" t="s">
        <v>349</v>
      </c>
      <c r="B235" s="11" t="s">
        <v>350</v>
      </c>
      <c r="C235" s="11" t="s">
        <v>92</v>
      </c>
      <c r="D235" s="90" t="str">
        <f t="shared" si="19"/>
        <v>22</v>
      </c>
      <c r="E235" s="90" t="str">
        <f t="shared" si="20"/>
        <v>2201</v>
      </c>
      <c r="F235" s="11" t="s">
        <v>448</v>
      </c>
      <c r="G235" s="11" t="s">
        <v>409</v>
      </c>
      <c r="H235" s="11">
        <v>104</v>
      </c>
      <c r="I235" s="11" t="s">
        <v>449</v>
      </c>
      <c r="J235" s="11" t="s">
        <v>450</v>
      </c>
      <c r="K235" s="13">
        <v>100</v>
      </c>
      <c r="L235" s="14">
        <v>100</v>
      </c>
      <c r="M235" s="75">
        <v>100</v>
      </c>
      <c r="N235" s="11" t="s">
        <v>454</v>
      </c>
      <c r="O235" s="12" t="s">
        <v>37</v>
      </c>
      <c r="P235" s="16">
        <v>6000000</v>
      </c>
      <c r="Q235" s="18">
        <v>1</v>
      </c>
      <c r="R235" s="20">
        <v>44197</v>
      </c>
      <c r="S235" s="22">
        <v>12</v>
      </c>
      <c r="T235" s="7" t="s">
        <v>356</v>
      </c>
      <c r="U235" s="51">
        <v>1</v>
      </c>
      <c r="V235" s="79"/>
      <c r="W235" s="78"/>
      <c r="X235" s="49">
        <f t="shared" si="18"/>
        <v>0</v>
      </c>
      <c r="Y235" s="16">
        <v>0</v>
      </c>
      <c r="Z235" s="16">
        <v>7796298178</v>
      </c>
      <c r="AA235" s="16">
        <v>6000000</v>
      </c>
      <c r="AB235" s="16">
        <v>0</v>
      </c>
      <c r="AC235" s="16">
        <v>0</v>
      </c>
      <c r="AD235" s="55">
        <v>6000000</v>
      </c>
      <c r="AF235" s="58">
        <f t="shared" si="21"/>
        <v>0</v>
      </c>
      <c r="AJ235" s="83">
        <f t="shared" si="22"/>
        <v>0</v>
      </c>
      <c r="AK235" s="84">
        <f t="shared" si="23"/>
        <v>0</v>
      </c>
      <c r="AL235" s="85"/>
    </row>
    <row r="236" spans="1:38" ht="12.75" hidden="1" customHeight="1" x14ac:dyDescent="0.25">
      <c r="A236" s="10" t="s">
        <v>349</v>
      </c>
      <c r="B236" s="11" t="s">
        <v>350</v>
      </c>
      <c r="C236" s="11" t="s">
        <v>92</v>
      </c>
      <c r="D236" s="90" t="str">
        <f t="shared" si="19"/>
        <v>22</v>
      </c>
      <c r="E236" s="90" t="str">
        <f t="shared" si="20"/>
        <v>2201</v>
      </c>
      <c r="F236" s="11" t="s">
        <v>448</v>
      </c>
      <c r="G236" s="11" t="s">
        <v>409</v>
      </c>
      <c r="H236" s="11">
        <v>104</v>
      </c>
      <c r="I236" s="11" t="s">
        <v>449</v>
      </c>
      <c r="J236" s="11" t="s">
        <v>450</v>
      </c>
      <c r="K236" s="13">
        <v>100</v>
      </c>
      <c r="L236" s="14">
        <v>100</v>
      </c>
      <c r="M236" s="75">
        <v>100</v>
      </c>
      <c r="N236" s="11" t="s">
        <v>455</v>
      </c>
      <c r="O236" s="12" t="s">
        <v>37</v>
      </c>
      <c r="P236" s="16">
        <v>270000000</v>
      </c>
      <c r="Q236" s="18">
        <v>17</v>
      </c>
      <c r="R236" s="20">
        <v>44197</v>
      </c>
      <c r="S236" s="22">
        <v>12</v>
      </c>
      <c r="T236" s="7" t="s">
        <v>356</v>
      </c>
      <c r="U236" s="51">
        <v>17</v>
      </c>
      <c r="V236" s="79"/>
      <c r="W236" s="78"/>
      <c r="X236" s="49">
        <f t="shared" si="18"/>
        <v>0</v>
      </c>
      <c r="Y236" s="16">
        <v>0</v>
      </c>
      <c r="Z236" s="16">
        <v>7796298178</v>
      </c>
      <c r="AA236" s="16">
        <v>270000000</v>
      </c>
      <c r="AB236" s="16">
        <v>0</v>
      </c>
      <c r="AC236" s="16">
        <v>0</v>
      </c>
      <c r="AD236" s="55">
        <v>270000000</v>
      </c>
      <c r="AF236" s="58">
        <f t="shared" si="21"/>
        <v>0</v>
      </c>
      <c r="AJ236" s="83">
        <f t="shared" si="22"/>
        <v>0</v>
      </c>
      <c r="AK236" s="84">
        <f t="shared" si="23"/>
        <v>0</v>
      </c>
      <c r="AL236" s="85"/>
    </row>
    <row r="237" spans="1:38" ht="12.75" hidden="1" customHeight="1" x14ac:dyDescent="0.25">
      <c r="A237" s="10" t="s">
        <v>349</v>
      </c>
      <c r="B237" s="11" t="s">
        <v>350</v>
      </c>
      <c r="C237" s="11" t="s">
        <v>92</v>
      </c>
      <c r="D237" s="90" t="str">
        <f t="shared" si="19"/>
        <v>22</v>
      </c>
      <c r="E237" s="90" t="str">
        <f t="shared" si="20"/>
        <v>2201</v>
      </c>
      <c r="F237" s="11" t="s">
        <v>448</v>
      </c>
      <c r="G237" s="11" t="s">
        <v>409</v>
      </c>
      <c r="H237" s="11">
        <v>104</v>
      </c>
      <c r="I237" s="11" t="s">
        <v>449</v>
      </c>
      <c r="J237" s="11" t="s">
        <v>450</v>
      </c>
      <c r="K237" s="13">
        <v>100</v>
      </c>
      <c r="L237" s="14">
        <v>100</v>
      </c>
      <c r="M237" s="75">
        <v>100</v>
      </c>
      <c r="N237" s="11" t="s">
        <v>456</v>
      </c>
      <c r="O237" s="12" t="s">
        <v>37</v>
      </c>
      <c r="P237" s="16">
        <v>13000000</v>
      </c>
      <c r="Q237" s="18">
        <v>50</v>
      </c>
      <c r="R237" s="20">
        <v>44197</v>
      </c>
      <c r="S237" s="22">
        <v>12</v>
      </c>
      <c r="T237" s="7" t="s">
        <v>356</v>
      </c>
      <c r="U237" s="51">
        <v>50</v>
      </c>
      <c r="V237" s="79"/>
      <c r="W237" s="78"/>
      <c r="X237" s="49">
        <f t="shared" si="18"/>
        <v>0</v>
      </c>
      <c r="Y237" s="16">
        <v>0</v>
      </c>
      <c r="Z237" s="16">
        <v>7796298178</v>
      </c>
      <c r="AA237" s="16">
        <v>13000000</v>
      </c>
      <c r="AB237" s="16">
        <v>0</v>
      </c>
      <c r="AC237" s="16">
        <v>0</v>
      </c>
      <c r="AD237" s="55">
        <v>13000000</v>
      </c>
      <c r="AF237" s="58">
        <f t="shared" si="21"/>
        <v>0</v>
      </c>
      <c r="AJ237" s="83">
        <f t="shared" si="22"/>
        <v>0</v>
      </c>
      <c r="AK237" s="84">
        <f t="shared" si="23"/>
        <v>0</v>
      </c>
      <c r="AL237" s="85"/>
    </row>
    <row r="238" spans="1:38" ht="12.75" hidden="1" customHeight="1" x14ac:dyDescent="0.25">
      <c r="A238" s="10" t="s">
        <v>349</v>
      </c>
      <c r="B238" s="11" t="s">
        <v>350</v>
      </c>
      <c r="C238" s="11" t="s">
        <v>92</v>
      </c>
      <c r="D238" s="90" t="str">
        <f t="shared" si="19"/>
        <v>22</v>
      </c>
      <c r="E238" s="90" t="str">
        <f t="shared" si="20"/>
        <v>2201</v>
      </c>
      <c r="F238" s="11" t="s">
        <v>448</v>
      </c>
      <c r="G238" s="11" t="s">
        <v>409</v>
      </c>
      <c r="H238" s="11">
        <v>104</v>
      </c>
      <c r="I238" s="11" t="s">
        <v>449</v>
      </c>
      <c r="J238" s="11" t="s">
        <v>450</v>
      </c>
      <c r="K238" s="13">
        <v>100</v>
      </c>
      <c r="L238" s="14">
        <v>100</v>
      </c>
      <c r="M238" s="75">
        <v>100</v>
      </c>
      <c r="N238" s="11" t="s">
        <v>457</v>
      </c>
      <c r="O238" s="12" t="s">
        <v>37</v>
      </c>
      <c r="P238" s="16">
        <v>5792300080</v>
      </c>
      <c r="Q238" s="18">
        <v>130</v>
      </c>
      <c r="R238" s="20">
        <v>44197</v>
      </c>
      <c r="S238" s="22">
        <v>12</v>
      </c>
      <c r="T238" s="7" t="s">
        <v>384</v>
      </c>
      <c r="U238" s="51">
        <v>130</v>
      </c>
      <c r="V238" s="79"/>
      <c r="W238" s="78"/>
      <c r="X238" s="49">
        <f t="shared" si="18"/>
        <v>0</v>
      </c>
      <c r="Y238" s="16">
        <v>0</v>
      </c>
      <c r="Z238" s="16">
        <v>7796298178</v>
      </c>
      <c r="AA238" s="16">
        <v>5697535906</v>
      </c>
      <c r="AB238" s="16">
        <v>0</v>
      </c>
      <c r="AC238" s="16">
        <v>0</v>
      </c>
      <c r="AD238" s="55">
        <v>5697535906</v>
      </c>
      <c r="AF238" s="58">
        <f t="shared" si="21"/>
        <v>0</v>
      </c>
      <c r="AJ238" s="83">
        <f t="shared" si="22"/>
        <v>0</v>
      </c>
      <c r="AK238" s="84">
        <f t="shared" si="23"/>
        <v>0</v>
      </c>
      <c r="AL238" s="85"/>
    </row>
    <row r="239" spans="1:38" ht="12.75" hidden="1" customHeight="1" x14ac:dyDescent="0.25">
      <c r="A239" s="10" t="s">
        <v>349</v>
      </c>
      <c r="B239" s="11" t="s">
        <v>350</v>
      </c>
      <c r="C239" s="11" t="s">
        <v>92</v>
      </c>
      <c r="D239" s="90" t="str">
        <f t="shared" si="19"/>
        <v>22</v>
      </c>
      <c r="E239" s="90" t="str">
        <f t="shared" si="20"/>
        <v>2201</v>
      </c>
      <c r="F239" s="11" t="s">
        <v>448</v>
      </c>
      <c r="G239" s="11" t="s">
        <v>409</v>
      </c>
      <c r="H239" s="11">
        <v>104</v>
      </c>
      <c r="I239" s="11" t="s">
        <v>449</v>
      </c>
      <c r="J239" s="11" t="s">
        <v>450</v>
      </c>
      <c r="K239" s="13">
        <v>100</v>
      </c>
      <c r="L239" s="14">
        <v>100</v>
      </c>
      <c r="M239" s="75">
        <v>100</v>
      </c>
      <c r="N239" s="11" t="s">
        <v>458</v>
      </c>
      <c r="O239" s="12" t="s">
        <v>37</v>
      </c>
      <c r="P239" s="16">
        <v>1779198870</v>
      </c>
      <c r="Q239" s="18">
        <v>10</v>
      </c>
      <c r="R239" s="20">
        <v>44197</v>
      </c>
      <c r="S239" s="22">
        <v>12</v>
      </c>
      <c r="T239" s="7" t="s">
        <v>424</v>
      </c>
      <c r="U239" s="51">
        <v>10</v>
      </c>
      <c r="V239" s="79"/>
      <c r="W239" s="78"/>
      <c r="X239" s="49">
        <f t="shared" si="18"/>
        <v>0</v>
      </c>
      <c r="Y239" s="16">
        <v>0</v>
      </c>
      <c r="Z239" s="16">
        <v>7796298178</v>
      </c>
      <c r="AA239" s="16">
        <v>1779198870</v>
      </c>
      <c r="AB239" s="16">
        <v>0</v>
      </c>
      <c r="AC239" s="16">
        <v>0</v>
      </c>
      <c r="AD239" s="55">
        <v>1779198870</v>
      </c>
      <c r="AF239" s="58">
        <f t="shared" si="21"/>
        <v>0</v>
      </c>
      <c r="AJ239" s="83">
        <f t="shared" si="22"/>
        <v>0</v>
      </c>
      <c r="AK239" s="84">
        <f t="shared" si="23"/>
        <v>0</v>
      </c>
      <c r="AL239" s="85"/>
    </row>
    <row r="240" spans="1:38" ht="12.75" hidden="1" customHeight="1" x14ac:dyDescent="0.25">
      <c r="A240" s="10" t="s">
        <v>349</v>
      </c>
      <c r="B240" s="11" t="s">
        <v>350</v>
      </c>
      <c r="C240" s="11" t="s">
        <v>92</v>
      </c>
      <c r="D240" s="90" t="str">
        <f t="shared" si="19"/>
        <v>22</v>
      </c>
      <c r="E240" s="90" t="str">
        <f t="shared" si="20"/>
        <v>2201</v>
      </c>
      <c r="F240" s="11" t="s">
        <v>459</v>
      </c>
      <c r="G240" s="11" t="s">
        <v>460</v>
      </c>
      <c r="H240" s="11">
        <v>104</v>
      </c>
      <c r="I240" s="11" t="s">
        <v>449</v>
      </c>
      <c r="J240" s="11" t="s">
        <v>450</v>
      </c>
      <c r="K240" s="13">
        <v>100</v>
      </c>
      <c r="L240" s="14">
        <v>100</v>
      </c>
      <c r="M240" s="75">
        <v>100</v>
      </c>
      <c r="N240" s="11" t="s">
        <v>461</v>
      </c>
      <c r="O240" s="12" t="s">
        <v>37</v>
      </c>
      <c r="P240" s="16">
        <v>0</v>
      </c>
      <c r="Q240" s="18">
        <v>1</v>
      </c>
      <c r="R240" s="20">
        <v>44197</v>
      </c>
      <c r="S240" s="22">
        <v>12</v>
      </c>
      <c r="T240" s="7" t="s">
        <v>384</v>
      </c>
      <c r="U240" s="51">
        <v>1</v>
      </c>
      <c r="V240" s="79"/>
      <c r="W240" s="78"/>
      <c r="X240" s="49">
        <f t="shared" si="18"/>
        <v>0</v>
      </c>
      <c r="Y240" s="16">
        <v>0</v>
      </c>
      <c r="Z240" s="16">
        <v>650791223845</v>
      </c>
      <c r="AA240" s="40">
        <v>0</v>
      </c>
      <c r="AB240" s="16">
        <v>0</v>
      </c>
      <c r="AC240" s="16">
        <v>0</v>
      </c>
      <c r="AD240" s="55">
        <v>0</v>
      </c>
      <c r="AF240" s="58" t="e">
        <f t="shared" si="21"/>
        <v>#DIV/0!</v>
      </c>
      <c r="AJ240" s="83">
        <f t="shared" si="22"/>
        <v>0</v>
      </c>
      <c r="AK240" s="84" t="e">
        <f t="shared" si="23"/>
        <v>#DIV/0!</v>
      </c>
      <c r="AL240" s="85" t="s">
        <v>2766</v>
      </c>
    </row>
    <row r="241" spans="1:38" ht="12.75" hidden="1" customHeight="1" x14ac:dyDescent="0.25">
      <c r="A241" s="10" t="s">
        <v>349</v>
      </c>
      <c r="B241" s="11" t="s">
        <v>350</v>
      </c>
      <c r="C241" s="11" t="s">
        <v>92</v>
      </c>
      <c r="D241" s="90" t="str">
        <f t="shared" si="19"/>
        <v>22</v>
      </c>
      <c r="E241" s="90" t="str">
        <f t="shared" si="20"/>
        <v>2201</v>
      </c>
      <c r="F241" s="11" t="s">
        <v>459</v>
      </c>
      <c r="G241" s="11" t="s">
        <v>460</v>
      </c>
      <c r="H241" s="11">
        <v>104</v>
      </c>
      <c r="I241" s="11" t="s">
        <v>449</v>
      </c>
      <c r="J241" s="11" t="s">
        <v>450</v>
      </c>
      <c r="K241" s="13">
        <v>100</v>
      </c>
      <c r="L241" s="14">
        <v>100</v>
      </c>
      <c r="M241" s="75">
        <v>100</v>
      </c>
      <c r="N241" s="11" t="s">
        <v>462</v>
      </c>
      <c r="O241" s="12" t="s">
        <v>37</v>
      </c>
      <c r="P241" s="16">
        <v>547830863147</v>
      </c>
      <c r="Q241" s="18">
        <v>12</v>
      </c>
      <c r="R241" s="20">
        <v>44197</v>
      </c>
      <c r="S241" s="22">
        <v>12</v>
      </c>
      <c r="T241" s="7" t="s">
        <v>384</v>
      </c>
      <c r="U241" s="51">
        <v>12</v>
      </c>
      <c r="V241" s="79"/>
      <c r="W241" s="78"/>
      <c r="X241" s="49">
        <f t="shared" si="18"/>
        <v>0</v>
      </c>
      <c r="Y241" s="16">
        <v>0</v>
      </c>
      <c r="Z241" s="16">
        <v>650791223845</v>
      </c>
      <c r="AA241" s="16">
        <v>547826157252</v>
      </c>
      <c r="AB241" s="16">
        <v>0</v>
      </c>
      <c r="AC241" s="16">
        <v>0</v>
      </c>
      <c r="AD241" s="55">
        <v>547826157252</v>
      </c>
      <c r="AF241" s="58">
        <f t="shared" si="21"/>
        <v>0</v>
      </c>
      <c r="AJ241" s="83">
        <f t="shared" si="22"/>
        <v>0</v>
      </c>
      <c r="AK241" s="84">
        <f t="shared" si="23"/>
        <v>0</v>
      </c>
      <c r="AL241" s="85"/>
    </row>
    <row r="242" spans="1:38" ht="12.75" hidden="1" customHeight="1" x14ac:dyDescent="0.25">
      <c r="A242" s="10" t="s">
        <v>349</v>
      </c>
      <c r="B242" s="11" t="s">
        <v>350</v>
      </c>
      <c r="C242" s="11" t="s">
        <v>92</v>
      </c>
      <c r="D242" s="90" t="str">
        <f t="shared" si="19"/>
        <v>22</v>
      </c>
      <c r="E242" s="90" t="str">
        <f t="shared" si="20"/>
        <v>2201</v>
      </c>
      <c r="F242" s="11" t="s">
        <v>459</v>
      </c>
      <c r="G242" s="11" t="s">
        <v>460</v>
      </c>
      <c r="H242" s="11">
        <v>104</v>
      </c>
      <c r="I242" s="11" t="s">
        <v>449</v>
      </c>
      <c r="J242" s="11" t="s">
        <v>450</v>
      </c>
      <c r="K242" s="13">
        <v>100</v>
      </c>
      <c r="L242" s="14">
        <v>100</v>
      </c>
      <c r="M242" s="75">
        <v>100</v>
      </c>
      <c r="N242" s="11" t="s">
        <v>463</v>
      </c>
      <c r="O242" s="12" t="s">
        <v>37</v>
      </c>
      <c r="P242" s="16">
        <v>120000000</v>
      </c>
      <c r="Q242" s="18">
        <v>12</v>
      </c>
      <c r="R242" s="20">
        <v>44197</v>
      </c>
      <c r="S242" s="22">
        <v>12</v>
      </c>
      <c r="T242" s="7" t="s">
        <v>384</v>
      </c>
      <c r="U242" s="51">
        <v>12</v>
      </c>
      <c r="V242" s="79"/>
      <c r="W242" s="78"/>
      <c r="X242" s="49">
        <f t="shared" si="18"/>
        <v>0</v>
      </c>
      <c r="Y242" s="16">
        <v>0</v>
      </c>
      <c r="Z242" s="16">
        <v>650791223845</v>
      </c>
      <c r="AA242" s="16">
        <v>120000000</v>
      </c>
      <c r="AB242" s="16">
        <v>0</v>
      </c>
      <c r="AC242" s="16">
        <v>0</v>
      </c>
      <c r="AD242" s="55">
        <v>120000000</v>
      </c>
      <c r="AF242" s="58">
        <f t="shared" si="21"/>
        <v>0</v>
      </c>
      <c r="AJ242" s="83">
        <f t="shared" si="22"/>
        <v>0</v>
      </c>
      <c r="AK242" s="84">
        <f t="shared" si="23"/>
        <v>0</v>
      </c>
      <c r="AL242" s="85"/>
    </row>
    <row r="243" spans="1:38" ht="12.75" hidden="1" customHeight="1" x14ac:dyDescent="0.25">
      <c r="A243" s="10" t="s">
        <v>349</v>
      </c>
      <c r="B243" s="11" t="s">
        <v>350</v>
      </c>
      <c r="C243" s="11" t="s">
        <v>92</v>
      </c>
      <c r="D243" s="90" t="str">
        <f t="shared" si="19"/>
        <v>22</v>
      </c>
      <c r="E243" s="90" t="str">
        <f t="shared" si="20"/>
        <v>2201</v>
      </c>
      <c r="F243" s="11" t="s">
        <v>459</v>
      </c>
      <c r="G243" s="11" t="s">
        <v>460</v>
      </c>
      <c r="H243" s="11">
        <v>104</v>
      </c>
      <c r="I243" s="11" t="s">
        <v>449</v>
      </c>
      <c r="J243" s="11" t="s">
        <v>450</v>
      </c>
      <c r="K243" s="13">
        <v>100</v>
      </c>
      <c r="L243" s="14">
        <v>100</v>
      </c>
      <c r="M243" s="75">
        <v>100</v>
      </c>
      <c r="N243" s="11" t="s">
        <v>464</v>
      </c>
      <c r="O243" s="12" t="s">
        <v>37</v>
      </c>
      <c r="P243" s="16">
        <v>41870137973</v>
      </c>
      <c r="Q243" s="18">
        <v>12</v>
      </c>
      <c r="R243" s="20">
        <v>44197</v>
      </c>
      <c r="S243" s="22">
        <v>12</v>
      </c>
      <c r="T243" s="7" t="s">
        <v>384</v>
      </c>
      <c r="U243" s="51">
        <v>12</v>
      </c>
      <c r="V243" s="79"/>
      <c r="W243" s="78"/>
      <c r="X243" s="49">
        <f t="shared" si="18"/>
        <v>0</v>
      </c>
      <c r="Y243" s="16">
        <v>0</v>
      </c>
      <c r="Z243" s="16">
        <v>650791223845</v>
      </c>
      <c r="AA243" s="16">
        <v>41870137973</v>
      </c>
      <c r="AB243" s="16">
        <v>0</v>
      </c>
      <c r="AC243" s="16">
        <v>0</v>
      </c>
      <c r="AD243" s="55">
        <v>41870137973</v>
      </c>
      <c r="AF243" s="58">
        <f t="shared" si="21"/>
        <v>0</v>
      </c>
      <c r="AJ243" s="83">
        <f t="shared" si="22"/>
        <v>0</v>
      </c>
      <c r="AK243" s="84">
        <f t="shared" si="23"/>
        <v>0</v>
      </c>
      <c r="AL243" s="85"/>
    </row>
    <row r="244" spans="1:38" ht="12.75" hidden="1" customHeight="1" x14ac:dyDescent="0.25">
      <c r="A244" s="10" t="s">
        <v>349</v>
      </c>
      <c r="B244" s="11" t="s">
        <v>350</v>
      </c>
      <c r="C244" s="11" t="s">
        <v>92</v>
      </c>
      <c r="D244" s="90" t="str">
        <f t="shared" si="19"/>
        <v>22</v>
      </c>
      <c r="E244" s="90" t="str">
        <f t="shared" si="20"/>
        <v>2201</v>
      </c>
      <c r="F244" s="11" t="s">
        <v>459</v>
      </c>
      <c r="G244" s="11" t="s">
        <v>460</v>
      </c>
      <c r="H244" s="11">
        <v>104</v>
      </c>
      <c r="I244" s="11" t="s">
        <v>449</v>
      </c>
      <c r="J244" s="11" t="s">
        <v>450</v>
      </c>
      <c r="K244" s="13">
        <v>100</v>
      </c>
      <c r="L244" s="14">
        <v>100</v>
      </c>
      <c r="M244" s="75">
        <v>100</v>
      </c>
      <c r="N244" s="11" t="s">
        <v>465</v>
      </c>
      <c r="O244" s="12" t="s">
        <v>37</v>
      </c>
      <c r="P244" s="16">
        <v>54497992391</v>
      </c>
      <c r="Q244" s="18">
        <v>12</v>
      </c>
      <c r="R244" s="20">
        <v>44197</v>
      </c>
      <c r="S244" s="22">
        <v>12</v>
      </c>
      <c r="T244" s="7" t="s">
        <v>384</v>
      </c>
      <c r="U244" s="51">
        <v>12</v>
      </c>
      <c r="V244" s="79"/>
      <c r="W244" s="78"/>
      <c r="X244" s="49">
        <f t="shared" si="18"/>
        <v>0</v>
      </c>
      <c r="Y244" s="16">
        <v>0</v>
      </c>
      <c r="Z244" s="16">
        <v>650791223845</v>
      </c>
      <c r="AA244" s="16">
        <v>54497992391</v>
      </c>
      <c r="AB244" s="16">
        <v>0</v>
      </c>
      <c r="AC244" s="16">
        <v>0</v>
      </c>
      <c r="AD244" s="55">
        <v>54497992391</v>
      </c>
      <c r="AF244" s="58">
        <f t="shared" si="21"/>
        <v>0</v>
      </c>
      <c r="AJ244" s="83">
        <f t="shared" si="22"/>
        <v>0</v>
      </c>
      <c r="AK244" s="84">
        <f t="shared" si="23"/>
        <v>0</v>
      </c>
      <c r="AL244" s="85"/>
    </row>
    <row r="245" spans="1:38" ht="12.75" hidden="1" customHeight="1" x14ac:dyDescent="0.25">
      <c r="A245" s="10" t="s">
        <v>349</v>
      </c>
      <c r="B245" s="11" t="s">
        <v>350</v>
      </c>
      <c r="C245" s="11" t="s">
        <v>92</v>
      </c>
      <c r="D245" s="90" t="str">
        <f t="shared" si="19"/>
        <v>22</v>
      </c>
      <c r="E245" s="90" t="str">
        <f t="shared" si="20"/>
        <v>2201</v>
      </c>
      <c r="F245" s="11" t="s">
        <v>459</v>
      </c>
      <c r="G245" s="11" t="s">
        <v>460</v>
      </c>
      <c r="H245" s="11">
        <v>104</v>
      </c>
      <c r="I245" s="11" t="s">
        <v>449</v>
      </c>
      <c r="J245" s="11" t="s">
        <v>450</v>
      </c>
      <c r="K245" s="13">
        <v>100</v>
      </c>
      <c r="L245" s="14">
        <v>100</v>
      </c>
      <c r="M245" s="75">
        <v>100</v>
      </c>
      <c r="N245" s="11" t="s">
        <v>466</v>
      </c>
      <c r="O245" s="12" t="s">
        <v>37</v>
      </c>
      <c r="P245" s="16">
        <v>6476936229</v>
      </c>
      <c r="Q245" s="18">
        <v>12</v>
      </c>
      <c r="R245" s="20">
        <v>44197</v>
      </c>
      <c r="S245" s="22">
        <v>12</v>
      </c>
      <c r="T245" s="7" t="s">
        <v>384</v>
      </c>
      <c r="U245" s="51">
        <v>12</v>
      </c>
      <c r="V245" s="79"/>
      <c r="W245" s="78"/>
      <c r="X245" s="49">
        <f t="shared" si="18"/>
        <v>0</v>
      </c>
      <c r="Y245" s="16">
        <v>0</v>
      </c>
      <c r="Z245" s="16">
        <v>650791223845</v>
      </c>
      <c r="AA245" s="16">
        <v>6476936229</v>
      </c>
      <c r="AB245" s="16">
        <v>0</v>
      </c>
      <c r="AC245" s="16">
        <v>0</v>
      </c>
      <c r="AD245" s="55">
        <v>6476936229</v>
      </c>
      <c r="AF245" s="58">
        <f t="shared" si="21"/>
        <v>0</v>
      </c>
      <c r="AJ245" s="83">
        <f t="shared" si="22"/>
        <v>0</v>
      </c>
      <c r="AK245" s="84">
        <f t="shared" si="23"/>
        <v>0</v>
      </c>
      <c r="AL245" s="85"/>
    </row>
    <row r="246" spans="1:38" ht="12.75" hidden="1" customHeight="1" x14ac:dyDescent="0.25">
      <c r="A246" s="10" t="s">
        <v>349</v>
      </c>
      <c r="B246" s="11" t="s">
        <v>350</v>
      </c>
      <c r="C246" s="11" t="s">
        <v>92</v>
      </c>
      <c r="D246" s="90" t="str">
        <f t="shared" si="19"/>
        <v>22</v>
      </c>
      <c r="E246" s="90" t="str">
        <f t="shared" si="20"/>
        <v>2201</v>
      </c>
      <c r="F246" s="11" t="s">
        <v>459</v>
      </c>
      <c r="G246" s="11" t="s">
        <v>467</v>
      </c>
      <c r="H246" s="11">
        <v>104</v>
      </c>
      <c r="I246" s="11" t="s">
        <v>449</v>
      </c>
      <c r="J246" s="11" t="s">
        <v>450</v>
      </c>
      <c r="K246" s="13">
        <v>100</v>
      </c>
      <c r="L246" s="14">
        <v>100</v>
      </c>
      <c r="M246" s="75">
        <v>100</v>
      </c>
      <c r="N246" s="11" t="s">
        <v>468</v>
      </c>
      <c r="O246" s="12" t="s">
        <v>37</v>
      </c>
      <c r="P246" s="16">
        <v>39579843240</v>
      </c>
      <c r="Q246" s="18">
        <v>12</v>
      </c>
      <c r="R246" s="20">
        <v>44197</v>
      </c>
      <c r="S246" s="22">
        <v>12</v>
      </c>
      <c r="T246" s="7" t="s">
        <v>384</v>
      </c>
      <c r="U246" s="51">
        <v>12</v>
      </c>
      <c r="V246" s="79"/>
      <c r="W246" s="78"/>
      <c r="X246" s="49">
        <f t="shared" si="18"/>
        <v>0</v>
      </c>
      <c r="Y246" s="16">
        <v>0</v>
      </c>
      <c r="Z246" s="16">
        <v>139486116975</v>
      </c>
      <c r="AA246" s="16">
        <v>39579843240</v>
      </c>
      <c r="AB246" s="16">
        <v>0</v>
      </c>
      <c r="AC246" s="16">
        <v>0</v>
      </c>
      <c r="AD246" s="55">
        <v>39579843240</v>
      </c>
      <c r="AF246" s="58">
        <f t="shared" si="21"/>
        <v>0</v>
      </c>
      <c r="AJ246" s="83">
        <f t="shared" si="22"/>
        <v>0</v>
      </c>
      <c r="AK246" s="84">
        <f t="shared" si="23"/>
        <v>0</v>
      </c>
      <c r="AL246" s="85"/>
    </row>
    <row r="247" spans="1:38" ht="12.75" hidden="1" customHeight="1" x14ac:dyDescent="0.25">
      <c r="A247" s="10" t="s">
        <v>349</v>
      </c>
      <c r="B247" s="11" t="s">
        <v>350</v>
      </c>
      <c r="C247" s="11" t="s">
        <v>92</v>
      </c>
      <c r="D247" s="90" t="str">
        <f t="shared" si="19"/>
        <v>22</v>
      </c>
      <c r="E247" s="90" t="str">
        <f t="shared" si="20"/>
        <v>2201</v>
      </c>
      <c r="F247" s="11" t="s">
        <v>459</v>
      </c>
      <c r="G247" s="11" t="s">
        <v>467</v>
      </c>
      <c r="H247" s="11">
        <v>104</v>
      </c>
      <c r="I247" s="11" t="s">
        <v>449</v>
      </c>
      <c r="J247" s="11" t="s">
        <v>450</v>
      </c>
      <c r="K247" s="13">
        <v>100</v>
      </c>
      <c r="L247" s="14">
        <v>100</v>
      </c>
      <c r="M247" s="75">
        <v>100</v>
      </c>
      <c r="N247" s="11" t="s">
        <v>469</v>
      </c>
      <c r="O247" s="12" t="s">
        <v>37</v>
      </c>
      <c r="P247" s="16">
        <v>99906273735</v>
      </c>
      <c r="Q247" s="18">
        <v>12</v>
      </c>
      <c r="R247" s="20">
        <v>44197</v>
      </c>
      <c r="S247" s="22">
        <v>12</v>
      </c>
      <c r="T247" s="7" t="s">
        <v>384</v>
      </c>
      <c r="U247" s="51">
        <v>12</v>
      </c>
      <c r="V247" s="79"/>
      <c r="W247" s="78"/>
      <c r="X247" s="49">
        <f t="shared" si="18"/>
        <v>0</v>
      </c>
      <c r="Y247" s="16">
        <v>0</v>
      </c>
      <c r="Z247" s="16">
        <v>139486116975</v>
      </c>
      <c r="AA247" s="16">
        <v>99906273735</v>
      </c>
      <c r="AB247" s="16">
        <v>0</v>
      </c>
      <c r="AC247" s="16">
        <v>0</v>
      </c>
      <c r="AD247" s="55">
        <v>99906273735</v>
      </c>
      <c r="AF247" s="58">
        <f t="shared" si="21"/>
        <v>0</v>
      </c>
      <c r="AJ247" s="83">
        <f t="shared" si="22"/>
        <v>0</v>
      </c>
      <c r="AK247" s="84">
        <f t="shared" si="23"/>
        <v>0</v>
      </c>
      <c r="AL247" s="85"/>
    </row>
    <row r="248" spans="1:38" ht="12.75" hidden="1" customHeight="1" x14ac:dyDescent="0.25">
      <c r="A248" s="10" t="s">
        <v>349</v>
      </c>
      <c r="B248" s="11" t="s">
        <v>350</v>
      </c>
      <c r="C248" s="11" t="s">
        <v>92</v>
      </c>
      <c r="D248" s="90" t="str">
        <f t="shared" si="19"/>
        <v>22</v>
      </c>
      <c r="E248" s="90" t="str">
        <f t="shared" si="20"/>
        <v>2202</v>
      </c>
      <c r="F248" s="11" t="s">
        <v>360</v>
      </c>
      <c r="G248" s="11" t="s">
        <v>470</v>
      </c>
      <c r="H248" s="11">
        <v>114</v>
      </c>
      <c r="I248" s="11" t="s">
        <v>471</v>
      </c>
      <c r="J248" s="11" t="s">
        <v>472</v>
      </c>
      <c r="K248" s="13">
        <v>20000</v>
      </c>
      <c r="L248" s="14">
        <v>4558</v>
      </c>
      <c r="M248" s="75">
        <v>4558</v>
      </c>
      <c r="N248" s="11" t="s">
        <v>473</v>
      </c>
      <c r="O248" s="12" t="s">
        <v>37</v>
      </c>
      <c r="P248" s="16">
        <v>13157558155</v>
      </c>
      <c r="Q248" s="18">
        <v>7958</v>
      </c>
      <c r="R248" s="20">
        <v>44197</v>
      </c>
      <c r="S248" s="22">
        <v>12</v>
      </c>
      <c r="T248" s="7" t="s">
        <v>365</v>
      </c>
      <c r="U248" s="51">
        <v>7958</v>
      </c>
      <c r="V248" s="79"/>
      <c r="W248" s="78"/>
      <c r="X248" s="49">
        <f t="shared" si="18"/>
        <v>0</v>
      </c>
      <c r="Y248" s="16">
        <v>0</v>
      </c>
      <c r="Z248" s="16">
        <v>13157558155</v>
      </c>
      <c r="AA248" s="16">
        <v>13157558155</v>
      </c>
      <c r="AB248" s="16">
        <v>0</v>
      </c>
      <c r="AC248" s="16">
        <v>0</v>
      </c>
      <c r="AD248" s="55">
        <v>13157558155</v>
      </c>
      <c r="AF248" s="58">
        <f t="shared" si="21"/>
        <v>0</v>
      </c>
      <c r="AJ248" s="83">
        <f t="shared" si="22"/>
        <v>0</v>
      </c>
      <c r="AK248" s="84">
        <f t="shared" si="23"/>
        <v>0</v>
      </c>
      <c r="AL248" s="85"/>
    </row>
    <row r="249" spans="1:38" ht="12.75" hidden="1" customHeight="1" x14ac:dyDescent="0.25">
      <c r="A249" s="10" t="s">
        <v>349</v>
      </c>
      <c r="B249" s="11" t="s">
        <v>350</v>
      </c>
      <c r="C249" s="11" t="s">
        <v>92</v>
      </c>
      <c r="D249" s="90" t="str">
        <f t="shared" si="19"/>
        <v>22</v>
      </c>
      <c r="E249" s="90" t="str">
        <f t="shared" si="20"/>
        <v>2202</v>
      </c>
      <c r="F249" s="11" t="s">
        <v>366</v>
      </c>
      <c r="G249" s="11" t="s">
        <v>474</v>
      </c>
      <c r="H249" s="11">
        <v>114</v>
      </c>
      <c r="I249" s="11" t="s">
        <v>471</v>
      </c>
      <c r="J249" s="11" t="s">
        <v>472</v>
      </c>
      <c r="K249" s="13">
        <v>20000</v>
      </c>
      <c r="L249" s="14">
        <v>4558</v>
      </c>
      <c r="M249" s="75">
        <v>4558</v>
      </c>
      <c r="N249" s="11" t="s">
        <v>473</v>
      </c>
      <c r="O249" s="12" t="s">
        <v>37</v>
      </c>
      <c r="P249" s="16">
        <v>8416000000</v>
      </c>
      <c r="Q249" s="18">
        <v>7958</v>
      </c>
      <c r="R249" s="20">
        <v>44197</v>
      </c>
      <c r="S249" s="22">
        <v>12</v>
      </c>
      <c r="T249" s="7" t="s">
        <v>365</v>
      </c>
      <c r="U249" s="51">
        <v>2062</v>
      </c>
      <c r="V249" s="79"/>
      <c r="W249" s="78"/>
      <c r="X249" s="49">
        <f t="shared" si="18"/>
        <v>0</v>
      </c>
      <c r="Y249" s="16">
        <v>0</v>
      </c>
      <c r="Z249" s="16">
        <v>8416000000</v>
      </c>
      <c r="AA249" s="16">
        <v>8416000000</v>
      </c>
      <c r="AB249" s="16">
        <v>0</v>
      </c>
      <c r="AC249" s="16">
        <v>0</v>
      </c>
      <c r="AD249" s="55">
        <v>8416000000</v>
      </c>
      <c r="AF249" s="58">
        <f t="shared" si="21"/>
        <v>0</v>
      </c>
      <c r="AJ249" s="83">
        <f t="shared" si="22"/>
        <v>0</v>
      </c>
      <c r="AK249" s="84">
        <f t="shared" si="23"/>
        <v>0</v>
      </c>
      <c r="AL249" s="85"/>
    </row>
    <row r="250" spans="1:38" ht="12.75" hidden="1" customHeight="1" x14ac:dyDescent="0.25">
      <c r="A250" s="10" t="s">
        <v>349</v>
      </c>
      <c r="B250" s="11" t="s">
        <v>350</v>
      </c>
      <c r="C250" s="11" t="s">
        <v>92</v>
      </c>
      <c r="D250" s="90" t="str">
        <f t="shared" si="19"/>
        <v>22</v>
      </c>
      <c r="E250" s="90" t="str">
        <f t="shared" si="20"/>
        <v>2201</v>
      </c>
      <c r="F250" s="11" t="s">
        <v>448</v>
      </c>
      <c r="G250" s="11" t="s">
        <v>352</v>
      </c>
      <c r="H250" s="11">
        <v>139</v>
      </c>
      <c r="I250" s="11" t="s">
        <v>475</v>
      </c>
      <c r="J250" s="11" t="s">
        <v>476</v>
      </c>
      <c r="K250" s="13">
        <v>100</v>
      </c>
      <c r="L250" s="14">
        <v>100</v>
      </c>
      <c r="M250" s="75">
        <v>100</v>
      </c>
      <c r="N250" s="11" t="s">
        <v>477</v>
      </c>
      <c r="O250" s="12" t="s">
        <v>37</v>
      </c>
      <c r="P250" s="16">
        <v>1216637000</v>
      </c>
      <c r="Q250" s="18">
        <v>36</v>
      </c>
      <c r="R250" s="20">
        <v>44197</v>
      </c>
      <c r="S250" s="22">
        <v>12</v>
      </c>
      <c r="T250" s="7" t="s">
        <v>384</v>
      </c>
      <c r="U250" s="51">
        <v>36</v>
      </c>
      <c r="V250" s="79"/>
      <c r="W250" s="78"/>
      <c r="X250" s="49">
        <f t="shared" si="18"/>
        <v>0</v>
      </c>
      <c r="Y250" s="16">
        <v>0</v>
      </c>
      <c r="Z250" s="16">
        <v>45897103937</v>
      </c>
      <c r="AA250" s="40">
        <v>0</v>
      </c>
      <c r="AB250" s="16">
        <v>0</v>
      </c>
      <c r="AC250" s="16">
        <v>0</v>
      </c>
      <c r="AD250" s="55">
        <v>0</v>
      </c>
      <c r="AF250" s="58" t="e">
        <f t="shared" si="21"/>
        <v>#DIV/0!</v>
      </c>
      <c r="AJ250" s="83">
        <f t="shared" si="22"/>
        <v>0</v>
      </c>
      <c r="AK250" s="84" t="e">
        <f t="shared" si="23"/>
        <v>#DIV/0!</v>
      </c>
      <c r="AL250" s="85" t="s">
        <v>2766</v>
      </c>
    </row>
    <row r="251" spans="1:38" ht="12.75" hidden="1" customHeight="1" x14ac:dyDescent="0.25">
      <c r="A251" s="10" t="s">
        <v>349</v>
      </c>
      <c r="B251" s="11" t="s">
        <v>350</v>
      </c>
      <c r="C251" s="11" t="s">
        <v>92</v>
      </c>
      <c r="D251" s="90" t="str">
        <f t="shared" si="19"/>
        <v>22</v>
      </c>
      <c r="E251" s="90" t="str">
        <f t="shared" si="20"/>
        <v>2201</v>
      </c>
      <c r="F251" s="11" t="s">
        <v>448</v>
      </c>
      <c r="G251" s="11" t="s">
        <v>352</v>
      </c>
      <c r="H251" s="11">
        <v>139</v>
      </c>
      <c r="I251" s="11" t="s">
        <v>475</v>
      </c>
      <c r="J251" s="11" t="s">
        <v>476</v>
      </c>
      <c r="K251" s="13">
        <v>100</v>
      </c>
      <c r="L251" s="14">
        <v>100</v>
      </c>
      <c r="M251" s="75">
        <v>100</v>
      </c>
      <c r="N251" s="11" t="s">
        <v>478</v>
      </c>
      <c r="O251" s="12" t="s">
        <v>37</v>
      </c>
      <c r="P251" s="16">
        <v>121664000</v>
      </c>
      <c r="Q251" s="18">
        <v>120</v>
      </c>
      <c r="R251" s="20">
        <v>44197</v>
      </c>
      <c r="S251" s="22">
        <v>12</v>
      </c>
      <c r="T251" s="7" t="s">
        <v>384</v>
      </c>
      <c r="U251" s="51">
        <v>120</v>
      </c>
      <c r="V251" s="79"/>
      <c r="W251" s="78"/>
      <c r="X251" s="49">
        <f t="shared" si="18"/>
        <v>0</v>
      </c>
      <c r="Y251" s="16">
        <v>0</v>
      </c>
      <c r="Z251" s="16">
        <v>45897103937</v>
      </c>
      <c r="AA251" s="16">
        <v>121664000</v>
      </c>
      <c r="AB251" s="16">
        <v>0</v>
      </c>
      <c r="AC251" s="16">
        <v>0</v>
      </c>
      <c r="AD251" s="55">
        <v>121664000</v>
      </c>
      <c r="AF251" s="58">
        <f t="shared" si="21"/>
        <v>0</v>
      </c>
      <c r="AJ251" s="83">
        <f t="shared" si="22"/>
        <v>0</v>
      </c>
      <c r="AK251" s="84">
        <f t="shared" si="23"/>
        <v>0</v>
      </c>
      <c r="AL251" s="85"/>
    </row>
    <row r="252" spans="1:38" ht="12.75" hidden="1" customHeight="1" x14ac:dyDescent="0.25">
      <c r="A252" s="10" t="s">
        <v>349</v>
      </c>
      <c r="B252" s="11" t="s">
        <v>350</v>
      </c>
      <c r="C252" s="11" t="s">
        <v>92</v>
      </c>
      <c r="D252" s="90" t="str">
        <f t="shared" si="19"/>
        <v>22</v>
      </c>
      <c r="E252" s="90" t="str">
        <f t="shared" si="20"/>
        <v>2201</v>
      </c>
      <c r="F252" s="11" t="s">
        <v>448</v>
      </c>
      <c r="G252" s="11" t="s">
        <v>352</v>
      </c>
      <c r="H252" s="11">
        <v>139</v>
      </c>
      <c r="I252" s="11" t="s">
        <v>475</v>
      </c>
      <c r="J252" s="11" t="s">
        <v>476</v>
      </c>
      <c r="K252" s="13">
        <v>100</v>
      </c>
      <c r="L252" s="14">
        <v>100</v>
      </c>
      <c r="M252" s="75">
        <v>100</v>
      </c>
      <c r="N252" s="11" t="s">
        <v>479</v>
      </c>
      <c r="O252" s="12" t="s">
        <v>37</v>
      </c>
      <c r="P252" s="16">
        <v>50201527333</v>
      </c>
      <c r="Q252" s="18">
        <v>14</v>
      </c>
      <c r="R252" s="20">
        <v>44197</v>
      </c>
      <c r="S252" s="22">
        <v>12</v>
      </c>
      <c r="T252" s="7" t="s">
        <v>384</v>
      </c>
      <c r="U252" s="51">
        <v>14</v>
      </c>
      <c r="V252" s="79"/>
      <c r="W252" s="78"/>
      <c r="X252" s="49">
        <f t="shared" si="18"/>
        <v>0</v>
      </c>
      <c r="Y252" s="16">
        <v>0</v>
      </c>
      <c r="Z252" s="16">
        <v>45897103937</v>
      </c>
      <c r="AA252" s="16">
        <v>45775439937</v>
      </c>
      <c r="AB252" s="16">
        <v>0</v>
      </c>
      <c r="AC252" s="16">
        <v>0</v>
      </c>
      <c r="AD252" s="55">
        <v>45775439937</v>
      </c>
      <c r="AF252" s="58">
        <f t="shared" si="21"/>
        <v>0</v>
      </c>
      <c r="AJ252" s="83">
        <f t="shared" si="22"/>
        <v>0</v>
      </c>
      <c r="AK252" s="84">
        <f t="shared" si="23"/>
        <v>0</v>
      </c>
      <c r="AL252" s="85"/>
    </row>
    <row r="253" spans="1:38" ht="12.75" hidden="1" customHeight="1" x14ac:dyDescent="0.25">
      <c r="A253" s="10" t="s">
        <v>349</v>
      </c>
      <c r="B253" s="11" t="s">
        <v>350</v>
      </c>
      <c r="C253" s="11" t="s">
        <v>92</v>
      </c>
      <c r="D253" s="90" t="str">
        <f t="shared" si="19"/>
        <v>22</v>
      </c>
      <c r="E253" s="90" t="str">
        <f t="shared" si="20"/>
        <v>2203</v>
      </c>
      <c r="F253" s="11" t="s">
        <v>480</v>
      </c>
      <c r="G253" s="11" t="s">
        <v>481</v>
      </c>
      <c r="H253" s="11">
        <v>176</v>
      </c>
      <c r="I253" s="11" t="s">
        <v>482</v>
      </c>
      <c r="J253" s="11" t="s">
        <v>483</v>
      </c>
      <c r="K253" s="13">
        <v>100</v>
      </c>
      <c r="L253" s="14">
        <v>100</v>
      </c>
      <c r="M253" s="75">
        <v>25.72</v>
      </c>
      <c r="N253" s="11" t="s">
        <v>484</v>
      </c>
      <c r="O253" s="12" t="s">
        <v>37</v>
      </c>
      <c r="P253" s="16">
        <v>2300000000</v>
      </c>
      <c r="Q253" s="18">
        <v>110</v>
      </c>
      <c r="R253" s="20">
        <v>44197</v>
      </c>
      <c r="S253" s="22">
        <v>12</v>
      </c>
      <c r="T253" s="7" t="s">
        <v>424</v>
      </c>
      <c r="U253" s="51">
        <v>110</v>
      </c>
      <c r="V253" s="79"/>
      <c r="W253" s="78"/>
      <c r="X253" s="49">
        <f t="shared" si="18"/>
        <v>0</v>
      </c>
      <c r="Y253" s="16">
        <v>0</v>
      </c>
      <c r="Z253" s="16">
        <v>982870422</v>
      </c>
      <c r="AA253" s="16">
        <v>366870422</v>
      </c>
      <c r="AB253" s="16">
        <v>0</v>
      </c>
      <c r="AC253" s="16">
        <v>0</v>
      </c>
      <c r="AD253" s="55">
        <v>366870422</v>
      </c>
      <c r="AF253" s="58">
        <f t="shared" si="21"/>
        <v>0</v>
      </c>
      <c r="AJ253" s="83">
        <f t="shared" si="22"/>
        <v>0</v>
      </c>
      <c r="AK253" s="84">
        <f t="shared" si="23"/>
        <v>0</v>
      </c>
      <c r="AL253" s="85"/>
    </row>
    <row r="254" spans="1:38" ht="12.75" hidden="1" customHeight="1" x14ac:dyDescent="0.25">
      <c r="A254" s="10" t="s">
        <v>349</v>
      </c>
      <c r="B254" s="11" t="s">
        <v>350</v>
      </c>
      <c r="C254" s="11" t="s">
        <v>92</v>
      </c>
      <c r="D254" s="90" t="str">
        <f t="shared" si="19"/>
        <v>22</v>
      </c>
      <c r="E254" s="90" t="str">
        <f t="shared" si="20"/>
        <v>2203</v>
      </c>
      <c r="F254" s="11" t="s">
        <v>480</v>
      </c>
      <c r="G254" s="11" t="s">
        <v>481</v>
      </c>
      <c r="H254" s="11">
        <v>176</v>
      </c>
      <c r="I254" s="11" t="s">
        <v>482</v>
      </c>
      <c r="J254" s="11" t="s">
        <v>483</v>
      </c>
      <c r="K254" s="13">
        <v>100</v>
      </c>
      <c r="L254" s="14">
        <v>100</v>
      </c>
      <c r="M254" s="75">
        <v>25.72</v>
      </c>
      <c r="N254" s="11" t="s">
        <v>485</v>
      </c>
      <c r="O254" s="12" t="s">
        <v>37</v>
      </c>
      <c r="P254" s="16">
        <v>3100000000</v>
      </c>
      <c r="Q254" s="18">
        <v>10</v>
      </c>
      <c r="R254" s="20">
        <v>44197</v>
      </c>
      <c r="S254" s="22">
        <v>12</v>
      </c>
      <c r="T254" s="7" t="s">
        <v>424</v>
      </c>
      <c r="U254" s="51">
        <v>10</v>
      </c>
      <c r="V254" s="79"/>
      <c r="W254" s="78"/>
      <c r="X254" s="49">
        <f t="shared" si="18"/>
        <v>0</v>
      </c>
      <c r="Y254" s="16">
        <v>0</v>
      </c>
      <c r="Z254" s="16">
        <v>982870422</v>
      </c>
      <c r="AA254" s="16">
        <v>616000000</v>
      </c>
      <c r="AB254" s="16">
        <v>0</v>
      </c>
      <c r="AC254" s="16">
        <v>0</v>
      </c>
      <c r="AD254" s="55">
        <v>616000000</v>
      </c>
      <c r="AF254" s="58">
        <f t="shared" si="21"/>
        <v>0</v>
      </c>
      <c r="AJ254" s="83">
        <f t="shared" si="22"/>
        <v>0</v>
      </c>
      <c r="AK254" s="84">
        <f t="shared" si="23"/>
        <v>0</v>
      </c>
      <c r="AL254" s="85"/>
    </row>
    <row r="255" spans="1:38" ht="12.75" hidden="1" customHeight="1" x14ac:dyDescent="0.25">
      <c r="A255" s="10" t="s">
        <v>349</v>
      </c>
      <c r="B255" s="11" t="s">
        <v>350</v>
      </c>
      <c r="C255" s="11" t="s">
        <v>32</v>
      </c>
      <c r="D255" s="90" t="str">
        <f t="shared" si="19"/>
        <v>22</v>
      </c>
      <c r="E255" s="90" t="str">
        <f t="shared" si="20"/>
        <v>2299</v>
      </c>
      <c r="F255" s="11" t="s">
        <v>486</v>
      </c>
      <c r="G255" s="11" t="s">
        <v>487</v>
      </c>
      <c r="H255" s="11">
        <v>376</v>
      </c>
      <c r="I255" s="11" t="s">
        <v>488</v>
      </c>
      <c r="J255" s="11" t="s">
        <v>489</v>
      </c>
      <c r="K255" s="13">
        <v>4</v>
      </c>
      <c r="L255" s="14">
        <v>4</v>
      </c>
      <c r="M255" s="75">
        <v>4</v>
      </c>
      <c r="N255" s="11" t="s">
        <v>490</v>
      </c>
      <c r="O255" s="12" t="s">
        <v>37</v>
      </c>
      <c r="P255" s="16">
        <v>90000000</v>
      </c>
      <c r="Q255" s="18">
        <v>1</v>
      </c>
      <c r="R255" s="20">
        <v>44197</v>
      </c>
      <c r="S255" s="22">
        <v>12</v>
      </c>
      <c r="T255" s="7" t="s">
        <v>85</v>
      </c>
      <c r="U255" s="51">
        <v>1</v>
      </c>
      <c r="V255" s="79"/>
      <c r="W255" s="78"/>
      <c r="X255" s="49">
        <f t="shared" si="18"/>
        <v>0</v>
      </c>
      <c r="Y255" s="16">
        <v>0</v>
      </c>
      <c r="Z255" s="16">
        <v>1309043620</v>
      </c>
      <c r="AA255" s="16">
        <v>90000000</v>
      </c>
      <c r="AB255" s="16">
        <v>0</v>
      </c>
      <c r="AC255" s="16">
        <v>0</v>
      </c>
      <c r="AD255" s="55">
        <v>90000000</v>
      </c>
      <c r="AF255" s="58">
        <f t="shared" si="21"/>
        <v>0</v>
      </c>
      <c r="AJ255" s="83">
        <f t="shared" si="22"/>
        <v>0</v>
      </c>
      <c r="AK255" s="84">
        <f t="shared" si="23"/>
        <v>0</v>
      </c>
      <c r="AL255" s="85"/>
    </row>
    <row r="256" spans="1:38" ht="12.75" hidden="1" customHeight="1" x14ac:dyDescent="0.25">
      <c r="A256" s="10" t="s">
        <v>349</v>
      </c>
      <c r="B256" s="11" t="s">
        <v>350</v>
      </c>
      <c r="C256" s="11" t="s">
        <v>32</v>
      </c>
      <c r="D256" s="90" t="str">
        <f t="shared" si="19"/>
        <v>22</v>
      </c>
      <c r="E256" s="90" t="str">
        <f t="shared" si="20"/>
        <v>2299</v>
      </c>
      <c r="F256" s="11" t="s">
        <v>486</v>
      </c>
      <c r="G256" s="11" t="s">
        <v>487</v>
      </c>
      <c r="H256" s="11">
        <v>376</v>
      </c>
      <c r="I256" s="11" t="s">
        <v>488</v>
      </c>
      <c r="J256" s="11" t="s">
        <v>489</v>
      </c>
      <c r="K256" s="13">
        <v>4</v>
      </c>
      <c r="L256" s="14">
        <v>4</v>
      </c>
      <c r="M256" s="75">
        <v>4</v>
      </c>
      <c r="N256" s="11" t="s">
        <v>491</v>
      </c>
      <c r="O256" s="12" t="s">
        <v>37</v>
      </c>
      <c r="P256" s="16">
        <v>1219043620</v>
      </c>
      <c r="Q256" s="18">
        <v>1</v>
      </c>
      <c r="R256" s="20">
        <v>44197</v>
      </c>
      <c r="S256" s="22">
        <v>12</v>
      </c>
      <c r="T256" s="7" t="s">
        <v>85</v>
      </c>
      <c r="U256" s="51">
        <v>1</v>
      </c>
      <c r="V256" s="79"/>
      <c r="W256" s="78"/>
      <c r="X256" s="49">
        <f t="shared" si="18"/>
        <v>0</v>
      </c>
      <c r="Y256" s="16">
        <v>0</v>
      </c>
      <c r="Z256" s="16">
        <v>1309043620</v>
      </c>
      <c r="AA256" s="16">
        <v>1219043620</v>
      </c>
      <c r="AB256" s="16">
        <v>0</v>
      </c>
      <c r="AC256" s="16">
        <v>0</v>
      </c>
      <c r="AD256" s="55">
        <v>1219043620</v>
      </c>
      <c r="AF256" s="58">
        <f t="shared" si="21"/>
        <v>0</v>
      </c>
      <c r="AJ256" s="83">
        <f t="shared" si="22"/>
        <v>0</v>
      </c>
      <c r="AK256" s="84">
        <f t="shared" si="23"/>
        <v>0</v>
      </c>
      <c r="AL256" s="85"/>
    </row>
    <row r="257" spans="1:38" ht="12.75" hidden="1" customHeight="1" x14ac:dyDescent="0.25">
      <c r="A257" s="10" t="s">
        <v>492</v>
      </c>
      <c r="B257" s="11" t="s">
        <v>493</v>
      </c>
      <c r="C257" s="11" t="s">
        <v>146</v>
      </c>
      <c r="D257" s="90" t="str">
        <f t="shared" si="19"/>
        <v>04</v>
      </c>
      <c r="E257" s="90" t="str">
        <f t="shared" si="20"/>
        <v>0401</v>
      </c>
      <c r="F257" s="11" t="s">
        <v>494</v>
      </c>
      <c r="G257" s="11" t="s">
        <v>495</v>
      </c>
      <c r="H257" s="11">
        <v>367</v>
      </c>
      <c r="I257" s="11" t="s">
        <v>496</v>
      </c>
      <c r="J257" s="11" t="s">
        <v>497</v>
      </c>
      <c r="K257" s="13">
        <v>180</v>
      </c>
      <c r="L257" s="14">
        <v>35</v>
      </c>
      <c r="M257" s="75">
        <v>180</v>
      </c>
      <c r="N257" s="11" t="s">
        <v>498</v>
      </c>
      <c r="O257" s="12" t="s">
        <v>37</v>
      </c>
      <c r="P257" s="16">
        <v>100000000</v>
      </c>
      <c r="Q257" s="18">
        <v>2</v>
      </c>
      <c r="R257" s="20">
        <v>44197</v>
      </c>
      <c r="S257" s="22">
        <v>12</v>
      </c>
      <c r="T257" s="7" t="s">
        <v>499</v>
      </c>
      <c r="U257" s="51">
        <v>2</v>
      </c>
      <c r="V257" s="79"/>
      <c r="W257" s="78"/>
      <c r="X257" s="49">
        <f t="shared" si="18"/>
        <v>0</v>
      </c>
      <c r="Y257" s="16">
        <v>0</v>
      </c>
      <c r="Z257" s="16">
        <v>100000000</v>
      </c>
      <c r="AA257" s="16">
        <v>100000000</v>
      </c>
      <c r="AB257" s="16">
        <v>0</v>
      </c>
      <c r="AC257" s="16">
        <v>0</v>
      </c>
      <c r="AD257" s="55">
        <v>100000000</v>
      </c>
      <c r="AF257" s="58">
        <f t="shared" si="21"/>
        <v>0</v>
      </c>
      <c r="AJ257" s="83">
        <f t="shared" si="22"/>
        <v>0</v>
      </c>
      <c r="AK257" s="84">
        <f t="shared" si="23"/>
        <v>0</v>
      </c>
      <c r="AL257" s="85"/>
    </row>
    <row r="258" spans="1:38" ht="12.75" hidden="1" customHeight="1" x14ac:dyDescent="0.25">
      <c r="A258" s="10" t="s">
        <v>492</v>
      </c>
      <c r="B258" s="11" t="s">
        <v>493</v>
      </c>
      <c r="C258" s="11" t="s">
        <v>146</v>
      </c>
      <c r="D258" s="90" t="str">
        <f t="shared" si="19"/>
        <v>40</v>
      </c>
      <c r="E258" s="90" t="str">
        <f t="shared" si="20"/>
        <v>4002</v>
      </c>
      <c r="F258" s="11" t="s">
        <v>500</v>
      </c>
      <c r="G258" s="11" t="s">
        <v>501</v>
      </c>
      <c r="H258" s="11">
        <v>372</v>
      </c>
      <c r="I258" s="11" t="s">
        <v>502</v>
      </c>
      <c r="J258" s="11" t="s">
        <v>286</v>
      </c>
      <c r="K258" s="13">
        <v>1</v>
      </c>
      <c r="L258" s="14">
        <v>1</v>
      </c>
      <c r="M258" s="76" t="e">
        <v>#N/A</v>
      </c>
      <c r="N258" s="11" t="s">
        <v>503</v>
      </c>
      <c r="O258" s="12" t="s">
        <v>37</v>
      </c>
      <c r="P258" s="16">
        <v>70000000</v>
      </c>
      <c r="Q258" s="18">
        <v>1</v>
      </c>
      <c r="R258" s="20">
        <v>44197</v>
      </c>
      <c r="S258" s="22">
        <v>12</v>
      </c>
      <c r="T258" s="7" t="s">
        <v>504</v>
      </c>
      <c r="U258" s="51">
        <v>1</v>
      </c>
      <c r="V258" s="79"/>
      <c r="W258" s="78"/>
      <c r="X258" s="49">
        <f t="shared" si="18"/>
        <v>0</v>
      </c>
      <c r="Y258" s="16">
        <v>0</v>
      </c>
      <c r="Z258" s="16">
        <v>70000000</v>
      </c>
      <c r="AA258" s="16">
        <v>70000000</v>
      </c>
      <c r="AB258" s="16">
        <v>0</v>
      </c>
      <c r="AC258" s="16">
        <v>0</v>
      </c>
      <c r="AD258" s="55">
        <v>70000000</v>
      </c>
      <c r="AF258" s="58">
        <f t="shared" si="21"/>
        <v>0</v>
      </c>
      <c r="AJ258" s="83">
        <f t="shared" si="22"/>
        <v>0</v>
      </c>
      <c r="AK258" s="84">
        <f t="shared" si="23"/>
        <v>0</v>
      </c>
      <c r="AL258" s="85" t="s">
        <v>2827</v>
      </c>
    </row>
    <row r="259" spans="1:38" ht="12.75" hidden="1" customHeight="1" x14ac:dyDescent="0.25">
      <c r="A259" s="10" t="s">
        <v>492</v>
      </c>
      <c r="B259" s="11" t="s">
        <v>493</v>
      </c>
      <c r="C259" s="11" t="s">
        <v>146</v>
      </c>
      <c r="D259" s="90" t="str">
        <f t="shared" si="19"/>
        <v>40</v>
      </c>
      <c r="E259" s="90" t="str">
        <f t="shared" si="20"/>
        <v>4002</v>
      </c>
      <c r="F259" s="11" t="s">
        <v>500</v>
      </c>
      <c r="G259" s="11" t="s">
        <v>505</v>
      </c>
      <c r="H259" s="11">
        <v>373</v>
      </c>
      <c r="I259" s="11" t="s">
        <v>506</v>
      </c>
      <c r="J259" s="11" t="s">
        <v>507</v>
      </c>
      <c r="K259" s="13">
        <v>100</v>
      </c>
      <c r="L259" s="14">
        <v>35</v>
      </c>
      <c r="M259" s="75">
        <v>35</v>
      </c>
      <c r="N259" s="11" t="s">
        <v>508</v>
      </c>
      <c r="O259" s="12" t="s">
        <v>37</v>
      </c>
      <c r="P259" s="16">
        <v>320000000</v>
      </c>
      <c r="Q259" s="18">
        <v>1</v>
      </c>
      <c r="R259" s="20">
        <v>44197</v>
      </c>
      <c r="S259" s="22">
        <v>12</v>
      </c>
      <c r="T259" s="7" t="s">
        <v>499</v>
      </c>
      <c r="U259" s="51">
        <v>1</v>
      </c>
      <c r="V259" s="79"/>
      <c r="W259" s="78"/>
      <c r="X259" s="49">
        <f t="shared" si="18"/>
        <v>0</v>
      </c>
      <c r="Y259" s="16">
        <v>0</v>
      </c>
      <c r="Z259" s="16">
        <v>20000000</v>
      </c>
      <c r="AA259" s="16">
        <v>20000000</v>
      </c>
      <c r="AB259" s="16">
        <v>0</v>
      </c>
      <c r="AC259" s="16">
        <v>0</v>
      </c>
      <c r="AD259" s="55">
        <v>20000000</v>
      </c>
      <c r="AF259" s="58">
        <f t="shared" si="21"/>
        <v>0</v>
      </c>
      <c r="AJ259" s="83">
        <f t="shared" si="22"/>
        <v>0</v>
      </c>
      <c r="AK259" s="84">
        <f t="shared" si="23"/>
        <v>0</v>
      </c>
      <c r="AL259" s="85"/>
    </row>
    <row r="260" spans="1:38" ht="12.75" hidden="1" customHeight="1" x14ac:dyDescent="0.25">
      <c r="A260" s="10" t="s">
        <v>492</v>
      </c>
      <c r="B260" s="11" t="s">
        <v>493</v>
      </c>
      <c r="C260" s="11" t="s">
        <v>146</v>
      </c>
      <c r="D260" s="90" t="str">
        <f t="shared" si="19"/>
        <v>40</v>
      </c>
      <c r="E260" s="90" t="str">
        <f t="shared" si="20"/>
        <v>4002</v>
      </c>
      <c r="F260" s="11" t="s">
        <v>509</v>
      </c>
      <c r="G260" s="11" t="s">
        <v>510</v>
      </c>
      <c r="H260" s="11">
        <v>373</v>
      </c>
      <c r="I260" s="11" t="s">
        <v>506</v>
      </c>
      <c r="J260" s="11" t="s">
        <v>507</v>
      </c>
      <c r="K260" s="13">
        <v>100</v>
      </c>
      <c r="L260" s="14">
        <v>35</v>
      </c>
      <c r="M260" s="75">
        <v>35</v>
      </c>
      <c r="N260" s="11" t="s">
        <v>511</v>
      </c>
      <c r="O260" s="12" t="s">
        <v>37</v>
      </c>
      <c r="P260" s="16">
        <v>500000000</v>
      </c>
      <c r="Q260" s="18">
        <v>1</v>
      </c>
      <c r="R260" s="20">
        <v>44197</v>
      </c>
      <c r="S260" s="22">
        <v>12</v>
      </c>
      <c r="T260" s="7" t="s">
        <v>499</v>
      </c>
      <c r="U260" s="51">
        <v>1</v>
      </c>
      <c r="V260" s="79"/>
      <c r="W260" s="78"/>
      <c r="X260" s="49">
        <f t="shared" si="18"/>
        <v>0</v>
      </c>
      <c r="Y260" s="16">
        <v>0</v>
      </c>
      <c r="Z260" s="16">
        <v>500000000</v>
      </c>
      <c r="AA260" s="16">
        <v>500000000</v>
      </c>
      <c r="AB260" s="16">
        <v>0</v>
      </c>
      <c r="AC260" s="16">
        <v>0</v>
      </c>
      <c r="AD260" s="55">
        <v>500000000</v>
      </c>
      <c r="AF260" s="58">
        <f t="shared" si="21"/>
        <v>0</v>
      </c>
      <c r="AJ260" s="83">
        <f t="shared" si="22"/>
        <v>0</v>
      </c>
      <c r="AK260" s="84">
        <f t="shared" si="23"/>
        <v>0</v>
      </c>
      <c r="AL260" s="85"/>
    </row>
    <row r="261" spans="1:38" ht="12.75" hidden="1" customHeight="1" x14ac:dyDescent="0.25">
      <c r="A261" s="10" t="s">
        <v>492</v>
      </c>
      <c r="B261" s="11" t="s">
        <v>493</v>
      </c>
      <c r="C261" s="11" t="s">
        <v>146</v>
      </c>
      <c r="D261" s="90" t="str">
        <f t="shared" si="19"/>
        <v>40</v>
      </c>
      <c r="E261" s="90" t="str">
        <f t="shared" si="20"/>
        <v>4002</v>
      </c>
      <c r="F261" s="11" t="s">
        <v>500</v>
      </c>
      <c r="G261" s="11" t="s">
        <v>512</v>
      </c>
      <c r="H261" s="11">
        <v>374</v>
      </c>
      <c r="I261" s="11" t="s">
        <v>513</v>
      </c>
      <c r="J261" s="11" t="s">
        <v>514</v>
      </c>
      <c r="K261" s="13">
        <v>116</v>
      </c>
      <c r="L261" s="14">
        <v>90</v>
      </c>
      <c r="M261" s="75">
        <v>90</v>
      </c>
      <c r="N261" s="11" t="s">
        <v>515</v>
      </c>
      <c r="O261" s="12" t="s">
        <v>37</v>
      </c>
      <c r="P261" s="16">
        <v>60000000</v>
      </c>
      <c r="Q261" s="18">
        <v>2</v>
      </c>
      <c r="R261" s="20">
        <v>44197</v>
      </c>
      <c r="S261" s="22">
        <v>12</v>
      </c>
      <c r="T261" s="7" t="s">
        <v>504</v>
      </c>
      <c r="U261" s="51">
        <v>2</v>
      </c>
      <c r="V261" s="79"/>
      <c r="W261" s="78"/>
      <c r="X261" s="49">
        <f t="shared" si="18"/>
        <v>0</v>
      </c>
      <c r="Y261" s="16">
        <v>0</v>
      </c>
      <c r="Z261" s="16">
        <v>60000000</v>
      </c>
      <c r="AA261" s="16">
        <v>60000000</v>
      </c>
      <c r="AB261" s="16">
        <v>0</v>
      </c>
      <c r="AC261" s="16">
        <v>0</v>
      </c>
      <c r="AD261" s="55">
        <v>60000000</v>
      </c>
      <c r="AF261" s="58">
        <f t="shared" si="21"/>
        <v>0</v>
      </c>
      <c r="AJ261" s="83">
        <f t="shared" si="22"/>
        <v>0</v>
      </c>
      <c r="AK261" s="84">
        <f t="shared" si="23"/>
        <v>0</v>
      </c>
      <c r="AL261" s="85"/>
    </row>
    <row r="262" spans="1:38" ht="12.75" hidden="1" customHeight="1" x14ac:dyDescent="0.25">
      <c r="A262" s="10" t="s">
        <v>492</v>
      </c>
      <c r="B262" s="11" t="s">
        <v>493</v>
      </c>
      <c r="C262" s="11" t="s">
        <v>146</v>
      </c>
      <c r="D262" s="90" t="str">
        <f t="shared" si="19"/>
        <v>40</v>
      </c>
      <c r="E262" s="90" t="str">
        <f t="shared" si="20"/>
        <v>4002</v>
      </c>
      <c r="F262" s="11" t="s">
        <v>500</v>
      </c>
      <c r="G262" s="11" t="s">
        <v>516</v>
      </c>
      <c r="H262" s="11">
        <v>374</v>
      </c>
      <c r="I262" s="11" t="s">
        <v>513</v>
      </c>
      <c r="J262" s="11" t="s">
        <v>514</v>
      </c>
      <c r="K262" s="13">
        <v>116</v>
      </c>
      <c r="L262" s="14">
        <v>90</v>
      </c>
      <c r="M262" s="75">
        <v>90</v>
      </c>
      <c r="N262" s="11" t="s">
        <v>517</v>
      </c>
      <c r="O262" s="12" t="s">
        <v>37</v>
      </c>
      <c r="P262" s="16">
        <v>1500000000</v>
      </c>
      <c r="Q262" s="18">
        <v>9</v>
      </c>
      <c r="R262" s="20">
        <v>44197</v>
      </c>
      <c r="S262" s="22">
        <v>12</v>
      </c>
      <c r="T262" s="7" t="s">
        <v>504</v>
      </c>
      <c r="U262" s="51">
        <v>9</v>
      </c>
      <c r="V262" s="79"/>
      <c r="W262" s="78"/>
      <c r="X262" s="49">
        <f t="shared" si="18"/>
        <v>0</v>
      </c>
      <c r="Y262" s="16">
        <v>0</v>
      </c>
      <c r="Z262" s="16">
        <v>1113400000</v>
      </c>
      <c r="AA262" s="16">
        <v>1113400000</v>
      </c>
      <c r="AB262" s="16">
        <v>0</v>
      </c>
      <c r="AC262" s="16">
        <v>0</v>
      </c>
      <c r="AD262" s="55">
        <v>1113400000</v>
      </c>
      <c r="AF262" s="58">
        <f t="shared" si="21"/>
        <v>0</v>
      </c>
      <c r="AJ262" s="83">
        <f t="shared" si="22"/>
        <v>0</v>
      </c>
      <c r="AK262" s="84">
        <f t="shared" si="23"/>
        <v>0</v>
      </c>
      <c r="AL262" s="85"/>
    </row>
    <row r="263" spans="1:38" ht="12.75" hidden="1" customHeight="1" x14ac:dyDescent="0.25">
      <c r="A263" s="10" t="s">
        <v>492</v>
      </c>
      <c r="B263" s="11" t="s">
        <v>493</v>
      </c>
      <c r="C263" s="11" t="s">
        <v>146</v>
      </c>
      <c r="D263" s="90" t="str">
        <f t="shared" si="19"/>
        <v>45</v>
      </c>
      <c r="E263" s="90" t="str">
        <f t="shared" si="20"/>
        <v>4599</v>
      </c>
      <c r="F263" s="11" t="s">
        <v>518</v>
      </c>
      <c r="G263" s="11" t="s">
        <v>519</v>
      </c>
      <c r="H263" s="11">
        <v>374</v>
      </c>
      <c r="I263" s="11" t="s">
        <v>513</v>
      </c>
      <c r="J263" s="11" t="s">
        <v>514</v>
      </c>
      <c r="K263" s="13">
        <v>116</v>
      </c>
      <c r="L263" s="14">
        <v>90</v>
      </c>
      <c r="M263" s="75">
        <v>90</v>
      </c>
      <c r="N263" s="11" t="s">
        <v>520</v>
      </c>
      <c r="O263" s="12" t="s">
        <v>37</v>
      </c>
      <c r="P263" s="16">
        <v>80000000</v>
      </c>
      <c r="Q263" s="18">
        <v>1</v>
      </c>
      <c r="R263" s="20">
        <v>44197</v>
      </c>
      <c r="S263" s="22">
        <v>12</v>
      </c>
      <c r="T263" s="7" t="s">
        <v>504</v>
      </c>
      <c r="U263" s="51">
        <v>1</v>
      </c>
      <c r="V263" s="79"/>
      <c r="W263" s="78"/>
      <c r="X263" s="49">
        <f t="shared" si="18"/>
        <v>0</v>
      </c>
      <c r="Y263" s="16">
        <v>0</v>
      </c>
      <c r="Z263" s="16">
        <v>24900000</v>
      </c>
      <c r="AA263" s="16">
        <v>24900000</v>
      </c>
      <c r="AB263" s="16">
        <v>0</v>
      </c>
      <c r="AC263" s="16">
        <v>0</v>
      </c>
      <c r="AD263" s="55">
        <v>24900000</v>
      </c>
      <c r="AF263" s="58">
        <f t="shared" si="21"/>
        <v>0</v>
      </c>
      <c r="AJ263" s="83">
        <f t="shared" si="22"/>
        <v>0</v>
      </c>
      <c r="AK263" s="84">
        <f t="shared" si="23"/>
        <v>0</v>
      </c>
      <c r="AL263" s="85"/>
    </row>
    <row r="264" spans="1:38" ht="12.75" hidden="1" customHeight="1" x14ac:dyDescent="0.25">
      <c r="A264" s="10" t="s">
        <v>492</v>
      </c>
      <c r="B264" s="11" t="s">
        <v>493</v>
      </c>
      <c r="C264" s="11" t="s">
        <v>146</v>
      </c>
      <c r="D264" s="90" t="str">
        <f t="shared" si="19"/>
        <v>45</v>
      </c>
      <c r="E264" s="90" t="str">
        <f t="shared" si="20"/>
        <v>4599</v>
      </c>
      <c r="F264" s="11" t="s">
        <v>518</v>
      </c>
      <c r="G264" s="11" t="s">
        <v>81</v>
      </c>
      <c r="H264" s="11">
        <v>374</v>
      </c>
      <c r="I264" s="11" t="s">
        <v>513</v>
      </c>
      <c r="J264" s="11" t="s">
        <v>514</v>
      </c>
      <c r="K264" s="13">
        <v>116</v>
      </c>
      <c r="L264" s="14">
        <v>90</v>
      </c>
      <c r="M264" s="75">
        <v>90</v>
      </c>
      <c r="N264" s="11" t="s">
        <v>521</v>
      </c>
      <c r="O264" s="12" t="s">
        <v>522</v>
      </c>
      <c r="P264" s="16">
        <v>400000000</v>
      </c>
      <c r="Q264" s="18">
        <v>100</v>
      </c>
      <c r="R264" s="20">
        <v>44197</v>
      </c>
      <c r="S264" s="22">
        <v>12</v>
      </c>
      <c r="T264" s="7" t="s">
        <v>504</v>
      </c>
      <c r="U264" s="51">
        <v>100</v>
      </c>
      <c r="V264" s="79"/>
      <c r="W264" s="78"/>
      <c r="X264" s="49">
        <f t="shared" si="18"/>
        <v>0</v>
      </c>
      <c r="Y264" s="16">
        <v>0</v>
      </c>
      <c r="Z264" s="16">
        <v>150000000</v>
      </c>
      <c r="AA264" s="16">
        <v>150000000</v>
      </c>
      <c r="AB264" s="16">
        <v>0</v>
      </c>
      <c r="AC264" s="16">
        <v>0</v>
      </c>
      <c r="AD264" s="55">
        <v>150000000</v>
      </c>
      <c r="AF264" s="58">
        <f t="shared" si="21"/>
        <v>0</v>
      </c>
      <c r="AJ264" s="83">
        <f t="shared" si="22"/>
        <v>0</v>
      </c>
      <c r="AK264" s="84">
        <f t="shared" si="23"/>
        <v>0</v>
      </c>
      <c r="AL264" s="85"/>
    </row>
    <row r="265" spans="1:38" ht="12.75" hidden="1" customHeight="1" x14ac:dyDescent="0.25">
      <c r="A265" s="10" t="s">
        <v>492</v>
      </c>
      <c r="B265" s="11" t="s">
        <v>493</v>
      </c>
      <c r="C265" s="11" t="s">
        <v>146</v>
      </c>
      <c r="D265" s="90" t="str">
        <f t="shared" si="19"/>
        <v>45</v>
      </c>
      <c r="E265" s="90" t="str">
        <f t="shared" si="20"/>
        <v>4599</v>
      </c>
      <c r="F265" s="11" t="s">
        <v>518</v>
      </c>
      <c r="G265" s="11" t="s">
        <v>75</v>
      </c>
      <c r="H265" s="11">
        <v>374</v>
      </c>
      <c r="I265" s="11" t="s">
        <v>513</v>
      </c>
      <c r="J265" s="11" t="s">
        <v>514</v>
      </c>
      <c r="K265" s="13">
        <v>116</v>
      </c>
      <c r="L265" s="14">
        <v>90</v>
      </c>
      <c r="M265" s="75">
        <v>90</v>
      </c>
      <c r="N265" s="11" t="s">
        <v>523</v>
      </c>
      <c r="O265" s="12" t="s">
        <v>37</v>
      </c>
      <c r="P265" s="16">
        <v>772000000</v>
      </c>
      <c r="Q265" s="18">
        <v>40</v>
      </c>
      <c r="R265" s="20">
        <v>44197</v>
      </c>
      <c r="S265" s="22">
        <v>12</v>
      </c>
      <c r="T265" s="7" t="s">
        <v>504</v>
      </c>
      <c r="U265" s="51">
        <v>40</v>
      </c>
      <c r="V265" s="79"/>
      <c r="W265" s="78"/>
      <c r="X265" s="49">
        <f t="shared" si="18"/>
        <v>0</v>
      </c>
      <c r="Y265" s="16">
        <v>0</v>
      </c>
      <c r="Z265" s="16">
        <v>11700000</v>
      </c>
      <c r="AA265" s="16">
        <v>11700000</v>
      </c>
      <c r="AB265" s="16">
        <v>0</v>
      </c>
      <c r="AC265" s="16">
        <v>0</v>
      </c>
      <c r="AD265" s="55">
        <v>11700000</v>
      </c>
      <c r="AF265" s="58">
        <f t="shared" si="21"/>
        <v>0</v>
      </c>
      <c r="AJ265" s="83">
        <f t="shared" si="22"/>
        <v>0</v>
      </c>
      <c r="AK265" s="84">
        <f t="shared" si="23"/>
        <v>0</v>
      </c>
      <c r="AL265" s="85"/>
    </row>
    <row r="266" spans="1:38" ht="12.75" hidden="1" customHeight="1" x14ac:dyDescent="0.25">
      <c r="A266" s="10" t="s">
        <v>492</v>
      </c>
      <c r="B266" s="11" t="s">
        <v>493</v>
      </c>
      <c r="C266" s="11" t="s">
        <v>32</v>
      </c>
      <c r="D266" s="90" t="str">
        <f t="shared" si="19"/>
        <v>04</v>
      </c>
      <c r="E266" s="90" t="str">
        <f t="shared" si="20"/>
        <v>0401</v>
      </c>
      <c r="F266" s="11" t="s">
        <v>494</v>
      </c>
      <c r="G266" s="11" t="s">
        <v>495</v>
      </c>
      <c r="H266" s="11">
        <v>380</v>
      </c>
      <c r="I266" s="11" t="s">
        <v>524</v>
      </c>
      <c r="J266" s="11" t="s">
        <v>525</v>
      </c>
      <c r="K266" s="13">
        <v>1</v>
      </c>
      <c r="L266" s="14">
        <v>0.35</v>
      </c>
      <c r="M266" s="75">
        <v>0.35</v>
      </c>
      <c r="N266" s="11" t="s">
        <v>526</v>
      </c>
      <c r="O266" s="12" t="s">
        <v>37</v>
      </c>
      <c r="P266" s="16">
        <v>350000000</v>
      </c>
      <c r="Q266" s="18">
        <v>3</v>
      </c>
      <c r="R266" s="20">
        <v>44197</v>
      </c>
      <c r="S266" s="22">
        <v>12</v>
      </c>
      <c r="T266" s="7" t="s">
        <v>499</v>
      </c>
      <c r="U266" s="51">
        <v>3</v>
      </c>
      <c r="V266" s="79"/>
      <c r="W266" s="78"/>
      <c r="X266" s="49">
        <f t="shared" si="18"/>
        <v>0</v>
      </c>
      <c r="Y266" s="16">
        <v>0</v>
      </c>
      <c r="Z266" s="16">
        <v>350000000</v>
      </c>
      <c r="AA266" s="16">
        <v>350000000</v>
      </c>
      <c r="AB266" s="16">
        <v>0</v>
      </c>
      <c r="AC266" s="16">
        <v>0</v>
      </c>
      <c r="AD266" s="55">
        <v>350000000</v>
      </c>
      <c r="AF266" s="58">
        <f t="shared" si="21"/>
        <v>0</v>
      </c>
      <c r="AJ266" s="83">
        <f t="shared" si="22"/>
        <v>0</v>
      </c>
      <c r="AK266" s="84">
        <f t="shared" si="23"/>
        <v>0</v>
      </c>
      <c r="AL266" s="85"/>
    </row>
    <row r="267" spans="1:38" ht="12.75" hidden="1" customHeight="1" x14ac:dyDescent="0.25">
      <c r="A267" s="10" t="s">
        <v>492</v>
      </c>
      <c r="B267" s="11" t="s">
        <v>493</v>
      </c>
      <c r="C267" s="11" t="s">
        <v>32</v>
      </c>
      <c r="D267" s="90" t="str">
        <f t="shared" si="19"/>
        <v>45</v>
      </c>
      <c r="E267" s="90" t="str">
        <f t="shared" si="20"/>
        <v>4599</v>
      </c>
      <c r="F267" s="11" t="s">
        <v>527</v>
      </c>
      <c r="G267" s="11" t="s">
        <v>75</v>
      </c>
      <c r="H267" s="11">
        <v>392</v>
      </c>
      <c r="I267" s="11" t="s">
        <v>528</v>
      </c>
      <c r="J267" s="11" t="s">
        <v>529</v>
      </c>
      <c r="K267" s="13">
        <v>1</v>
      </c>
      <c r="L267" s="14">
        <v>1</v>
      </c>
      <c r="M267" s="75">
        <v>1</v>
      </c>
      <c r="N267" s="11" t="s">
        <v>530</v>
      </c>
      <c r="O267" s="12" t="s">
        <v>37</v>
      </c>
      <c r="P267" s="16">
        <v>2100000000</v>
      </c>
      <c r="Q267" s="18">
        <v>64</v>
      </c>
      <c r="R267" s="20">
        <v>44197</v>
      </c>
      <c r="S267" s="22">
        <v>12</v>
      </c>
      <c r="T267" s="7" t="s">
        <v>531</v>
      </c>
      <c r="U267" s="51">
        <v>64</v>
      </c>
      <c r="V267" s="79"/>
      <c r="W267" s="78"/>
      <c r="X267" s="49">
        <f t="shared" si="18"/>
        <v>0</v>
      </c>
      <c r="Y267" s="16">
        <v>0</v>
      </c>
      <c r="Z267" s="16">
        <v>2039222327</v>
      </c>
      <c r="AA267" s="16">
        <v>2039222327</v>
      </c>
      <c r="AB267" s="16">
        <v>0</v>
      </c>
      <c r="AC267" s="16">
        <v>0</v>
      </c>
      <c r="AD267" s="55">
        <v>2039222327</v>
      </c>
      <c r="AF267" s="58">
        <f t="shared" si="21"/>
        <v>0</v>
      </c>
      <c r="AJ267" s="83">
        <f t="shared" si="22"/>
        <v>0</v>
      </c>
      <c r="AK267" s="84">
        <f t="shared" si="23"/>
        <v>0</v>
      </c>
      <c r="AL267" s="85"/>
    </row>
    <row r="268" spans="1:38" ht="12.75" hidden="1" customHeight="1" x14ac:dyDescent="0.25">
      <c r="A268" s="10" t="s">
        <v>492</v>
      </c>
      <c r="B268" s="11" t="s">
        <v>493</v>
      </c>
      <c r="C268" s="11" t="s">
        <v>32</v>
      </c>
      <c r="D268" s="90" t="str">
        <f t="shared" si="19"/>
        <v>45</v>
      </c>
      <c r="E268" s="90" t="str">
        <f t="shared" si="20"/>
        <v>4502</v>
      </c>
      <c r="F268" s="11" t="s">
        <v>532</v>
      </c>
      <c r="G268" s="11" t="s">
        <v>533</v>
      </c>
      <c r="H268" s="11">
        <v>405</v>
      </c>
      <c r="I268" s="11" t="s">
        <v>534</v>
      </c>
      <c r="J268" s="11" t="s">
        <v>535</v>
      </c>
      <c r="K268" s="13">
        <v>100</v>
      </c>
      <c r="L268" s="14">
        <v>100</v>
      </c>
      <c r="M268" s="75">
        <v>100</v>
      </c>
      <c r="N268" s="11" t="s">
        <v>536</v>
      </c>
      <c r="O268" s="12" t="s">
        <v>37</v>
      </c>
      <c r="P268" s="16">
        <v>60000000</v>
      </c>
      <c r="Q268" s="18">
        <v>1</v>
      </c>
      <c r="R268" s="20">
        <v>44197</v>
      </c>
      <c r="S268" s="22">
        <v>12</v>
      </c>
      <c r="T268" s="7" t="s">
        <v>531</v>
      </c>
      <c r="U268" s="51">
        <v>1</v>
      </c>
      <c r="V268" s="79"/>
      <c r="W268" s="78"/>
      <c r="X268" s="49">
        <f t="shared" si="18"/>
        <v>0</v>
      </c>
      <c r="Y268" s="16">
        <v>0</v>
      </c>
      <c r="Z268" s="16">
        <v>60000000</v>
      </c>
      <c r="AA268" s="16">
        <v>60000000</v>
      </c>
      <c r="AB268" s="16">
        <v>0</v>
      </c>
      <c r="AC268" s="16">
        <v>0</v>
      </c>
      <c r="AD268" s="55">
        <v>60000000</v>
      </c>
      <c r="AF268" s="58">
        <f t="shared" si="21"/>
        <v>0</v>
      </c>
      <c r="AJ268" s="83">
        <f t="shared" si="22"/>
        <v>0</v>
      </c>
      <c r="AK268" s="84">
        <f t="shared" si="23"/>
        <v>0</v>
      </c>
      <c r="AL268" s="85"/>
    </row>
    <row r="269" spans="1:38" ht="12.75" hidden="1" customHeight="1" x14ac:dyDescent="0.25">
      <c r="A269" s="10" t="s">
        <v>492</v>
      </c>
      <c r="B269" s="11" t="s">
        <v>493</v>
      </c>
      <c r="C269" s="11" t="s">
        <v>32</v>
      </c>
      <c r="D269" s="90" t="str">
        <f t="shared" si="19"/>
        <v>45</v>
      </c>
      <c r="E269" s="90" t="str">
        <f t="shared" si="20"/>
        <v>4502</v>
      </c>
      <c r="F269" s="11" t="s">
        <v>537</v>
      </c>
      <c r="G269" s="11" t="s">
        <v>533</v>
      </c>
      <c r="H269" s="11">
        <v>422</v>
      </c>
      <c r="I269" s="11" t="s">
        <v>538</v>
      </c>
      <c r="J269" s="11" t="s">
        <v>539</v>
      </c>
      <c r="K269" s="13">
        <v>1</v>
      </c>
      <c r="L269" s="14">
        <v>1</v>
      </c>
      <c r="M269" s="75">
        <v>1</v>
      </c>
      <c r="N269" s="11" t="s">
        <v>540</v>
      </c>
      <c r="O269" s="12" t="s">
        <v>37</v>
      </c>
      <c r="P269" s="16">
        <v>50000000</v>
      </c>
      <c r="Q269" s="18">
        <v>1</v>
      </c>
      <c r="R269" s="20">
        <v>44197</v>
      </c>
      <c r="S269" s="22">
        <v>12</v>
      </c>
      <c r="T269" s="7" t="s">
        <v>504</v>
      </c>
      <c r="U269" s="51">
        <v>1</v>
      </c>
      <c r="V269" s="79"/>
      <c r="W269" s="78"/>
      <c r="X269" s="49">
        <f t="shared" ref="X269:X332" si="24">V269/U269</f>
        <v>0</v>
      </c>
      <c r="Y269" s="16">
        <v>0</v>
      </c>
      <c r="Z269" s="16">
        <v>50000000</v>
      </c>
      <c r="AA269" s="16">
        <v>50000000</v>
      </c>
      <c r="AB269" s="16">
        <v>0</v>
      </c>
      <c r="AC269" s="16">
        <v>0</v>
      </c>
      <c r="AD269" s="55">
        <v>50000000</v>
      </c>
      <c r="AF269" s="58">
        <f t="shared" si="21"/>
        <v>0</v>
      </c>
      <c r="AJ269" s="83">
        <f t="shared" si="22"/>
        <v>0</v>
      </c>
      <c r="AK269" s="84">
        <f t="shared" si="23"/>
        <v>0</v>
      </c>
      <c r="AL269" s="85"/>
    </row>
    <row r="270" spans="1:38" ht="12.75" hidden="1" customHeight="1" x14ac:dyDescent="0.25">
      <c r="A270" s="10" t="s">
        <v>492</v>
      </c>
      <c r="B270" s="11" t="s">
        <v>493</v>
      </c>
      <c r="C270" s="11" t="s">
        <v>32</v>
      </c>
      <c r="D270" s="90" t="str">
        <f t="shared" ref="D270:D333" si="25">MID(G270,1,2)</f>
        <v>45</v>
      </c>
      <c r="E270" s="90" t="str">
        <f t="shared" ref="E270:E333" si="26">MID(G270,1,4)</f>
        <v>4502</v>
      </c>
      <c r="F270" s="11" t="s">
        <v>537</v>
      </c>
      <c r="G270" s="11" t="s">
        <v>193</v>
      </c>
      <c r="H270" s="11">
        <v>422</v>
      </c>
      <c r="I270" s="11" t="s">
        <v>538</v>
      </c>
      <c r="J270" s="11" t="s">
        <v>539</v>
      </c>
      <c r="K270" s="13">
        <v>1</v>
      </c>
      <c r="L270" s="14">
        <v>1</v>
      </c>
      <c r="M270" s="75">
        <v>1</v>
      </c>
      <c r="N270" s="11" t="s">
        <v>541</v>
      </c>
      <c r="O270" s="12" t="s">
        <v>37</v>
      </c>
      <c r="P270" s="16">
        <v>40000000</v>
      </c>
      <c r="Q270" s="18">
        <v>1</v>
      </c>
      <c r="R270" s="20">
        <v>44197</v>
      </c>
      <c r="S270" s="22">
        <v>12</v>
      </c>
      <c r="T270" s="7" t="s">
        <v>504</v>
      </c>
      <c r="U270" s="51">
        <v>1</v>
      </c>
      <c r="V270" s="79"/>
      <c r="W270" s="78"/>
      <c r="X270" s="49">
        <f t="shared" si="24"/>
        <v>0</v>
      </c>
      <c r="Y270" s="16">
        <v>0</v>
      </c>
      <c r="Z270" s="16">
        <v>50000000</v>
      </c>
      <c r="AA270" s="16">
        <v>40000000</v>
      </c>
      <c r="AB270" s="16">
        <v>0</v>
      </c>
      <c r="AC270" s="16">
        <v>0</v>
      </c>
      <c r="AD270" s="55">
        <v>40000000</v>
      </c>
      <c r="AF270" s="58">
        <f t="shared" ref="AF270:AF333" si="27">AE270/AA270</f>
        <v>0</v>
      </c>
      <c r="AJ270" s="83">
        <f t="shared" ref="AJ270:AJ333" si="28">AE270+AG270+AI270</f>
        <v>0</v>
      </c>
      <c r="AK270" s="84">
        <f t="shared" ref="AK270:AK333" si="29">AJ270/AD270</f>
        <v>0</v>
      </c>
      <c r="AL270" s="85"/>
    </row>
    <row r="271" spans="1:38" ht="12.75" hidden="1" customHeight="1" x14ac:dyDescent="0.25">
      <c r="A271" s="10" t="s">
        <v>492</v>
      </c>
      <c r="B271" s="11" t="s">
        <v>493</v>
      </c>
      <c r="C271" s="11" t="s">
        <v>32</v>
      </c>
      <c r="D271" s="90" t="str">
        <f t="shared" si="25"/>
        <v>45</v>
      </c>
      <c r="E271" s="90" t="str">
        <f t="shared" si="26"/>
        <v>4502</v>
      </c>
      <c r="F271" s="11" t="s">
        <v>537</v>
      </c>
      <c r="G271" s="11" t="s">
        <v>193</v>
      </c>
      <c r="H271" s="11">
        <v>422</v>
      </c>
      <c r="I271" s="11" t="s">
        <v>538</v>
      </c>
      <c r="J271" s="11" t="s">
        <v>539</v>
      </c>
      <c r="K271" s="13">
        <v>1</v>
      </c>
      <c r="L271" s="14">
        <v>1</v>
      </c>
      <c r="M271" s="75">
        <v>1</v>
      </c>
      <c r="N271" s="11" t="s">
        <v>542</v>
      </c>
      <c r="O271" s="12" t="s">
        <v>37</v>
      </c>
      <c r="P271" s="16">
        <v>10000000</v>
      </c>
      <c r="Q271" s="18">
        <v>1</v>
      </c>
      <c r="R271" s="20">
        <v>44197</v>
      </c>
      <c r="S271" s="22">
        <v>12</v>
      </c>
      <c r="T271" s="7" t="s">
        <v>504</v>
      </c>
      <c r="U271" s="51">
        <v>1</v>
      </c>
      <c r="V271" s="79"/>
      <c r="W271" s="78"/>
      <c r="X271" s="49">
        <f t="shared" si="24"/>
        <v>0</v>
      </c>
      <c r="Y271" s="16">
        <v>0</v>
      </c>
      <c r="Z271" s="16">
        <v>50000000</v>
      </c>
      <c r="AA271" s="16">
        <v>10000000</v>
      </c>
      <c r="AB271" s="16">
        <v>0</v>
      </c>
      <c r="AC271" s="16">
        <v>0</v>
      </c>
      <c r="AD271" s="55">
        <v>10000000</v>
      </c>
      <c r="AF271" s="58">
        <f t="shared" si="27"/>
        <v>0</v>
      </c>
      <c r="AJ271" s="83">
        <f t="shared" si="28"/>
        <v>0</v>
      </c>
      <c r="AK271" s="84">
        <f t="shared" si="29"/>
        <v>0</v>
      </c>
      <c r="AL271" s="85"/>
    </row>
    <row r="272" spans="1:38" ht="12.75" hidden="1" customHeight="1" x14ac:dyDescent="0.25">
      <c r="A272" s="10" t="s">
        <v>543</v>
      </c>
      <c r="B272" s="11" t="s">
        <v>544</v>
      </c>
      <c r="C272" s="11" t="s">
        <v>545</v>
      </c>
      <c r="D272" s="90" t="str">
        <f t="shared" si="25"/>
        <v>41</v>
      </c>
      <c r="E272" s="90" t="str">
        <f t="shared" si="26"/>
        <v>4199</v>
      </c>
      <c r="F272" s="11" t="s">
        <v>546</v>
      </c>
      <c r="G272" s="11" t="s">
        <v>547</v>
      </c>
      <c r="H272" s="11">
        <v>323</v>
      </c>
      <c r="I272" s="11" t="s">
        <v>548</v>
      </c>
      <c r="J272" s="11" t="s">
        <v>549</v>
      </c>
      <c r="K272" s="13">
        <v>100</v>
      </c>
      <c r="L272" s="14">
        <v>40</v>
      </c>
      <c r="M272" s="75">
        <v>40</v>
      </c>
      <c r="N272" s="11" t="s">
        <v>550</v>
      </c>
      <c r="O272" s="12" t="s">
        <v>37</v>
      </c>
      <c r="P272" s="16">
        <v>4718465</v>
      </c>
      <c r="Q272" s="18">
        <v>4</v>
      </c>
      <c r="R272" s="20">
        <v>44197</v>
      </c>
      <c r="S272" s="22">
        <v>12</v>
      </c>
      <c r="T272" s="7" t="s">
        <v>551</v>
      </c>
      <c r="U272" s="51">
        <v>4</v>
      </c>
      <c r="V272" s="79"/>
      <c r="W272" s="78"/>
      <c r="X272" s="49">
        <f t="shared" si="24"/>
        <v>0</v>
      </c>
      <c r="Y272" s="16">
        <v>0</v>
      </c>
      <c r="Z272" s="16">
        <v>14718465</v>
      </c>
      <c r="AA272" s="16">
        <v>4718465</v>
      </c>
      <c r="AB272" s="16">
        <v>0</v>
      </c>
      <c r="AC272" s="16">
        <v>0</v>
      </c>
      <c r="AD272" s="55">
        <v>4718465</v>
      </c>
      <c r="AF272" s="58">
        <f t="shared" si="27"/>
        <v>0</v>
      </c>
      <c r="AJ272" s="83">
        <f t="shared" si="28"/>
        <v>0</v>
      </c>
      <c r="AK272" s="84">
        <f t="shared" si="29"/>
        <v>0</v>
      </c>
      <c r="AL272" s="85"/>
    </row>
    <row r="273" spans="1:38" ht="12.75" hidden="1" customHeight="1" x14ac:dyDescent="0.25">
      <c r="A273" s="10" t="s">
        <v>543</v>
      </c>
      <c r="B273" s="11" t="s">
        <v>544</v>
      </c>
      <c r="C273" s="11" t="s">
        <v>545</v>
      </c>
      <c r="D273" s="90" t="str">
        <f t="shared" si="25"/>
        <v>41</v>
      </c>
      <c r="E273" s="90" t="str">
        <f t="shared" si="26"/>
        <v>4199</v>
      </c>
      <c r="F273" s="11" t="s">
        <v>546</v>
      </c>
      <c r="G273" s="11" t="s">
        <v>547</v>
      </c>
      <c r="H273" s="11">
        <v>323</v>
      </c>
      <c r="I273" s="11" t="s">
        <v>548</v>
      </c>
      <c r="J273" s="11" t="s">
        <v>549</v>
      </c>
      <c r="K273" s="13">
        <v>100</v>
      </c>
      <c r="L273" s="14">
        <v>40</v>
      </c>
      <c r="M273" s="75">
        <v>40</v>
      </c>
      <c r="N273" s="11" t="s">
        <v>552</v>
      </c>
      <c r="O273" s="12" t="s">
        <v>37</v>
      </c>
      <c r="P273" s="16">
        <v>10000000</v>
      </c>
      <c r="Q273" s="18">
        <v>3</v>
      </c>
      <c r="R273" s="20">
        <v>44197</v>
      </c>
      <c r="S273" s="22">
        <v>12</v>
      </c>
      <c r="T273" s="7" t="s">
        <v>551</v>
      </c>
      <c r="U273" s="51">
        <v>3</v>
      </c>
      <c r="V273" s="79"/>
      <c r="W273" s="78"/>
      <c r="X273" s="49">
        <f t="shared" si="24"/>
        <v>0</v>
      </c>
      <c r="Y273" s="16">
        <v>0</v>
      </c>
      <c r="Z273" s="16">
        <v>14718465</v>
      </c>
      <c r="AA273" s="16">
        <v>10000000</v>
      </c>
      <c r="AB273" s="16">
        <v>0</v>
      </c>
      <c r="AC273" s="16">
        <v>0</v>
      </c>
      <c r="AD273" s="55">
        <v>10000000</v>
      </c>
      <c r="AF273" s="58">
        <f t="shared" si="27"/>
        <v>0</v>
      </c>
      <c r="AJ273" s="83">
        <f t="shared" si="28"/>
        <v>0</v>
      </c>
      <c r="AK273" s="84">
        <f t="shared" si="29"/>
        <v>0</v>
      </c>
      <c r="AL273" s="85"/>
    </row>
    <row r="274" spans="1:38" ht="12.75" hidden="1" customHeight="1" x14ac:dyDescent="0.25">
      <c r="A274" s="10" t="s">
        <v>543</v>
      </c>
      <c r="B274" s="11" t="s">
        <v>544</v>
      </c>
      <c r="C274" s="11" t="s">
        <v>32</v>
      </c>
      <c r="D274" s="90" t="str">
        <f t="shared" si="25"/>
        <v>41</v>
      </c>
      <c r="E274" s="90" t="str">
        <f t="shared" si="26"/>
        <v>4199</v>
      </c>
      <c r="F274" s="11" t="s">
        <v>546</v>
      </c>
      <c r="G274" s="11" t="s">
        <v>553</v>
      </c>
      <c r="H274" s="11">
        <v>377</v>
      </c>
      <c r="I274" s="11" t="s">
        <v>554</v>
      </c>
      <c r="J274" s="11" t="s">
        <v>555</v>
      </c>
      <c r="K274" s="13">
        <v>1</v>
      </c>
      <c r="L274" s="14">
        <v>0.4</v>
      </c>
      <c r="M274" s="75">
        <v>0.4</v>
      </c>
      <c r="N274" s="11" t="s">
        <v>556</v>
      </c>
      <c r="O274" s="12" t="s">
        <v>37</v>
      </c>
      <c r="P274" s="16">
        <v>10000000</v>
      </c>
      <c r="Q274" s="18">
        <v>8</v>
      </c>
      <c r="R274" s="20">
        <v>44197</v>
      </c>
      <c r="S274" s="22">
        <v>12</v>
      </c>
      <c r="T274" s="7" t="s">
        <v>551</v>
      </c>
      <c r="U274" s="51">
        <v>8</v>
      </c>
      <c r="V274" s="79"/>
      <c r="W274" s="78"/>
      <c r="X274" s="49">
        <f t="shared" si="24"/>
        <v>0</v>
      </c>
      <c r="Y274" s="16">
        <v>0</v>
      </c>
      <c r="Z274" s="16">
        <v>10000000</v>
      </c>
      <c r="AA274" s="16">
        <v>10000000</v>
      </c>
      <c r="AB274" s="16">
        <v>0</v>
      </c>
      <c r="AC274" s="16">
        <v>0</v>
      </c>
      <c r="AD274" s="55">
        <v>10000000</v>
      </c>
      <c r="AF274" s="58">
        <f t="shared" si="27"/>
        <v>0</v>
      </c>
      <c r="AJ274" s="83">
        <f t="shared" si="28"/>
        <v>0</v>
      </c>
      <c r="AK274" s="84">
        <f t="shared" si="29"/>
        <v>0</v>
      </c>
      <c r="AL274" s="85"/>
    </row>
    <row r="275" spans="1:38" ht="12.75" hidden="1" customHeight="1" x14ac:dyDescent="0.25">
      <c r="A275" s="10" t="s">
        <v>543</v>
      </c>
      <c r="B275" s="11" t="s">
        <v>544</v>
      </c>
      <c r="C275" s="11" t="s">
        <v>32</v>
      </c>
      <c r="D275" s="90" t="str">
        <f t="shared" si="25"/>
        <v>41</v>
      </c>
      <c r="E275" s="90" t="str">
        <f t="shared" si="26"/>
        <v>4199</v>
      </c>
      <c r="F275" s="11" t="s">
        <v>546</v>
      </c>
      <c r="G275" s="11" t="s">
        <v>553</v>
      </c>
      <c r="H275" s="11">
        <v>378</v>
      </c>
      <c r="I275" s="11" t="s">
        <v>557</v>
      </c>
      <c r="J275" s="11" t="s">
        <v>558</v>
      </c>
      <c r="K275" s="13">
        <v>2</v>
      </c>
      <c r="L275" s="14">
        <v>2</v>
      </c>
      <c r="M275" s="75">
        <v>2</v>
      </c>
      <c r="N275" s="11" t="s">
        <v>559</v>
      </c>
      <c r="O275" s="12" t="s">
        <v>37</v>
      </c>
      <c r="P275" s="16">
        <v>20000000</v>
      </c>
      <c r="Q275" s="18">
        <v>6</v>
      </c>
      <c r="R275" s="20">
        <v>44197</v>
      </c>
      <c r="S275" s="22">
        <v>12</v>
      </c>
      <c r="T275" s="7" t="s">
        <v>551</v>
      </c>
      <c r="U275" s="51">
        <v>6</v>
      </c>
      <c r="V275" s="79"/>
      <c r="W275" s="78"/>
      <c r="X275" s="49">
        <f t="shared" si="24"/>
        <v>0</v>
      </c>
      <c r="Y275" s="16">
        <v>0</v>
      </c>
      <c r="Z275" s="16">
        <v>50000000</v>
      </c>
      <c r="AA275" s="16">
        <v>20000000</v>
      </c>
      <c r="AB275" s="16">
        <v>0</v>
      </c>
      <c r="AC275" s="16">
        <v>0</v>
      </c>
      <c r="AD275" s="55">
        <v>20000000</v>
      </c>
      <c r="AF275" s="58">
        <f t="shared" si="27"/>
        <v>0</v>
      </c>
      <c r="AJ275" s="83">
        <f t="shared" si="28"/>
        <v>0</v>
      </c>
      <c r="AK275" s="84">
        <f t="shared" si="29"/>
        <v>0</v>
      </c>
      <c r="AL275" s="85"/>
    </row>
    <row r="276" spans="1:38" ht="12.75" hidden="1" customHeight="1" x14ac:dyDescent="0.25">
      <c r="A276" s="10" t="s">
        <v>543</v>
      </c>
      <c r="B276" s="11" t="s">
        <v>544</v>
      </c>
      <c r="C276" s="11" t="s">
        <v>32</v>
      </c>
      <c r="D276" s="90" t="str">
        <f t="shared" si="25"/>
        <v>41</v>
      </c>
      <c r="E276" s="90" t="str">
        <f t="shared" si="26"/>
        <v>4199</v>
      </c>
      <c r="F276" s="11" t="s">
        <v>546</v>
      </c>
      <c r="G276" s="11" t="s">
        <v>553</v>
      </c>
      <c r="H276" s="11">
        <v>378</v>
      </c>
      <c r="I276" s="11" t="s">
        <v>557</v>
      </c>
      <c r="J276" s="11" t="s">
        <v>558</v>
      </c>
      <c r="K276" s="13">
        <v>2</v>
      </c>
      <c r="L276" s="14">
        <v>2</v>
      </c>
      <c r="M276" s="75">
        <v>2</v>
      </c>
      <c r="N276" s="11" t="s">
        <v>560</v>
      </c>
      <c r="O276" s="12" t="s">
        <v>37</v>
      </c>
      <c r="P276" s="16">
        <v>30000000</v>
      </c>
      <c r="Q276" s="18">
        <v>2</v>
      </c>
      <c r="R276" s="20">
        <v>44197</v>
      </c>
      <c r="S276" s="22">
        <v>12</v>
      </c>
      <c r="T276" s="7" t="s">
        <v>551</v>
      </c>
      <c r="U276" s="51">
        <v>2</v>
      </c>
      <c r="V276" s="79"/>
      <c r="W276" s="78"/>
      <c r="X276" s="49">
        <f t="shared" si="24"/>
        <v>0</v>
      </c>
      <c r="Y276" s="16">
        <v>0</v>
      </c>
      <c r="Z276" s="16">
        <v>50000000</v>
      </c>
      <c r="AA276" s="16">
        <v>30000000</v>
      </c>
      <c r="AB276" s="16">
        <v>0</v>
      </c>
      <c r="AC276" s="16">
        <v>0</v>
      </c>
      <c r="AD276" s="55">
        <v>30000000</v>
      </c>
      <c r="AF276" s="58">
        <f t="shared" si="27"/>
        <v>0</v>
      </c>
      <c r="AJ276" s="83">
        <f t="shared" si="28"/>
        <v>0</v>
      </c>
      <c r="AK276" s="84">
        <f t="shared" si="29"/>
        <v>0</v>
      </c>
      <c r="AL276" s="85"/>
    </row>
    <row r="277" spans="1:38" ht="12.75" hidden="1" customHeight="1" x14ac:dyDescent="0.25">
      <c r="A277" s="10" t="s">
        <v>543</v>
      </c>
      <c r="B277" s="11" t="s">
        <v>544</v>
      </c>
      <c r="C277" s="11" t="s">
        <v>32</v>
      </c>
      <c r="D277" s="90" t="str">
        <f t="shared" si="25"/>
        <v>45</v>
      </c>
      <c r="E277" s="90" t="str">
        <f t="shared" si="26"/>
        <v>4599</v>
      </c>
      <c r="F277" s="11" t="s">
        <v>561</v>
      </c>
      <c r="G277" s="11" t="s">
        <v>70</v>
      </c>
      <c r="H277" s="11">
        <v>379</v>
      </c>
      <c r="I277" s="11" t="s">
        <v>562</v>
      </c>
      <c r="J277" s="11" t="s">
        <v>563</v>
      </c>
      <c r="K277" s="13">
        <v>58</v>
      </c>
      <c r="L277" s="14">
        <v>10</v>
      </c>
      <c r="M277" s="75">
        <v>10</v>
      </c>
      <c r="N277" s="11" t="s">
        <v>564</v>
      </c>
      <c r="O277" s="12" t="s">
        <v>522</v>
      </c>
      <c r="P277" s="16">
        <v>50000000</v>
      </c>
      <c r="Q277" s="18">
        <v>10</v>
      </c>
      <c r="R277" s="20">
        <v>44197</v>
      </c>
      <c r="S277" s="22">
        <v>12</v>
      </c>
      <c r="T277" s="7" t="s">
        <v>551</v>
      </c>
      <c r="U277" s="51">
        <v>10</v>
      </c>
      <c r="V277" s="79"/>
      <c r="W277" s="78"/>
      <c r="X277" s="49">
        <f t="shared" si="24"/>
        <v>0</v>
      </c>
      <c r="Y277" s="16">
        <v>0</v>
      </c>
      <c r="Z277" s="16">
        <v>50000000</v>
      </c>
      <c r="AA277" s="16">
        <v>50000000</v>
      </c>
      <c r="AB277" s="16">
        <v>0</v>
      </c>
      <c r="AC277" s="16">
        <v>0</v>
      </c>
      <c r="AD277" s="55">
        <v>50000000</v>
      </c>
      <c r="AF277" s="58">
        <f t="shared" si="27"/>
        <v>0</v>
      </c>
      <c r="AJ277" s="83">
        <f t="shared" si="28"/>
        <v>0</v>
      </c>
      <c r="AK277" s="84">
        <f t="shared" si="29"/>
        <v>0</v>
      </c>
      <c r="AL277" s="85"/>
    </row>
    <row r="278" spans="1:38" ht="12.75" hidden="1" customHeight="1" x14ac:dyDescent="0.25">
      <c r="A278" s="10" t="s">
        <v>565</v>
      </c>
      <c r="B278" s="11" t="s">
        <v>566</v>
      </c>
      <c r="C278" s="11" t="s">
        <v>567</v>
      </c>
      <c r="D278" s="90" t="str">
        <f t="shared" si="25"/>
        <v>35</v>
      </c>
      <c r="E278" s="90" t="str">
        <f t="shared" si="26"/>
        <v>3502</v>
      </c>
      <c r="F278" s="11" t="s">
        <v>568</v>
      </c>
      <c r="G278" s="11" t="s">
        <v>569</v>
      </c>
      <c r="H278" s="11">
        <v>190</v>
      </c>
      <c r="I278" s="11" t="s">
        <v>570</v>
      </c>
      <c r="J278" s="11" t="s">
        <v>571</v>
      </c>
      <c r="K278" s="13">
        <v>3</v>
      </c>
      <c r="L278" s="14">
        <v>1</v>
      </c>
      <c r="M278" s="75">
        <v>1</v>
      </c>
      <c r="N278" s="11" t="s">
        <v>572</v>
      </c>
      <c r="O278" s="12" t="s">
        <v>573</v>
      </c>
      <c r="P278" s="16">
        <v>1700000000</v>
      </c>
      <c r="Q278" s="18">
        <v>1</v>
      </c>
      <c r="R278" s="20">
        <v>44378</v>
      </c>
      <c r="S278" s="22">
        <v>6</v>
      </c>
      <c r="T278" s="7" t="s">
        <v>574</v>
      </c>
      <c r="U278" s="51">
        <v>1</v>
      </c>
      <c r="V278" s="79"/>
      <c r="W278" s="78"/>
      <c r="X278" s="49">
        <f t="shared" si="24"/>
        <v>0</v>
      </c>
      <c r="Y278" s="16">
        <v>0</v>
      </c>
      <c r="Z278" s="16">
        <v>1700000000</v>
      </c>
      <c r="AA278" s="16">
        <v>1700000000</v>
      </c>
      <c r="AB278" s="16">
        <v>0</v>
      </c>
      <c r="AC278" s="16">
        <v>0</v>
      </c>
      <c r="AD278" s="55">
        <v>1700000000</v>
      </c>
      <c r="AF278" s="58">
        <f t="shared" si="27"/>
        <v>0</v>
      </c>
      <c r="AJ278" s="83">
        <f t="shared" si="28"/>
        <v>0</v>
      </c>
      <c r="AK278" s="84">
        <f t="shared" si="29"/>
        <v>0</v>
      </c>
      <c r="AL278" s="85"/>
    </row>
    <row r="279" spans="1:38" ht="12.75" hidden="1" customHeight="1" x14ac:dyDescent="0.25">
      <c r="A279" s="10" t="s">
        <v>565</v>
      </c>
      <c r="B279" s="11" t="s">
        <v>566</v>
      </c>
      <c r="C279" s="11" t="s">
        <v>567</v>
      </c>
      <c r="D279" s="90" t="str">
        <f t="shared" si="25"/>
        <v>17</v>
      </c>
      <c r="E279" s="90" t="str">
        <f t="shared" si="26"/>
        <v>1702</v>
      </c>
      <c r="F279" s="11" t="s">
        <v>575</v>
      </c>
      <c r="G279" s="11" t="s">
        <v>576</v>
      </c>
      <c r="H279" s="11">
        <v>196</v>
      </c>
      <c r="I279" s="11" t="s">
        <v>577</v>
      </c>
      <c r="J279" s="11" t="s">
        <v>578</v>
      </c>
      <c r="K279" s="13">
        <v>30000</v>
      </c>
      <c r="L279" s="14">
        <v>12000</v>
      </c>
      <c r="M279" s="75">
        <v>12000</v>
      </c>
      <c r="N279" s="11" t="s">
        <v>579</v>
      </c>
      <c r="O279" s="12" t="s">
        <v>37</v>
      </c>
      <c r="P279" s="16">
        <v>14814741540</v>
      </c>
      <c r="Q279" s="18">
        <v>8500</v>
      </c>
      <c r="R279" s="20">
        <v>44197</v>
      </c>
      <c r="S279" s="22">
        <v>12</v>
      </c>
      <c r="T279" s="7" t="s">
        <v>580</v>
      </c>
      <c r="U279" s="51">
        <v>4100</v>
      </c>
      <c r="V279" s="79"/>
      <c r="W279" s="78"/>
      <c r="X279" s="49">
        <f t="shared" si="24"/>
        <v>0</v>
      </c>
      <c r="Y279" s="16">
        <v>0</v>
      </c>
      <c r="Z279" s="16">
        <v>14814741540</v>
      </c>
      <c r="AA279" s="16">
        <v>14814741540</v>
      </c>
      <c r="AB279" s="16">
        <v>0</v>
      </c>
      <c r="AC279" s="16">
        <v>0</v>
      </c>
      <c r="AD279" s="55">
        <v>14814741540</v>
      </c>
      <c r="AF279" s="58">
        <f t="shared" si="27"/>
        <v>0</v>
      </c>
      <c r="AJ279" s="83">
        <f t="shared" si="28"/>
        <v>0</v>
      </c>
      <c r="AK279" s="84">
        <f t="shared" si="29"/>
        <v>0</v>
      </c>
      <c r="AL279" s="85"/>
    </row>
    <row r="280" spans="1:38" ht="12.75" hidden="1" customHeight="1" x14ac:dyDescent="0.25">
      <c r="A280" s="10" t="s">
        <v>565</v>
      </c>
      <c r="B280" s="11" t="s">
        <v>566</v>
      </c>
      <c r="C280" s="11" t="s">
        <v>567</v>
      </c>
      <c r="D280" s="90" t="str">
        <f t="shared" si="25"/>
        <v>17</v>
      </c>
      <c r="E280" s="90" t="str">
        <f t="shared" si="26"/>
        <v>1702</v>
      </c>
      <c r="F280" s="11" t="s">
        <v>581</v>
      </c>
      <c r="G280" s="11" t="s">
        <v>576</v>
      </c>
      <c r="H280" s="11">
        <v>196</v>
      </c>
      <c r="I280" s="11" t="s">
        <v>577</v>
      </c>
      <c r="J280" s="11" t="s">
        <v>578</v>
      </c>
      <c r="K280" s="13">
        <v>30000</v>
      </c>
      <c r="L280" s="14">
        <v>12000</v>
      </c>
      <c r="M280" s="75">
        <v>12000</v>
      </c>
      <c r="N280" s="11" t="s">
        <v>582</v>
      </c>
      <c r="O280" s="12" t="s">
        <v>37</v>
      </c>
      <c r="P280" s="16">
        <v>760000000</v>
      </c>
      <c r="Q280" s="18">
        <v>1</v>
      </c>
      <c r="R280" s="20">
        <v>44362</v>
      </c>
      <c r="S280" s="22">
        <v>6</v>
      </c>
      <c r="T280" s="7" t="s">
        <v>580</v>
      </c>
      <c r="U280" s="51">
        <v>1</v>
      </c>
      <c r="V280" s="79"/>
      <c r="W280" s="78"/>
      <c r="X280" s="49">
        <f t="shared" si="24"/>
        <v>0</v>
      </c>
      <c r="Y280" s="16">
        <v>0</v>
      </c>
      <c r="Z280" s="16">
        <v>4247293000</v>
      </c>
      <c r="AA280" s="16">
        <v>760000000</v>
      </c>
      <c r="AB280" s="16">
        <v>0</v>
      </c>
      <c r="AC280" s="16">
        <v>0</v>
      </c>
      <c r="AD280" s="55">
        <v>760000000</v>
      </c>
      <c r="AF280" s="58">
        <f t="shared" si="27"/>
        <v>0</v>
      </c>
      <c r="AJ280" s="83">
        <f t="shared" si="28"/>
        <v>0</v>
      </c>
      <c r="AK280" s="84">
        <f t="shared" si="29"/>
        <v>0</v>
      </c>
      <c r="AL280" s="85"/>
    </row>
    <row r="281" spans="1:38" ht="12.75" hidden="1" customHeight="1" x14ac:dyDescent="0.25">
      <c r="A281" s="10" t="s">
        <v>565</v>
      </c>
      <c r="B281" s="11" t="s">
        <v>566</v>
      </c>
      <c r="C281" s="11" t="s">
        <v>567</v>
      </c>
      <c r="D281" s="90" t="str">
        <f t="shared" si="25"/>
        <v>17</v>
      </c>
      <c r="E281" s="90" t="str">
        <f t="shared" si="26"/>
        <v>1702</v>
      </c>
      <c r="F281" s="11" t="s">
        <v>581</v>
      </c>
      <c r="G281" s="11" t="s">
        <v>576</v>
      </c>
      <c r="H281" s="11">
        <v>196</v>
      </c>
      <c r="I281" s="11" t="s">
        <v>577</v>
      </c>
      <c r="J281" s="11" t="s">
        <v>578</v>
      </c>
      <c r="K281" s="13">
        <v>30000</v>
      </c>
      <c r="L281" s="14">
        <v>12000</v>
      </c>
      <c r="M281" s="75">
        <v>12000</v>
      </c>
      <c r="N281" s="11" t="s">
        <v>583</v>
      </c>
      <c r="O281" s="12" t="s">
        <v>37</v>
      </c>
      <c r="P281" s="16">
        <v>3487293000</v>
      </c>
      <c r="Q281" s="18">
        <v>150</v>
      </c>
      <c r="R281" s="20">
        <v>44378</v>
      </c>
      <c r="S281" s="22">
        <v>6</v>
      </c>
      <c r="T281" s="7" t="s">
        <v>580</v>
      </c>
      <c r="U281" s="51">
        <v>150</v>
      </c>
      <c r="V281" s="79"/>
      <c r="W281" s="78"/>
      <c r="X281" s="49">
        <f t="shared" si="24"/>
        <v>0</v>
      </c>
      <c r="Y281" s="16">
        <v>0</v>
      </c>
      <c r="Z281" s="16">
        <v>4247293000</v>
      </c>
      <c r="AA281" s="16">
        <v>3487293000</v>
      </c>
      <c r="AB281" s="16">
        <v>0</v>
      </c>
      <c r="AC281" s="16">
        <v>0</v>
      </c>
      <c r="AD281" s="55">
        <v>3487293000</v>
      </c>
      <c r="AF281" s="58">
        <f t="shared" si="27"/>
        <v>0</v>
      </c>
      <c r="AJ281" s="83">
        <f t="shared" si="28"/>
        <v>0</v>
      </c>
      <c r="AK281" s="84">
        <f t="shared" si="29"/>
        <v>0</v>
      </c>
      <c r="AL281" s="85"/>
    </row>
    <row r="282" spans="1:38" ht="12.75" hidden="1" customHeight="1" x14ac:dyDescent="0.25">
      <c r="A282" s="10" t="s">
        <v>565</v>
      </c>
      <c r="B282" s="11" t="s">
        <v>566</v>
      </c>
      <c r="C282" s="11" t="s">
        <v>567</v>
      </c>
      <c r="D282" s="90" t="str">
        <f t="shared" si="25"/>
        <v>17</v>
      </c>
      <c r="E282" s="90" t="str">
        <f t="shared" si="26"/>
        <v>1702</v>
      </c>
      <c r="F282" s="11" t="s">
        <v>575</v>
      </c>
      <c r="G282" s="11" t="s">
        <v>584</v>
      </c>
      <c r="H282" s="11">
        <v>197</v>
      </c>
      <c r="I282" s="11" t="s">
        <v>585</v>
      </c>
      <c r="J282" s="11" t="s">
        <v>586</v>
      </c>
      <c r="K282" s="13">
        <v>600</v>
      </c>
      <c r="L282" s="14">
        <v>300</v>
      </c>
      <c r="M282" s="75">
        <v>321</v>
      </c>
      <c r="N282" s="11" t="s">
        <v>587</v>
      </c>
      <c r="O282" s="12" t="s">
        <v>37</v>
      </c>
      <c r="P282" s="16">
        <v>11220266351</v>
      </c>
      <c r="Q282" s="18">
        <v>116</v>
      </c>
      <c r="R282" s="20">
        <v>44197</v>
      </c>
      <c r="S282" s="22">
        <v>12</v>
      </c>
      <c r="T282" s="7" t="s">
        <v>580</v>
      </c>
      <c r="U282" s="51">
        <v>116</v>
      </c>
      <c r="V282" s="79"/>
      <c r="W282" s="78"/>
      <c r="X282" s="49">
        <f t="shared" si="24"/>
        <v>0</v>
      </c>
      <c r="Y282" s="16">
        <v>0</v>
      </c>
      <c r="Z282" s="16">
        <v>11295550667</v>
      </c>
      <c r="AA282" s="16">
        <v>11220266351</v>
      </c>
      <c r="AB282" s="16">
        <v>0</v>
      </c>
      <c r="AC282" s="16">
        <v>0</v>
      </c>
      <c r="AD282" s="55">
        <v>11220266351</v>
      </c>
      <c r="AF282" s="58">
        <f t="shared" si="27"/>
        <v>0</v>
      </c>
      <c r="AJ282" s="83">
        <f t="shared" si="28"/>
        <v>0</v>
      </c>
      <c r="AK282" s="84">
        <f t="shared" si="29"/>
        <v>0</v>
      </c>
      <c r="AL282" s="85"/>
    </row>
    <row r="283" spans="1:38" ht="12.75" hidden="1" customHeight="1" x14ac:dyDescent="0.25">
      <c r="A283" s="10" t="s">
        <v>565</v>
      </c>
      <c r="B283" s="11" t="s">
        <v>566</v>
      </c>
      <c r="C283" s="11" t="s">
        <v>567</v>
      </c>
      <c r="D283" s="90" t="str">
        <f t="shared" si="25"/>
        <v>17</v>
      </c>
      <c r="E283" s="90" t="str">
        <f t="shared" si="26"/>
        <v>1702</v>
      </c>
      <c r="F283" s="11" t="s">
        <v>575</v>
      </c>
      <c r="G283" s="11" t="s">
        <v>584</v>
      </c>
      <c r="H283" s="11">
        <v>197</v>
      </c>
      <c r="I283" s="11" t="s">
        <v>585</v>
      </c>
      <c r="J283" s="11" t="s">
        <v>586</v>
      </c>
      <c r="K283" s="13">
        <v>600</v>
      </c>
      <c r="L283" s="14">
        <v>300</v>
      </c>
      <c r="M283" s="75">
        <v>321</v>
      </c>
      <c r="N283" s="11" t="s">
        <v>588</v>
      </c>
      <c r="O283" s="12" t="s">
        <v>37</v>
      </c>
      <c r="P283" s="16">
        <v>75284316</v>
      </c>
      <c r="Q283" s="18">
        <v>100</v>
      </c>
      <c r="R283" s="20">
        <v>44197</v>
      </c>
      <c r="S283" s="22">
        <v>12</v>
      </c>
      <c r="T283" s="7" t="s">
        <v>580</v>
      </c>
      <c r="U283" s="51">
        <v>100</v>
      </c>
      <c r="V283" s="79"/>
      <c r="W283" s="78"/>
      <c r="X283" s="49">
        <f t="shared" si="24"/>
        <v>0</v>
      </c>
      <c r="Y283" s="16">
        <v>0</v>
      </c>
      <c r="Z283" s="16">
        <v>11295550667</v>
      </c>
      <c r="AA283" s="16">
        <v>75284316</v>
      </c>
      <c r="AB283" s="16">
        <v>0</v>
      </c>
      <c r="AC283" s="16">
        <v>0</v>
      </c>
      <c r="AD283" s="55">
        <v>75284316</v>
      </c>
      <c r="AF283" s="58">
        <f t="shared" si="27"/>
        <v>0</v>
      </c>
      <c r="AJ283" s="83">
        <f t="shared" si="28"/>
        <v>0</v>
      </c>
      <c r="AK283" s="84">
        <f t="shared" si="29"/>
        <v>0</v>
      </c>
      <c r="AL283" s="85"/>
    </row>
    <row r="284" spans="1:38" ht="12.75" hidden="1" customHeight="1" x14ac:dyDescent="0.25">
      <c r="A284" s="10" t="s">
        <v>565</v>
      </c>
      <c r="B284" s="11" t="s">
        <v>566</v>
      </c>
      <c r="C284" s="11" t="s">
        <v>567</v>
      </c>
      <c r="D284" s="90" t="str">
        <f t="shared" si="25"/>
        <v>17</v>
      </c>
      <c r="E284" s="90" t="str">
        <f t="shared" si="26"/>
        <v>1702</v>
      </c>
      <c r="F284" s="11" t="s">
        <v>575</v>
      </c>
      <c r="G284" s="11" t="s">
        <v>589</v>
      </c>
      <c r="H284" s="11">
        <v>198</v>
      </c>
      <c r="I284" s="11" t="s">
        <v>590</v>
      </c>
      <c r="J284" s="11" t="s">
        <v>591</v>
      </c>
      <c r="K284" s="13">
        <v>3000</v>
      </c>
      <c r="L284" s="14">
        <v>520</v>
      </c>
      <c r="M284" s="75">
        <v>520</v>
      </c>
      <c r="N284" s="11" t="s">
        <v>592</v>
      </c>
      <c r="O284" s="12" t="s">
        <v>37</v>
      </c>
      <c r="P284" s="16">
        <v>599885250</v>
      </c>
      <c r="Q284" s="18">
        <v>300</v>
      </c>
      <c r="R284" s="20">
        <v>44197</v>
      </c>
      <c r="S284" s="22">
        <v>12</v>
      </c>
      <c r="T284" s="7" t="s">
        <v>580</v>
      </c>
      <c r="U284" s="51">
        <v>300</v>
      </c>
      <c r="V284" s="79"/>
      <c r="W284" s="78"/>
      <c r="X284" s="49">
        <f t="shared" si="24"/>
        <v>0</v>
      </c>
      <c r="Y284" s="16">
        <v>0</v>
      </c>
      <c r="Z284" s="16">
        <v>599885250</v>
      </c>
      <c r="AA284" s="16">
        <v>599885250</v>
      </c>
      <c r="AB284" s="16">
        <v>0</v>
      </c>
      <c r="AC284" s="16">
        <v>0</v>
      </c>
      <c r="AD284" s="55">
        <v>599885250</v>
      </c>
      <c r="AF284" s="58">
        <f t="shared" si="27"/>
        <v>0</v>
      </c>
      <c r="AJ284" s="83">
        <f t="shared" si="28"/>
        <v>0</v>
      </c>
      <c r="AK284" s="84">
        <f t="shared" si="29"/>
        <v>0</v>
      </c>
      <c r="AL284" s="85"/>
    </row>
    <row r="285" spans="1:38" ht="12.75" hidden="1" customHeight="1" x14ac:dyDescent="0.25">
      <c r="A285" s="10" t="s">
        <v>565</v>
      </c>
      <c r="B285" s="11" t="s">
        <v>566</v>
      </c>
      <c r="C285" s="11" t="s">
        <v>567</v>
      </c>
      <c r="D285" s="90" t="str">
        <f t="shared" si="25"/>
        <v>35</v>
      </c>
      <c r="E285" s="90" t="str">
        <f t="shared" si="26"/>
        <v>3502</v>
      </c>
      <c r="F285" s="11" t="s">
        <v>568</v>
      </c>
      <c r="G285" s="11" t="s">
        <v>593</v>
      </c>
      <c r="H285" s="11">
        <v>204</v>
      </c>
      <c r="I285" s="11" t="s">
        <v>594</v>
      </c>
      <c r="J285" s="11" t="s">
        <v>595</v>
      </c>
      <c r="K285" s="13">
        <v>3</v>
      </c>
      <c r="L285" s="14">
        <v>1</v>
      </c>
      <c r="M285" s="75">
        <v>1</v>
      </c>
      <c r="N285" s="11" t="s">
        <v>596</v>
      </c>
      <c r="O285" s="12" t="s">
        <v>37</v>
      </c>
      <c r="P285" s="16">
        <v>500000000</v>
      </c>
      <c r="Q285" s="18">
        <v>1</v>
      </c>
      <c r="R285" s="20">
        <v>44440</v>
      </c>
      <c r="S285" s="22">
        <v>4</v>
      </c>
      <c r="T285" s="7" t="s">
        <v>574</v>
      </c>
      <c r="U285" s="51">
        <v>1</v>
      </c>
      <c r="V285" s="79"/>
      <c r="W285" s="78"/>
      <c r="X285" s="49">
        <f t="shared" si="24"/>
        <v>0</v>
      </c>
      <c r="Y285" s="16">
        <v>0</v>
      </c>
      <c r="Z285" s="16">
        <v>500000000</v>
      </c>
      <c r="AA285" s="16">
        <v>500000000</v>
      </c>
      <c r="AB285" s="16">
        <v>0</v>
      </c>
      <c r="AC285" s="16">
        <v>0</v>
      </c>
      <c r="AD285" s="55">
        <v>500000000</v>
      </c>
      <c r="AF285" s="58">
        <f t="shared" si="27"/>
        <v>0</v>
      </c>
      <c r="AJ285" s="83">
        <f t="shared" si="28"/>
        <v>0</v>
      </c>
      <c r="AK285" s="84">
        <f t="shared" si="29"/>
        <v>0</v>
      </c>
      <c r="AL285" s="85"/>
    </row>
    <row r="286" spans="1:38" ht="12.75" hidden="1" customHeight="1" x14ac:dyDescent="0.25">
      <c r="A286" s="10" t="s">
        <v>565</v>
      </c>
      <c r="B286" s="11" t="s">
        <v>566</v>
      </c>
      <c r="C286" s="11" t="s">
        <v>567</v>
      </c>
      <c r="D286" s="90" t="str">
        <f t="shared" si="25"/>
        <v>35</v>
      </c>
      <c r="E286" s="90" t="str">
        <f t="shared" si="26"/>
        <v>3502</v>
      </c>
      <c r="F286" s="11" t="s">
        <v>597</v>
      </c>
      <c r="G286" s="11" t="s">
        <v>598</v>
      </c>
      <c r="H286" s="11">
        <v>250</v>
      </c>
      <c r="I286" s="11" t="s">
        <v>599</v>
      </c>
      <c r="J286" s="11" t="s">
        <v>600</v>
      </c>
      <c r="K286" s="13">
        <v>4</v>
      </c>
      <c r="L286" s="14">
        <v>2</v>
      </c>
      <c r="M286" s="75">
        <v>2</v>
      </c>
      <c r="N286" s="11" t="s">
        <v>601</v>
      </c>
      <c r="O286" s="12" t="s">
        <v>37</v>
      </c>
      <c r="P286" s="16">
        <v>34136298</v>
      </c>
      <c r="Q286" s="18">
        <v>1</v>
      </c>
      <c r="R286" s="20">
        <v>44378</v>
      </c>
      <c r="S286" s="22">
        <v>6</v>
      </c>
      <c r="T286" s="7" t="s">
        <v>580</v>
      </c>
      <c r="U286" s="51">
        <v>1</v>
      </c>
      <c r="V286" s="79"/>
      <c r="W286" s="78"/>
      <c r="X286" s="49">
        <f t="shared" si="24"/>
        <v>0</v>
      </c>
      <c r="Y286" s="16">
        <v>0</v>
      </c>
      <c r="Z286" s="16">
        <v>2534136298</v>
      </c>
      <c r="AA286" s="16">
        <v>34136298</v>
      </c>
      <c r="AB286" s="16">
        <v>0</v>
      </c>
      <c r="AC286" s="16">
        <v>0</v>
      </c>
      <c r="AD286" s="55">
        <v>34136298</v>
      </c>
      <c r="AF286" s="58">
        <f t="shared" si="27"/>
        <v>0</v>
      </c>
      <c r="AJ286" s="83">
        <f t="shared" si="28"/>
        <v>0</v>
      </c>
      <c r="AK286" s="84">
        <f t="shared" si="29"/>
        <v>0</v>
      </c>
      <c r="AL286" s="85"/>
    </row>
    <row r="287" spans="1:38" ht="12.75" hidden="1" customHeight="1" x14ac:dyDescent="0.25">
      <c r="A287" s="10" t="s">
        <v>565</v>
      </c>
      <c r="B287" s="11" t="s">
        <v>566</v>
      </c>
      <c r="C287" s="11" t="s">
        <v>567</v>
      </c>
      <c r="D287" s="90" t="str">
        <f t="shared" si="25"/>
        <v>35</v>
      </c>
      <c r="E287" s="90" t="str">
        <f t="shared" si="26"/>
        <v>3502</v>
      </c>
      <c r="F287" s="11" t="s">
        <v>597</v>
      </c>
      <c r="G287" s="11" t="s">
        <v>598</v>
      </c>
      <c r="H287" s="11">
        <v>250</v>
      </c>
      <c r="I287" s="11" t="s">
        <v>599</v>
      </c>
      <c r="J287" s="11" t="s">
        <v>600</v>
      </c>
      <c r="K287" s="13">
        <v>4</v>
      </c>
      <c r="L287" s="14">
        <v>2</v>
      </c>
      <c r="M287" s="75">
        <v>2</v>
      </c>
      <c r="N287" s="11" t="s">
        <v>602</v>
      </c>
      <c r="O287" s="12" t="s">
        <v>37</v>
      </c>
      <c r="P287" s="16">
        <v>1000000000</v>
      </c>
      <c r="Q287" s="18">
        <v>1</v>
      </c>
      <c r="R287" s="20">
        <v>44378</v>
      </c>
      <c r="S287" s="22">
        <v>6</v>
      </c>
      <c r="T287" s="7" t="s">
        <v>580</v>
      </c>
      <c r="U287" s="51">
        <v>1</v>
      </c>
      <c r="V287" s="79"/>
      <c r="W287" s="78"/>
      <c r="X287" s="49">
        <f t="shared" si="24"/>
        <v>0</v>
      </c>
      <c r="Y287" s="16">
        <v>0</v>
      </c>
      <c r="Z287" s="16">
        <v>2534136298</v>
      </c>
      <c r="AA287" s="16">
        <v>1000000000</v>
      </c>
      <c r="AB287" s="16">
        <v>0</v>
      </c>
      <c r="AC287" s="16">
        <v>0</v>
      </c>
      <c r="AD287" s="55">
        <v>1000000000</v>
      </c>
      <c r="AF287" s="58">
        <f t="shared" si="27"/>
        <v>0</v>
      </c>
      <c r="AJ287" s="83">
        <f t="shared" si="28"/>
        <v>0</v>
      </c>
      <c r="AK287" s="84">
        <f t="shared" si="29"/>
        <v>0</v>
      </c>
      <c r="AL287" s="85"/>
    </row>
    <row r="288" spans="1:38" ht="12.75" hidden="1" customHeight="1" x14ac:dyDescent="0.25">
      <c r="A288" s="10" t="s">
        <v>565</v>
      </c>
      <c r="B288" s="11" t="s">
        <v>566</v>
      </c>
      <c r="C288" s="11" t="s">
        <v>567</v>
      </c>
      <c r="D288" s="90" t="str">
        <f t="shared" si="25"/>
        <v>35</v>
      </c>
      <c r="E288" s="90" t="str">
        <f t="shared" si="26"/>
        <v>3502</v>
      </c>
      <c r="F288" s="11" t="s">
        <v>597</v>
      </c>
      <c r="G288" s="11" t="s">
        <v>598</v>
      </c>
      <c r="H288" s="11">
        <v>250</v>
      </c>
      <c r="I288" s="11" t="s">
        <v>599</v>
      </c>
      <c r="J288" s="11" t="s">
        <v>600</v>
      </c>
      <c r="K288" s="13">
        <v>4</v>
      </c>
      <c r="L288" s="14">
        <v>2</v>
      </c>
      <c r="M288" s="75">
        <v>2</v>
      </c>
      <c r="N288" s="11" t="s">
        <v>603</v>
      </c>
      <c r="O288" s="12" t="s">
        <v>37</v>
      </c>
      <c r="P288" s="16">
        <v>1500000000</v>
      </c>
      <c r="Q288" s="18">
        <v>2</v>
      </c>
      <c r="R288" s="20">
        <v>44378</v>
      </c>
      <c r="S288" s="22">
        <v>6</v>
      </c>
      <c r="T288" s="7" t="s">
        <v>580</v>
      </c>
      <c r="U288" s="51">
        <v>1</v>
      </c>
      <c r="V288" s="79"/>
      <c r="W288" s="78"/>
      <c r="X288" s="49">
        <f t="shared" si="24"/>
        <v>0</v>
      </c>
      <c r="Y288" s="16">
        <v>0</v>
      </c>
      <c r="Z288" s="16">
        <v>2534136298</v>
      </c>
      <c r="AA288" s="16">
        <v>1500000000</v>
      </c>
      <c r="AB288" s="16">
        <v>0</v>
      </c>
      <c r="AC288" s="16">
        <v>0</v>
      </c>
      <c r="AD288" s="55">
        <v>1500000000</v>
      </c>
      <c r="AF288" s="58">
        <f t="shared" si="27"/>
        <v>0</v>
      </c>
      <c r="AJ288" s="83">
        <f t="shared" si="28"/>
        <v>0</v>
      </c>
      <c r="AK288" s="84">
        <f t="shared" si="29"/>
        <v>0</v>
      </c>
      <c r="AL288" s="85"/>
    </row>
    <row r="289" spans="1:38" ht="12.75" hidden="1" customHeight="1" x14ac:dyDescent="0.25">
      <c r="A289" s="10" t="s">
        <v>565</v>
      </c>
      <c r="B289" s="11" t="s">
        <v>566</v>
      </c>
      <c r="C289" s="11" t="s">
        <v>567</v>
      </c>
      <c r="D289" s="90" t="str">
        <f t="shared" si="25"/>
        <v>35</v>
      </c>
      <c r="E289" s="90" t="str">
        <f t="shared" si="26"/>
        <v>3502</v>
      </c>
      <c r="F289" s="11" t="s">
        <v>604</v>
      </c>
      <c r="G289" s="11" t="s">
        <v>598</v>
      </c>
      <c r="H289" s="11">
        <v>250</v>
      </c>
      <c r="I289" s="11" t="s">
        <v>599</v>
      </c>
      <c r="J289" s="11" t="s">
        <v>600</v>
      </c>
      <c r="K289" s="13">
        <v>4</v>
      </c>
      <c r="L289" s="14">
        <v>2</v>
      </c>
      <c r="M289" s="75">
        <v>2</v>
      </c>
      <c r="N289" s="11" t="s">
        <v>601</v>
      </c>
      <c r="O289" s="12" t="s">
        <v>37</v>
      </c>
      <c r="P289" s="16">
        <v>465863702</v>
      </c>
      <c r="Q289" s="18">
        <v>1</v>
      </c>
      <c r="R289" s="20">
        <v>44378</v>
      </c>
      <c r="S289" s="22">
        <v>6</v>
      </c>
      <c r="T289" s="7" t="s">
        <v>580</v>
      </c>
      <c r="U289" s="51">
        <v>1</v>
      </c>
      <c r="V289" s="79"/>
      <c r="W289" s="78"/>
      <c r="X289" s="49">
        <f t="shared" si="24"/>
        <v>0</v>
      </c>
      <c r="Y289" s="16">
        <v>0</v>
      </c>
      <c r="Z289" s="16">
        <v>465863702</v>
      </c>
      <c r="AA289" s="16">
        <v>465863702</v>
      </c>
      <c r="AB289" s="16">
        <v>0</v>
      </c>
      <c r="AC289" s="16">
        <v>0</v>
      </c>
      <c r="AD289" s="55">
        <v>465863702</v>
      </c>
      <c r="AF289" s="58">
        <f t="shared" si="27"/>
        <v>0</v>
      </c>
      <c r="AJ289" s="83">
        <f t="shared" si="28"/>
        <v>0</v>
      </c>
      <c r="AK289" s="84">
        <f t="shared" si="29"/>
        <v>0</v>
      </c>
      <c r="AL289" s="85"/>
    </row>
    <row r="290" spans="1:38" ht="12.75" hidden="1" customHeight="1" x14ac:dyDescent="0.25">
      <c r="A290" s="10" t="s">
        <v>565</v>
      </c>
      <c r="B290" s="11" t="s">
        <v>566</v>
      </c>
      <c r="C290" s="11" t="s">
        <v>567</v>
      </c>
      <c r="D290" s="90" t="str">
        <f t="shared" si="25"/>
        <v>35</v>
      </c>
      <c r="E290" s="90" t="str">
        <f t="shared" si="26"/>
        <v>3502</v>
      </c>
      <c r="F290" s="11" t="s">
        <v>597</v>
      </c>
      <c r="G290" s="11" t="s">
        <v>598</v>
      </c>
      <c r="H290" s="11">
        <v>251</v>
      </c>
      <c r="I290" s="11" t="s">
        <v>605</v>
      </c>
      <c r="J290" s="11" t="s">
        <v>606</v>
      </c>
      <c r="K290" s="13">
        <v>5000</v>
      </c>
      <c r="L290" s="14">
        <v>2500</v>
      </c>
      <c r="M290" s="75">
        <v>2500</v>
      </c>
      <c r="N290" s="11" t="s">
        <v>607</v>
      </c>
      <c r="O290" s="12" t="s">
        <v>37</v>
      </c>
      <c r="P290" s="16">
        <v>651155342</v>
      </c>
      <c r="Q290" s="18">
        <v>1</v>
      </c>
      <c r="R290" s="20">
        <v>44348</v>
      </c>
      <c r="S290" s="22">
        <v>6</v>
      </c>
      <c r="T290" s="7" t="s">
        <v>580</v>
      </c>
      <c r="U290" s="51">
        <v>1</v>
      </c>
      <c r="V290" s="79"/>
      <c r="W290" s="78"/>
      <c r="X290" s="49">
        <f t="shared" si="24"/>
        <v>0</v>
      </c>
      <c r="Y290" s="16">
        <v>0</v>
      </c>
      <c r="Z290" s="16">
        <v>2651155342</v>
      </c>
      <c r="AA290" s="16">
        <v>651155342</v>
      </c>
      <c r="AB290" s="16">
        <v>0</v>
      </c>
      <c r="AC290" s="16">
        <v>0</v>
      </c>
      <c r="AD290" s="55">
        <v>651155342</v>
      </c>
      <c r="AF290" s="58">
        <f t="shared" si="27"/>
        <v>0</v>
      </c>
      <c r="AJ290" s="83">
        <f t="shared" si="28"/>
        <v>0</v>
      </c>
      <c r="AK290" s="84">
        <f t="shared" si="29"/>
        <v>0</v>
      </c>
      <c r="AL290" s="85"/>
    </row>
    <row r="291" spans="1:38" ht="12.75" hidden="1" customHeight="1" x14ac:dyDescent="0.25">
      <c r="A291" s="10" t="s">
        <v>565</v>
      </c>
      <c r="B291" s="11" t="s">
        <v>566</v>
      </c>
      <c r="C291" s="11" t="s">
        <v>567</v>
      </c>
      <c r="D291" s="90" t="str">
        <f t="shared" si="25"/>
        <v>35</v>
      </c>
      <c r="E291" s="90" t="str">
        <f t="shared" si="26"/>
        <v>3502</v>
      </c>
      <c r="F291" s="11" t="s">
        <v>597</v>
      </c>
      <c r="G291" s="11" t="s">
        <v>598</v>
      </c>
      <c r="H291" s="11">
        <v>251</v>
      </c>
      <c r="I291" s="11" t="s">
        <v>605</v>
      </c>
      <c r="J291" s="11" t="s">
        <v>606</v>
      </c>
      <c r="K291" s="13">
        <v>5000</v>
      </c>
      <c r="L291" s="14">
        <v>2500</v>
      </c>
      <c r="M291" s="75">
        <v>2500</v>
      </c>
      <c r="N291" s="11" t="s">
        <v>608</v>
      </c>
      <c r="O291" s="12" t="s">
        <v>37</v>
      </c>
      <c r="P291" s="16">
        <v>2000000000</v>
      </c>
      <c r="Q291" s="18">
        <v>250</v>
      </c>
      <c r="R291" s="20">
        <v>44348</v>
      </c>
      <c r="S291" s="22">
        <v>6</v>
      </c>
      <c r="T291" s="7" t="s">
        <v>580</v>
      </c>
      <c r="U291" s="51">
        <v>250</v>
      </c>
      <c r="V291" s="79"/>
      <c r="W291" s="78"/>
      <c r="X291" s="49">
        <f t="shared" si="24"/>
        <v>0</v>
      </c>
      <c r="Y291" s="16">
        <v>0</v>
      </c>
      <c r="Z291" s="16">
        <v>2651155342</v>
      </c>
      <c r="AA291" s="16">
        <v>2000000000</v>
      </c>
      <c r="AB291" s="16">
        <v>0</v>
      </c>
      <c r="AC291" s="16">
        <v>0</v>
      </c>
      <c r="AD291" s="55">
        <v>2000000000</v>
      </c>
      <c r="AF291" s="58">
        <f t="shared" si="27"/>
        <v>0</v>
      </c>
      <c r="AJ291" s="83">
        <f t="shared" si="28"/>
        <v>0</v>
      </c>
      <c r="AK291" s="84">
        <f t="shared" si="29"/>
        <v>0</v>
      </c>
      <c r="AL291" s="85"/>
    </row>
    <row r="292" spans="1:38" ht="12.75" hidden="1" customHeight="1" x14ac:dyDescent="0.25">
      <c r="A292" s="10" t="s">
        <v>565</v>
      </c>
      <c r="B292" s="11" t="s">
        <v>566</v>
      </c>
      <c r="C292" s="11" t="s">
        <v>567</v>
      </c>
      <c r="D292" s="90" t="str">
        <f t="shared" si="25"/>
        <v>35</v>
      </c>
      <c r="E292" s="90" t="str">
        <f t="shared" si="26"/>
        <v>3502</v>
      </c>
      <c r="F292" s="11" t="s">
        <v>597</v>
      </c>
      <c r="G292" s="11" t="s">
        <v>609</v>
      </c>
      <c r="H292" s="11">
        <v>252</v>
      </c>
      <c r="I292" s="11" t="s">
        <v>610</v>
      </c>
      <c r="J292" s="11" t="s">
        <v>611</v>
      </c>
      <c r="K292" s="13">
        <v>8000</v>
      </c>
      <c r="L292" s="14">
        <v>4500</v>
      </c>
      <c r="M292" s="75">
        <v>7080</v>
      </c>
      <c r="N292" s="11" t="s">
        <v>612</v>
      </c>
      <c r="O292" s="12" t="s">
        <v>37</v>
      </c>
      <c r="P292" s="16">
        <v>3943820172</v>
      </c>
      <c r="Q292" s="18">
        <v>120</v>
      </c>
      <c r="R292" s="20">
        <v>44197</v>
      </c>
      <c r="S292" s="22">
        <v>12</v>
      </c>
      <c r="T292" s="7" t="s">
        <v>580</v>
      </c>
      <c r="U292" s="51">
        <v>120</v>
      </c>
      <c r="V292" s="79"/>
      <c r="W292" s="78"/>
      <c r="X292" s="49">
        <f t="shared" si="24"/>
        <v>0</v>
      </c>
      <c r="Y292" s="16">
        <v>0</v>
      </c>
      <c r="Z292" s="16">
        <v>7943820172</v>
      </c>
      <c r="AA292" s="16">
        <v>3943820172</v>
      </c>
      <c r="AB292" s="16">
        <v>0</v>
      </c>
      <c r="AC292" s="16">
        <v>0</v>
      </c>
      <c r="AD292" s="55">
        <v>3943820172</v>
      </c>
      <c r="AF292" s="58">
        <f t="shared" si="27"/>
        <v>0</v>
      </c>
      <c r="AJ292" s="83">
        <f t="shared" si="28"/>
        <v>0</v>
      </c>
      <c r="AK292" s="84">
        <f t="shared" si="29"/>
        <v>0</v>
      </c>
      <c r="AL292" s="85" t="s">
        <v>2750</v>
      </c>
    </row>
    <row r="293" spans="1:38" ht="12.75" hidden="1" customHeight="1" x14ac:dyDescent="0.25">
      <c r="A293" s="10" t="s">
        <v>565</v>
      </c>
      <c r="B293" s="11" t="s">
        <v>566</v>
      </c>
      <c r="C293" s="11" t="s">
        <v>567</v>
      </c>
      <c r="D293" s="90" t="str">
        <f t="shared" si="25"/>
        <v>35</v>
      </c>
      <c r="E293" s="90" t="str">
        <f t="shared" si="26"/>
        <v>3502</v>
      </c>
      <c r="F293" s="11" t="s">
        <v>597</v>
      </c>
      <c r="G293" s="11" t="s">
        <v>609</v>
      </c>
      <c r="H293" s="11">
        <v>252</v>
      </c>
      <c r="I293" s="11" t="s">
        <v>610</v>
      </c>
      <c r="J293" s="11" t="s">
        <v>611</v>
      </c>
      <c r="K293" s="13">
        <v>8000</v>
      </c>
      <c r="L293" s="14">
        <v>4500</v>
      </c>
      <c r="M293" s="75">
        <v>7080</v>
      </c>
      <c r="N293" s="11" t="s">
        <v>613</v>
      </c>
      <c r="O293" s="12" t="s">
        <v>37</v>
      </c>
      <c r="P293" s="16">
        <v>1000000000</v>
      </c>
      <c r="Q293" s="18">
        <v>200</v>
      </c>
      <c r="R293" s="20">
        <v>44197</v>
      </c>
      <c r="S293" s="22">
        <v>12</v>
      </c>
      <c r="T293" s="7" t="s">
        <v>580</v>
      </c>
      <c r="U293" s="51">
        <v>100</v>
      </c>
      <c r="V293" s="79"/>
      <c r="W293" s="78"/>
      <c r="X293" s="49">
        <f t="shared" si="24"/>
        <v>0</v>
      </c>
      <c r="Y293" s="16">
        <v>0</v>
      </c>
      <c r="Z293" s="16">
        <v>7943820172</v>
      </c>
      <c r="AA293" s="16">
        <v>1000000000</v>
      </c>
      <c r="AB293" s="16">
        <v>0</v>
      </c>
      <c r="AC293" s="16">
        <v>0</v>
      </c>
      <c r="AD293" s="55">
        <v>1000000000</v>
      </c>
      <c r="AF293" s="58">
        <f t="shared" si="27"/>
        <v>0</v>
      </c>
      <c r="AJ293" s="83">
        <f t="shared" si="28"/>
        <v>0</v>
      </c>
      <c r="AK293" s="84">
        <f t="shared" si="29"/>
        <v>0</v>
      </c>
      <c r="AL293" s="85"/>
    </row>
    <row r="294" spans="1:38" ht="12.75" hidden="1" customHeight="1" x14ac:dyDescent="0.25">
      <c r="A294" s="10" t="s">
        <v>565</v>
      </c>
      <c r="B294" s="11" t="s">
        <v>566</v>
      </c>
      <c r="C294" s="11" t="s">
        <v>567</v>
      </c>
      <c r="D294" s="90" t="str">
        <f t="shared" si="25"/>
        <v>35</v>
      </c>
      <c r="E294" s="90" t="str">
        <f t="shared" si="26"/>
        <v>3502</v>
      </c>
      <c r="F294" s="11" t="s">
        <v>597</v>
      </c>
      <c r="G294" s="11" t="s">
        <v>609</v>
      </c>
      <c r="H294" s="11">
        <v>252</v>
      </c>
      <c r="I294" s="11" t="s">
        <v>610</v>
      </c>
      <c r="J294" s="11" t="s">
        <v>611</v>
      </c>
      <c r="K294" s="13">
        <v>8000</v>
      </c>
      <c r="L294" s="14">
        <v>4500</v>
      </c>
      <c r="M294" s="75">
        <v>7080</v>
      </c>
      <c r="N294" s="11" t="s">
        <v>614</v>
      </c>
      <c r="O294" s="12" t="s">
        <v>37</v>
      </c>
      <c r="P294" s="16">
        <v>3000000000</v>
      </c>
      <c r="Q294" s="18">
        <v>1</v>
      </c>
      <c r="R294" s="20">
        <v>44197</v>
      </c>
      <c r="S294" s="22">
        <v>12</v>
      </c>
      <c r="T294" s="7" t="s">
        <v>580</v>
      </c>
      <c r="U294" s="51">
        <v>1</v>
      </c>
      <c r="V294" s="79"/>
      <c r="W294" s="78"/>
      <c r="X294" s="49">
        <f t="shared" si="24"/>
        <v>0</v>
      </c>
      <c r="Y294" s="16">
        <v>0</v>
      </c>
      <c r="Z294" s="16">
        <v>7943820172</v>
      </c>
      <c r="AA294" s="16">
        <v>3000000000</v>
      </c>
      <c r="AB294" s="16">
        <v>0</v>
      </c>
      <c r="AC294" s="16">
        <v>0</v>
      </c>
      <c r="AD294" s="55">
        <v>3000000000</v>
      </c>
      <c r="AF294" s="58">
        <f t="shared" si="27"/>
        <v>0</v>
      </c>
      <c r="AJ294" s="83">
        <f t="shared" si="28"/>
        <v>0</v>
      </c>
      <c r="AK294" s="84">
        <f t="shared" si="29"/>
        <v>0</v>
      </c>
      <c r="AL294" s="85"/>
    </row>
    <row r="295" spans="1:38" ht="12.75" hidden="1" customHeight="1" x14ac:dyDescent="0.25">
      <c r="A295" s="10" t="s">
        <v>565</v>
      </c>
      <c r="B295" s="11" t="s">
        <v>566</v>
      </c>
      <c r="C295" s="11" t="s">
        <v>567</v>
      </c>
      <c r="D295" s="90" t="str">
        <f t="shared" si="25"/>
        <v>35</v>
      </c>
      <c r="E295" s="90" t="str">
        <f t="shared" si="26"/>
        <v>3502</v>
      </c>
      <c r="F295" s="11" t="s">
        <v>604</v>
      </c>
      <c r="G295" s="11" t="s">
        <v>598</v>
      </c>
      <c r="H295" s="11">
        <v>252</v>
      </c>
      <c r="I295" s="11" t="s">
        <v>610</v>
      </c>
      <c r="J295" s="11" t="s">
        <v>611</v>
      </c>
      <c r="K295" s="13">
        <v>8000</v>
      </c>
      <c r="L295" s="14">
        <v>4500</v>
      </c>
      <c r="M295" s="75">
        <v>7080</v>
      </c>
      <c r="N295" s="11" t="s">
        <v>615</v>
      </c>
      <c r="O295" s="12" t="s">
        <v>37</v>
      </c>
      <c r="P295" s="16">
        <v>1600000000</v>
      </c>
      <c r="Q295" s="18">
        <v>500</v>
      </c>
      <c r="R295" s="20">
        <v>44378</v>
      </c>
      <c r="S295" s="22">
        <v>5</v>
      </c>
      <c r="T295" s="7" t="s">
        <v>580</v>
      </c>
      <c r="U295" s="51">
        <v>500</v>
      </c>
      <c r="V295" s="79"/>
      <c r="W295" s="78"/>
      <c r="X295" s="49">
        <f t="shared" si="24"/>
        <v>0</v>
      </c>
      <c r="Y295" s="16">
        <v>0</v>
      </c>
      <c r="Z295" s="16">
        <v>2100000000</v>
      </c>
      <c r="AA295" s="16">
        <v>1600000000</v>
      </c>
      <c r="AB295" s="16">
        <v>0</v>
      </c>
      <c r="AC295" s="16">
        <v>0</v>
      </c>
      <c r="AD295" s="55">
        <v>1600000000</v>
      </c>
      <c r="AF295" s="58">
        <f t="shared" si="27"/>
        <v>0</v>
      </c>
      <c r="AJ295" s="83">
        <f t="shared" si="28"/>
        <v>0</v>
      </c>
      <c r="AK295" s="84">
        <f t="shared" si="29"/>
        <v>0</v>
      </c>
      <c r="AL295" s="85"/>
    </row>
    <row r="296" spans="1:38" ht="12.75" hidden="1" customHeight="1" x14ac:dyDescent="0.25">
      <c r="A296" s="10" t="s">
        <v>565</v>
      </c>
      <c r="B296" s="11" t="s">
        <v>566</v>
      </c>
      <c r="C296" s="11" t="s">
        <v>567</v>
      </c>
      <c r="D296" s="90" t="str">
        <f t="shared" si="25"/>
        <v>35</v>
      </c>
      <c r="E296" s="90" t="str">
        <f t="shared" si="26"/>
        <v>3502</v>
      </c>
      <c r="F296" s="11" t="s">
        <v>604</v>
      </c>
      <c r="G296" s="11" t="s">
        <v>598</v>
      </c>
      <c r="H296" s="11">
        <v>252</v>
      </c>
      <c r="I296" s="11" t="s">
        <v>610</v>
      </c>
      <c r="J296" s="11" t="s">
        <v>611</v>
      </c>
      <c r="K296" s="13">
        <v>8000</v>
      </c>
      <c r="L296" s="14">
        <v>4500</v>
      </c>
      <c r="M296" s="75">
        <v>7080</v>
      </c>
      <c r="N296" s="11" t="s">
        <v>616</v>
      </c>
      <c r="O296" s="12" t="s">
        <v>37</v>
      </c>
      <c r="P296" s="16">
        <v>500000000</v>
      </c>
      <c r="Q296" s="18">
        <v>1</v>
      </c>
      <c r="R296" s="20">
        <v>44197</v>
      </c>
      <c r="S296" s="22">
        <v>12</v>
      </c>
      <c r="T296" s="7" t="s">
        <v>580</v>
      </c>
      <c r="U296" s="51">
        <v>1</v>
      </c>
      <c r="V296" s="79"/>
      <c r="W296" s="78"/>
      <c r="X296" s="49">
        <f t="shared" si="24"/>
        <v>0</v>
      </c>
      <c r="Y296" s="16">
        <v>0</v>
      </c>
      <c r="Z296" s="16">
        <v>2100000000</v>
      </c>
      <c r="AA296" s="16">
        <v>500000000</v>
      </c>
      <c r="AB296" s="16">
        <v>0</v>
      </c>
      <c r="AC296" s="16">
        <v>0</v>
      </c>
      <c r="AD296" s="55">
        <v>500000000</v>
      </c>
      <c r="AF296" s="58">
        <f t="shared" si="27"/>
        <v>0</v>
      </c>
      <c r="AJ296" s="83">
        <f t="shared" si="28"/>
        <v>0</v>
      </c>
      <c r="AK296" s="84">
        <f t="shared" si="29"/>
        <v>0</v>
      </c>
      <c r="AL296" s="85"/>
    </row>
    <row r="297" spans="1:38" ht="12.75" hidden="1" customHeight="1" x14ac:dyDescent="0.25">
      <c r="A297" s="10" t="s">
        <v>565</v>
      </c>
      <c r="B297" s="11" t="s">
        <v>566</v>
      </c>
      <c r="C297" s="11" t="s">
        <v>567</v>
      </c>
      <c r="D297" s="90" t="str">
        <f t="shared" si="25"/>
        <v>35</v>
      </c>
      <c r="E297" s="90" t="str">
        <f t="shared" si="26"/>
        <v>3502</v>
      </c>
      <c r="F297" s="11" t="s">
        <v>597</v>
      </c>
      <c r="G297" s="11" t="s">
        <v>617</v>
      </c>
      <c r="H297" s="11">
        <v>253</v>
      </c>
      <c r="I297" s="11" t="s">
        <v>618</v>
      </c>
      <c r="J297" s="11" t="s">
        <v>619</v>
      </c>
      <c r="K297" s="13">
        <v>5</v>
      </c>
      <c r="L297" s="14">
        <v>2</v>
      </c>
      <c r="M297" s="75">
        <v>2</v>
      </c>
      <c r="N297" s="11" t="s">
        <v>620</v>
      </c>
      <c r="O297" s="12" t="s">
        <v>37</v>
      </c>
      <c r="P297" s="16">
        <v>1275589184</v>
      </c>
      <c r="Q297" s="18">
        <v>12</v>
      </c>
      <c r="R297" s="20">
        <v>44197</v>
      </c>
      <c r="S297" s="22">
        <v>12</v>
      </c>
      <c r="T297" s="7" t="s">
        <v>580</v>
      </c>
      <c r="U297" s="51">
        <v>12</v>
      </c>
      <c r="V297" s="79"/>
      <c r="W297" s="78"/>
      <c r="X297" s="49">
        <f t="shared" si="24"/>
        <v>0</v>
      </c>
      <c r="Y297" s="16">
        <v>0</v>
      </c>
      <c r="Z297" s="16">
        <v>1275589184</v>
      </c>
      <c r="AA297" s="16">
        <v>1275589184</v>
      </c>
      <c r="AB297" s="16">
        <v>0</v>
      </c>
      <c r="AC297" s="16">
        <v>0</v>
      </c>
      <c r="AD297" s="55">
        <v>1275589184</v>
      </c>
      <c r="AF297" s="58">
        <f t="shared" si="27"/>
        <v>0</v>
      </c>
      <c r="AJ297" s="83">
        <f t="shared" si="28"/>
        <v>0</v>
      </c>
      <c r="AK297" s="84">
        <f t="shared" si="29"/>
        <v>0</v>
      </c>
      <c r="AL297" s="85"/>
    </row>
    <row r="298" spans="1:38" ht="12.75" hidden="1" customHeight="1" x14ac:dyDescent="0.25">
      <c r="A298" s="10" t="s">
        <v>565</v>
      </c>
      <c r="B298" s="11" t="s">
        <v>566</v>
      </c>
      <c r="C298" s="11" t="s">
        <v>567</v>
      </c>
      <c r="D298" s="90" t="str">
        <f t="shared" si="25"/>
        <v>35</v>
      </c>
      <c r="E298" s="90" t="str">
        <f t="shared" si="26"/>
        <v>3502</v>
      </c>
      <c r="F298" s="11" t="s">
        <v>604</v>
      </c>
      <c r="G298" s="11" t="s">
        <v>609</v>
      </c>
      <c r="H298" s="11">
        <v>253</v>
      </c>
      <c r="I298" s="11" t="s">
        <v>618</v>
      </c>
      <c r="J298" s="11" t="s">
        <v>619</v>
      </c>
      <c r="K298" s="13">
        <v>5</v>
      </c>
      <c r="L298" s="14">
        <v>2</v>
      </c>
      <c r="M298" s="75">
        <v>2</v>
      </c>
      <c r="N298" s="11" t="s">
        <v>621</v>
      </c>
      <c r="O298" s="12" t="s">
        <v>37</v>
      </c>
      <c r="P298" s="16">
        <v>416584850</v>
      </c>
      <c r="Q298" s="18">
        <v>12</v>
      </c>
      <c r="R298" s="20">
        <v>44378</v>
      </c>
      <c r="S298" s="22">
        <v>5</v>
      </c>
      <c r="T298" s="7" t="s">
        <v>580</v>
      </c>
      <c r="U298" s="51">
        <v>10</v>
      </c>
      <c r="V298" s="79"/>
      <c r="W298" s="78"/>
      <c r="X298" s="49">
        <f t="shared" si="24"/>
        <v>0</v>
      </c>
      <c r="Y298" s="16">
        <v>0</v>
      </c>
      <c r="Z298" s="16">
        <v>416584850</v>
      </c>
      <c r="AA298" s="16">
        <v>416584850</v>
      </c>
      <c r="AB298" s="16">
        <v>0</v>
      </c>
      <c r="AC298" s="16">
        <v>0</v>
      </c>
      <c r="AD298" s="55">
        <v>416584850</v>
      </c>
      <c r="AF298" s="58">
        <f t="shared" si="27"/>
        <v>0</v>
      </c>
      <c r="AJ298" s="83">
        <f t="shared" si="28"/>
        <v>0</v>
      </c>
      <c r="AK298" s="84">
        <f t="shared" si="29"/>
        <v>0</v>
      </c>
      <c r="AL298" s="85"/>
    </row>
    <row r="299" spans="1:38" ht="12.75" hidden="1" customHeight="1" x14ac:dyDescent="0.25">
      <c r="A299" s="10" t="s">
        <v>565</v>
      </c>
      <c r="B299" s="11" t="s">
        <v>566</v>
      </c>
      <c r="C299" s="11" t="s">
        <v>567</v>
      </c>
      <c r="D299" s="90" t="str">
        <f t="shared" si="25"/>
        <v>39</v>
      </c>
      <c r="E299" s="90" t="str">
        <f t="shared" si="26"/>
        <v>3903</v>
      </c>
      <c r="F299" s="11" t="s">
        <v>622</v>
      </c>
      <c r="G299" s="11" t="s">
        <v>623</v>
      </c>
      <c r="H299" s="11">
        <v>275</v>
      </c>
      <c r="I299" s="11" t="s">
        <v>624</v>
      </c>
      <c r="J299" s="11" t="s">
        <v>625</v>
      </c>
      <c r="K299" s="13">
        <v>4</v>
      </c>
      <c r="L299" s="14">
        <v>1</v>
      </c>
      <c r="M299" s="75">
        <v>1</v>
      </c>
      <c r="N299" s="11" t="s">
        <v>626</v>
      </c>
      <c r="O299" s="12" t="s">
        <v>37</v>
      </c>
      <c r="P299" s="16">
        <v>1000000000</v>
      </c>
      <c r="Q299" s="18">
        <v>1</v>
      </c>
      <c r="R299" s="20">
        <v>44410</v>
      </c>
      <c r="S299" s="22">
        <v>4</v>
      </c>
      <c r="T299" s="7" t="s">
        <v>574</v>
      </c>
      <c r="U299" s="51">
        <v>1</v>
      </c>
      <c r="V299" s="79"/>
      <c r="W299" s="78"/>
      <c r="X299" s="49">
        <f t="shared" si="24"/>
        <v>0</v>
      </c>
      <c r="Y299" s="16">
        <v>0</v>
      </c>
      <c r="Z299" s="16">
        <v>500000000</v>
      </c>
      <c r="AA299" s="16">
        <v>500000000</v>
      </c>
      <c r="AB299" s="16">
        <v>0</v>
      </c>
      <c r="AC299" s="16">
        <v>0</v>
      </c>
      <c r="AD299" s="55">
        <v>500000000</v>
      </c>
      <c r="AF299" s="58">
        <f t="shared" si="27"/>
        <v>0</v>
      </c>
      <c r="AJ299" s="83">
        <f t="shared" si="28"/>
        <v>0</v>
      </c>
      <c r="AK299" s="84">
        <f t="shared" si="29"/>
        <v>0</v>
      </c>
      <c r="AL299" s="85"/>
    </row>
    <row r="300" spans="1:38" ht="12.75" hidden="1" customHeight="1" x14ac:dyDescent="0.25">
      <c r="A300" s="10" t="s">
        <v>565</v>
      </c>
      <c r="B300" s="11" t="s">
        <v>566</v>
      </c>
      <c r="C300" s="11" t="s">
        <v>545</v>
      </c>
      <c r="D300" s="90" t="str">
        <f t="shared" si="25"/>
        <v>35</v>
      </c>
      <c r="E300" s="90" t="str">
        <f t="shared" si="26"/>
        <v>3502</v>
      </c>
      <c r="F300" s="11" t="s">
        <v>597</v>
      </c>
      <c r="G300" s="11" t="s">
        <v>609</v>
      </c>
      <c r="H300" s="11">
        <v>320</v>
      </c>
      <c r="I300" s="11" t="s">
        <v>627</v>
      </c>
      <c r="J300" s="11" t="s">
        <v>628</v>
      </c>
      <c r="K300" s="13">
        <v>100</v>
      </c>
      <c r="L300" s="14">
        <v>70</v>
      </c>
      <c r="M300" s="75">
        <v>70</v>
      </c>
      <c r="N300" s="11" t="s">
        <v>629</v>
      </c>
      <c r="O300" s="12" t="s">
        <v>37</v>
      </c>
      <c r="P300" s="16">
        <v>6276000000</v>
      </c>
      <c r="Q300" s="18">
        <v>1</v>
      </c>
      <c r="R300" s="20">
        <v>44197</v>
      </c>
      <c r="S300" s="22">
        <v>12</v>
      </c>
      <c r="T300" s="7" t="s">
        <v>580</v>
      </c>
      <c r="U300" s="51">
        <v>1</v>
      </c>
      <c r="V300" s="79"/>
      <c r="W300" s="78"/>
      <c r="X300" s="49">
        <f t="shared" si="24"/>
        <v>0</v>
      </c>
      <c r="Y300" s="16">
        <v>0</v>
      </c>
      <c r="Z300" s="16">
        <v>6276000000</v>
      </c>
      <c r="AA300" s="16">
        <v>6276000000</v>
      </c>
      <c r="AB300" s="16">
        <v>0</v>
      </c>
      <c r="AC300" s="16">
        <v>0</v>
      </c>
      <c r="AD300" s="55">
        <v>6276000000</v>
      </c>
      <c r="AF300" s="58">
        <f t="shared" si="27"/>
        <v>0</v>
      </c>
      <c r="AJ300" s="83">
        <f t="shared" si="28"/>
        <v>0</v>
      </c>
      <c r="AK300" s="84">
        <f t="shared" si="29"/>
        <v>0</v>
      </c>
      <c r="AL300" s="85"/>
    </row>
    <row r="301" spans="1:38" ht="12.75" hidden="1" customHeight="1" x14ac:dyDescent="0.25">
      <c r="A301" s="10" t="s">
        <v>565</v>
      </c>
      <c r="B301" s="11" t="s">
        <v>566</v>
      </c>
      <c r="C301" s="11" t="s">
        <v>146</v>
      </c>
      <c r="D301" s="90" t="str">
        <f t="shared" si="25"/>
        <v>17</v>
      </c>
      <c r="E301" s="90" t="str">
        <f t="shared" si="26"/>
        <v>1709</v>
      </c>
      <c r="F301" s="11" t="s">
        <v>630</v>
      </c>
      <c r="G301" s="11" t="s">
        <v>631</v>
      </c>
      <c r="H301" s="11">
        <v>332</v>
      </c>
      <c r="I301" s="11"/>
      <c r="J301" s="11"/>
      <c r="K301" s="13">
        <v>0</v>
      </c>
      <c r="L301" s="14">
        <v>0</v>
      </c>
      <c r="M301" s="75">
        <v>0</v>
      </c>
      <c r="N301" s="11" t="s">
        <v>632</v>
      </c>
      <c r="O301" s="12" t="s">
        <v>37</v>
      </c>
      <c r="P301" s="16">
        <v>324472670</v>
      </c>
      <c r="Q301" s="18">
        <v>1</v>
      </c>
      <c r="R301" s="20">
        <v>44501</v>
      </c>
      <c r="S301" s="22">
        <v>2</v>
      </c>
      <c r="T301" s="7" t="s">
        <v>580</v>
      </c>
      <c r="U301" s="51">
        <v>1</v>
      </c>
      <c r="V301" s="79"/>
      <c r="W301" s="78"/>
      <c r="X301" s="49">
        <f t="shared" si="24"/>
        <v>0</v>
      </c>
      <c r="Y301" s="16">
        <v>0</v>
      </c>
      <c r="Z301" s="16">
        <v>3244726700</v>
      </c>
      <c r="AA301" s="16">
        <v>324472670</v>
      </c>
      <c r="AB301" s="16">
        <v>0</v>
      </c>
      <c r="AC301" s="16">
        <v>0</v>
      </c>
      <c r="AD301" s="55">
        <v>324472670</v>
      </c>
      <c r="AF301" s="58">
        <f t="shared" si="27"/>
        <v>0</v>
      </c>
      <c r="AJ301" s="83">
        <f t="shared" si="28"/>
        <v>0</v>
      </c>
      <c r="AK301" s="84">
        <f t="shared" si="29"/>
        <v>0</v>
      </c>
      <c r="AL301" s="85"/>
    </row>
    <row r="302" spans="1:38" ht="12.75" hidden="1" customHeight="1" x14ac:dyDescent="0.25">
      <c r="A302" s="10" t="s">
        <v>565</v>
      </c>
      <c r="B302" s="11" t="s">
        <v>566</v>
      </c>
      <c r="C302" s="11" t="s">
        <v>146</v>
      </c>
      <c r="D302" s="90" t="str">
        <f t="shared" si="25"/>
        <v>17</v>
      </c>
      <c r="E302" s="90" t="str">
        <f t="shared" si="26"/>
        <v>1709</v>
      </c>
      <c r="F302" s="11" t="s">
        <v>630</v>
      </c>
      <c r="G302" s="11" t="s">
        <v>631</v>
      </c>
      <c r="H302" s="11">
        <v>332</v>
      </c>
      <c r="I302" s="11"/>
      <c r="J302" s="11"/>
      <c r="K302" s="13">
        <v>0</v>
      </c>
      <c r="L302" s="14">
        <v>0</v>
      </c>
      <c r="M302" s="75">
        <v>0</v>
      </c>
      <c r="N302" s="11" t="s">
        <v>633</v>
      </c>
      <c r="O302" s="12" t="s">
        <v>37</v>
      </c>
      <c r="P302" s="16">
        <v>648945340</v>
      </c>
      <c r="Q302" s="18">
        <v>1</v>
      </c>
      <c r="R302" s="20">
        <v>44501</v>
      </c>
      <c r="S302" s="22">
        <v>2</v>
      </c>
      <c r="T302" s="7" t="s">
        <v>580</v>
      </c>
      <c r="U302" s="51">
        <v>1</v>
      </c>
      <c r="V302" s="79"/>
      <c r="W302" s="78"/>
      <c r="X302" s="49">
        <f t="shared" si="24"/>
        <v>0</v>
      </c>
      <c r="Y302" s="16">
        <v>0</v>
      </c>
      <c r="Z302" s="16">
        <v>3244726700</v>
      </c>
      <c r="AA302" s="16">
        <v>648945340</v>
      </c>
      <c r="AB302" s="16">
        <v>0</v>
      </c>
      <c r="AC302" s="16">
        <v>0</v>
      </c>
      <c r="AD302" s="55">
        <v>648945340</v>
      </c>
      <c r="AF302" s="58">
        <f t="shared" si="27"/>
        <v>0</v>
      </c>
      <c r="AJ302" s="83">
        <f t="shared" si="28"/>
        <v>0</v>
      </c>
      <c r="AK302" s="84">
        <f t="shared" si="29"/>
        <v>0</v>
      </c>
      <c r="AL302" s="85"/>
    </row>
    <row r="303" spans="1:38" ht="12.75" hidden="1" customHeight="1" x14ac:dyDescent="0.25">
      <c r="A303" s="10" t="s">
        <v>565</v>
      </c>
      <c r="B303" s="11" t="s">
        <v>566</v>
      </c>
      <c r="C303" s="11" t="s">
        <v>146</v>
      </c>
      <c r="D303" s="90" t="str">
        <f t="shared" si="25"/>
        <v>17</v>
      </c>
      <c r="E303" s="90" t="str">
        <f t="shared" si="26"/>
        <v>1709</v>
      </c>
      <c r="F303" s="11" t="s">
        <v>630</v>
      </c>
      <c r="G303" s="11" t="s">
        <v>631</v>
      </c>
      <c r="H303" s="11">
        <v>332</v>
      </c>
      <c r="I303" s="11"/>
      <c r="J303" s="11"/>
      <c r="K303" s="13">
        <v>0</v>
      </c>
      <c r="L303" s="14">
        <v>0</v>
      </c>
      <c r="M303" s="75">
        <v>0</v>
      </c>
      <c r="N303" s="11" t="s">
        <v>634</v>
      </c>
      <c r="O303" s="12" t="s">
        <v>37</v>
      </c>
      <c r="P303" s="16">
        <v>227130869</v>
      </c>
      <c r="Q303" s="18">
        <v>1</v>
      </c>
      <c r="R303" s="20">
        <v>44501</v>
      </c>
      <c r="S303" s="22">
        <v>2</v>
      </c>
      <c r="T303" s="7" t="s">
        <v>580</v>
      </c>
      <c r="U303" s="51">
        <v>1</v>
      </c>
      <c r="V303" s="79"/>
      <c r="W303" s="78"/>
      <c r="X303" s="49">
        <f t="shared" si="24"/>
        <v>0</v>
      </c>
      <c r="Y303" s="16">
        <v>0</v>
      </c>
      <c r="Z303" s="16">
        <v>3244726700</v>
      </c>
      <c r="AA303" s="16">
        <v>227130869</v>
      </c>
      <c r="AB303" s="16">
        <v>0</v>
      </c>
      <c r="AC303" s="16">
        <v>0</v>
      </c>
      <c r="AD303" s="55">
        <v>227130869</v>
      </c>
      <c r="AF303" s="58">
        <f t="shared" si="27"/>
        <v>0</v>
      </c>
      <c r="AJ303" s="83">
        <f t="shared" si="28"/>
        <v>0</v>
      </c>
      <c r="AK303" s="84">
        <f t="shared" si="29"/>
        <v>0</v>
      </c>
      <c r="AL303" s="85"/>
    </row>
    <row r="304" spans="1:38" ht="12.75" hidden="1" customHeight="1" x14ac:dyDescent="0.25">
      <c r="A304" s="10" t="s">
        <v>565</v>
      </c>
      <c r="B304" s="11" t="s">
        <v>566</v>
      </c>
      <c r="C304" s="11" t="s">
        <v>146</v>
      </c>
      <c r="D304" s="90" t="str">
        <f t="shared" si="25"/>
        <v>17</v>
      </c>
      <c r="E304" s="90" t="str">
        <f t="shared" si="26"/>
        <v>1709</v>
      </c>
      <c r="F304" s="11" t="s">
        <v>630</v>
      </c>
      <c r="G304" s="11" t="s">
        <v>631</v>
      </c>
      <c r="H304" s="11">
        <v>332</v>
      </c>
      <c r="I304" s="11"/>
      <c r="J304" s="11"/>
      <c r="K304" s="13">
        <v>0</v>
      </c>
      <c r="L304" s="14">
        <v>0</v>
      </c>
      <c r="M304" s="75">
        <v>0</v>
      </c>
      <c r="N304" s="11" t="s">
        <v>635</v>
      </c>
      <c r="O304" s="12" t="s">
        <v>37</v>
      </c>
      <c r="P304" s="16">
        <v>2044177821</v>
      </c>
      <c r="Q304" s="18">
        <v>1</v>
      </c>
      <c r="R304" s="20">
        <v>44501</v>
      </c>
      <c r="S304" s="22">
        <v>2</v>
      </c>
      <c r="T304" s="7" t="s">
        <v>580</v>
      </c>
      <c r="U304" s="51">
        <v>1</v>
      </c>
      <c r="V304" s="79"/>
      <c r="W304" s="78"/>
      <c r="X304" s="49">
        <f t="shared" si="24"/>
        <v>0</v>
      </c>
      <c r="Y304" s="16">
        <v>0</v>
      </c>
      <c r="Z304" s="16">
        <v>3244726700</v>
      </c>
      <c r="AA304" s="16">
        <v>2044177821</v>
      </c>
      <c r="AB304" s="16">
        <v>0</v>
      </c>
      <c r="AC304" s="16">
        <v>0</v>
      </c>
      <c r="AD304" s="55">
        <v>2044177821</v>
      </c>
      <c r="AF304" s="58">
        <f t="shared" si="27"/>
        <v>0</v>
      </c>
      <c r="AJ304" s="83">
        <f t="shared" si="28"/>
        <v>0</v>
      </c>
      <c r="AK304" s="84">
        <f t="shared" si="29"/>
        <v>0</v>
      </c>
      <c r="AL304" s="85"/>
    </row>
    <row r="305" spans="1:38" ht="12.75" customHeight="1" x14ac:dyDescent="0.25">
      <c r="A305" s="10" t="s">
        <v>636</v>
      </c>
      <c r="B305" s="11" t="s">
        <v>637</v>
      </c>
      <c r="C305" s="11" t="s">
        <v>545</v>
      </c>
      <c r="D305" s="90" t="str">
        <f t="shared" si="25"/>
        <v>32</v>
      </c>
      <c r="E305" s="90" t="str">
        <f t="shared" si="26"/>
        <v>3202</v>
      </c>
      <c r="F305" s="11" t="s">
        <v>638</v>
      </c>
      <c r="G305" s="11" t="s">
        <v>639</v>
      </c>
      <c r="H305" s="11">
        <v>278</v>
      </c>
      <c r="I305" s="11" t="s">
        <v>640</v>
      </c>
      <c r="J305" s="11" t="s">
        <v>641</v>
      </c>
      <c r="K305" s="13">
        <v>150</v>
      </c>
      <c r="L305" s="14">
        <v>51</v>
      </c>
      <c r="M305" s="75">
        <v>51</v>
      </c>
      <c r="N305" s="11" t="s">
        <v>642</v>
      </c>
      <c r="O305" s="12" t="s">
        <v>643</v>
      </c>
      <c r="P305" s="16">
        <v>200000000</v>
      </c>
      <c r="Q305" s="18">
        <v>51</v>
      </c>
      <c r="R305" s="20">
        <v>44197</v>
      </c>
      <c r="S305" s="22">
        <v>12</v>
      </c>
      <c r="T305" s="7" t="s">
        <v>644</v>
      </c>
      <c r="U305" s="51">
        <v>51</v>
      </c>
      <c r="V305" s="79">
        <v>51</v>
      </c>
      <c r="W305" s="105" t="s">
        <v>2841</v>
      </c>
      <c r="X305" s="49">
        <f t="shared" si="24"/>
        <v>1</v>
      </c>
      <c r="Y305" s="16">
        <v>0</v>
      </c>
      <c r="Z305" s="16">
        <v>200000000</v>
      </c>
      <c r="AA305" s="16">
        <v>200000000</v>
      </c>
      <c r="AB305" s="16">
        <v>0</v>
      </c>
      <c r="AC305" s="16">
        <v>0</v>
      </c>
      <c r="AD305" s="55">
        <v>200000000</v>
      </c>
      <c r="AE305" s="81">
        <v>200000000</v>
      </c>
      <c r="AF305" s="58">
        <f t="shared" si="27"/>
        <v>1</v>
      </c>
      <c r="AG305" s="81">
        <v>0</v>
      </c>
      <c r="AH305" s="81">
        <v>0</v>
      </c>
      <c r="AI305" s="81">
        <v>0</v>
      </c>
      <c r="AJ305" s="83">
        <f t="shared" si="28"/>
        <v>200000000</v>
      </c>
      <c r="AK305" s="84">
        <f t="shared" si="29"/>
        <v>1</v>
      </c>
      <c r="AL305" s="85"/>
    </row>
    <row r="306" spans="1:38" ht="12.75" customHeight="1" x14ac:dyDescent="0.25">
      <c r="A306" s="10" t="s">
        <v>636</v>
      </c>
      <c r="B306" s="11" t="s">
        <v>637</v>
      </c>
      <c r="C306" s="11" t="s">
        <v>545</v>
      </c>
      <c r="D306" s="90" t="str">
        <f t="shared" si="25"/>
        <v>32</v>
      </c>
      <c r="E306" s="90" t="str">
        <f t="shared" si="26"/>
        <v>3202</v>
      </c>
      <c r="F306" s="11" t="s">
        <v>645</v>
      </c>
      <c r="G306" s="11" t="s">
        <v>646</v>
      </c>
      <c r="H306" s="11">
        <v>279</v>
      </c>
      <c r="I306" s="11" t="s">
        <v>647</v>
      </c>
      <c r="J306" s="11" t="s">
        <v>648</v>
      </c>
      <c r="K306" s="13">
        <v>6</v>
      </c>
      <c r="L306" s="14">
        <v>2</v>
      </c>
      <c r="M306" s="75">
        <v>2</v>
      </c>
      <c r="N306" s="11" t="s">
        <v>649</v>
      </c>
      <c r="O306" s="12" t="s">
        <v>37</v>
      </c>
      <c r="P306" s="16">
        <v>50000000</v>
      </c>
      <c r="Q306" s="18">
        <v>2</v>
      </c>
      <c r="R306" s="20">
        <v>44197</v>
      </c>
      <c r="S306" s="22">
        <v>12</v>
      </c>
      <c r="T306" s="7" t="s">
        <v>644</v>
      </c>
      <c r="U306" s="51">
        <v>2</v>
      </c>
      <c r="V306" s="79">
        <v>2</v>
      </c>
      <c r="W306" s="78" t="s">
        <v>2842</v>
      </c>
      <c r="X306" s="49">
        <f t="shared" si="24"/>
        <v>1</v>
      </c>
      <c r="Y306" s="16">
        <v>0</v>
      </c>
      <c r="Z306" s="16">
        <v>735107408</v>
      </c>
      <c r="AA306" s="16">
        <v>50000000</v>
      </c>
      <c r="AB306" s="16">
        <v>0</v>
      </c>
      <c r="AC306" s="16">
        <v>0</v>
      </c>
      <c r="AD306" s="55">
        <v>50000000</v>
      </c>
      <c r="AE306" s="81">
        <v>0</v>
      </c>
      <c r="AF306" s="58">
        <f t="shared" si="27"/>
        <v>0</v>
      </c>
      <c r="AG306" s="81">
        <v>0</v>
      </c>
      <c r="AH306" s="81">
        <v>0</v>
      </c>
      <c r="AI306" s="81">
        <v>0</v>
      </c>
      <c r="AJ306" s="83">
        <f t="shared" si="28"/>
        <v>0</v>
      </c>
      <c r="AK306" s="84">
        <f t="shared" si="29"/>
        <v>0</v>
      </c>
      <c r="AL306" s="85"/>
    </row>
    <row r="307" spans="1:38" ht="12.75" customHeight="1" x14ac:dyDescent="0.25">
      <c r="A307" s="10" t="s">
        <v>636</v>
      </c>
      <c r="B307" s="11" t="s">
        <v>637</v>
      </c>
      <c r="C307" s="11" t="s">
        <v>545</v>
      </c>
      <c r="D307" s="90" t="str">
        <f t="shared" si="25"/>
        <v>32</v>
      </c>
      <c r="E307" s="90" t="str">
        <f t="shared" si="26"/>
        <v>3202</v>
      </c>
      <c r="F307" s="11" t="s">
        <v>645</v>
      </c>
      <c r="G307" s="11" t="s">
        <v>646</v>
      </c>
      <c r="H307" s="11">
        <v>279</v>
      </c>
      <c r="I307" s="11" t="s">
        <v>647</v>
      </c>
      <c r="J307" s="11" t="s">
        <v>648</v>
      </c>
      <c r="K307" s="13">
        <v>6</v>
      </c>
      <c r="L307" s="14">
        <v>2</v>
      </c>
      <c r="M307" s="75">
        <v>2</v>
      </c>
      <c r="N307" s="11" t="s">
        <v>650</v>
      </c>
      <c r="O307" s="12" t="s">
        <v>37</v>
      </c>
      <c r="P307" s="16">
        <v>499603610</v>
      </c>
      <c r="Q307" s="18">
        <v>2</v>
      </c>
      <c r="R307" s="20">
        <v>44197</v>
      </c>
      <c r="S307" s="22">
        <v>12</v>
      </c>
      <c r="T307" s="7" t="s">
        <v>644</v>
      </c>
      <c r="U307" s="51">
        <v>2</v>
      </c>
      <c r="V307" s="79">
        <v>2</v>
      </c>
      <c r="W307" s="78" t="s">
        <v>2843</v>
      </c>
      <c r="X307" s="49">
        <f t="shared" si="24"/>
        <v>1</v>
      </c>
      <c r="Y307" s="16">
        <v>0</v>
      </c>
      <c r="Z307" s="16">
        <v>735107408</v>
      </c>
      <c r="AA307" s="16">
        <v>499603610</v>
      </c>
      <c r="AB307" s="16">
        <v>0</v>
      </c>
      <c r="AC307" s="16">
        <v>0</v>
      </c>
      <c r="AD307" s="55">
        <v>499603610</v>
      </c>
      <c r="AE307" s="81">
        <v>392039034</v>
      </c>
      <c r="AF307" s="58">
        <f t="shared" si="27"/>
        <v>0.78470016259490194</v>
      </c>
      <c r="AG307" s="81">
        <v>0</v>
      </c>
      <c r="AH307" s="81">
        <v>0</v>
      </c>
      <c r="AI307" s="81">
        <v>0</v>
      </c>
      <c r="AJ307" s="83">
        <f t="shared" si="28"/>
        <v>392039034</v>
      </c>
      <c r="AK307" s="84">
        <f t="shared" si="29"/>
        <v>0.78470016259490194</v>
      </c>
      <c r="AL307" s="85"/>
    </row>
    <row r="308" spans="1:38" ht="12.75" customHeight="1" x14ac:dyDescent="0.25">
      <c r="A308" s="10" t="s">
        <v>636</v>
      </c>
      <c r="B308" s="11" t="s">
        <v>637</v>
      </c>
      <c r="C308" s="11" t="s">
        <v>545</v>
      </c>
      <c r="D308" s="90" t="str">
        <f t="shared" si="25"/>
        <v>32</v>
      </c>
      <c r="E308" s="90" t="str">
        <f t="shared" si="26"/>
        <v>3202</v>
      </c>
      <c r="F308" s="11" t="s">
        <v>645</v>
      </c>
      <c r="G308" s="11" t="s">
        <v>646</v>
      </c>
      <c r="H308" s="11">
        <v>279</v>
      </c>
      <c r="I308" s="11" t="s">
        <v>647</v>
      </c>
      <c r="J308" s="11" t="s">
        <v>648</v>
      </c>
      <c r="K308" s="13">
        <v>6</v>
      </c>
      <c r="L308" s="14">
        <v>2</v>
      </c>
      <c r="M308" s="75">
        <v>2</v>
      </c>
      <c r="N308" s="11" t="s">
        <v>651</v>
      </c>
      <c r="O308" s="12" t="s">
        <v>37</v>
      </c>
      <c r="P308" s="16">
        <v>185503798</v>
      </c>
      <c r="Q308" s="18">
        <v>1</v>
      </c>
      <c r="R308" s="20">
        <v>44197</v>
      </c>
      <c r="S308" s="22">
        <v>12</v>
      </c>
      <c r="T308" s="7" t="s">
        <v>644</v>
      </c>
      <c r="U308" s="51">
        <v>1</v>
      </c>
      <c r="V308" s="79">
        <v>1</v>
      </c>
      <c r="W308" s="78" t="s">
        <v>2844</v>
      </c>
      <c r="X308" s="49">
        <f t="shared" si="24"/>
        <v>1</v>
      </c>
      <c r="Y308" s="16">
        <v>0</v>
      </c>
      <c r="Z308" s="16">
        <v>735107408</v>
      </c>
      <c r="AA308" s="16">
        <v>185503798</v>
      </c>
      <c r="AB308" s="16">
        <v>0</v>
      </c>
      <c r="AC308" s="16">
        <v>0</v>
      </c>
      <c r="AD308" s="55">
        <v>185503798</v>
      </c>
      <c r="AE308" s="81">
        <v>0</v>
      </c>
      <c r="AF308" s="58">
        <f t="shared" si="27"/>
        <v>0</v>
      </c>
      <c r="AG308" s="81">
        <v>0</v>
      </c>
      <c r="AH308" s="81">
        <v>0</v>
      </c>
      <c r="AI308" s="81">
        <v>0</v>
      </c>
      <c r="AJ308" s="83">
        <f t="shared" si="28"/>
        <v>0</v>
      </c>
      <c r="AK308" s="84">
        <f t="shared" si="29"/>
        <v>0</v>
      </c>
      <c r="AL308" s="85"/>
    </row>
    <row r="309" spans="1:38" ht="12.75" customHeight="1" x14ac:dyDescent="0.25">
      <c r="A309" s="10" t="s">
        <v>636</v>
      </c>
      <c r="B309" s="11" t="s">
        <v>637</v>
      </c>
      <c r="C309" s="11" t="s">
        <v>545</v>
      </c>
      <c r="D309" s="90" t="str">
        <f t="shared" si="25"/>
        <v>32</v>
      </c>
      <c r="E309" s="90" t="str">
        <f t="shared" si="26"/>
        <v>3202</v>
      </c>
      <c r="F309" s="11" t="s">
        <v>652</v>
      </c>
      <c r="G309" s="11" t="s">
        <v>653</v>
      </c>
      <c r="H309" s="11">
        <v>280</v>
      </c>
      <c r="I309" s="11" t="s">
        <v>654</v>
      </c>
      <c r="J309" s="11" t="s">
        <v>655</v>
      </c>
      <c r="K309" s="13">
        <v>2</v>
      </c>
      <c r="L309" s="14">
        <v>2</v>
      </c>
      <c r="M309" s="75">
        <v>2</v>
      </c>
      <c r="N309" s="11" t="s">
        <v>656</v>
      </c>
      <c r="O309" s="12" t="s">
        <v>573</v>
      </c>
      <c r="P309" s="16">
        <v>412403942</v>
      </c>
      <c r="Q309" s="18">
        <v>2</v>
      </c>
      <c r="R309" s="20">
        <v>44197</v>
      </c>
      <c r="S309" s="22">
        <v>12</v>
      </c>
      <c r="T309" s="7" t="s">
        <v>657</v>
      </c>
      <c r="U309" s="51">
        <v>2</v>
      </c>
      <c r="V309" s="79">
        <v>2</v>
      </c>
      <c r="W309" s="78" t="s">
        <v>2845</v>
      </c>
      <c r="X309" s="49">
        <f t="shared" si="24"/>
        <v>1</v>
      </c>
      <c r="Y309" s="16">
        <v>0</v>
      </c>
      <c r="Z309" s="16">
        <v>412403941</v>
      </c>
      <c r="AA309" s="16">
        <v>412403941</v>
      </c>
      <c r="AB309" s="16">
        <v>0</v>
      </c>
      <c r="AC309" s="16">
        <v>0</v>
      </c>
      <c r="AD309" s="55">
        <v>412403941</v>
      </c>
      <c r="AE309" s="81">
        <v>412403941</v>
      </c>
      <c r="AF309" s="58">
        <f t="shared" si="27"/>
        <v>1</v>
      </c>
      <c r="AG309" s="81">
        <v>0</v>
      </c>
      <c r="AH309" s="81">
        <v>0</v>
      </c>
      <c r="AI309" s="81">
        <v>0</v>
      </c>
      <c r="AJ309" s="83">
        <f t="shared" si="28"/>
        <v>412403941</v>
      </c>
      <c r="AK309" s="84">
        <f t="shared" si="29"/>
        <v>1</v>
      </c>
      <c r="AL309" s="85"/>
    </row>
    <row r="310" spans="1:38" ht="12.75" customHeight="1" x14ac:dyDescent="0.25">
      <c r="A310" s="10" t="s">
        <v>636</v>
      </c>
      <c r="B310" s="11" t="s">
        <v>637</v>
      </c>
      <c r="C310" s="11" t="s">
        <v>545</v>
      </c>
      <c r="D310" s="90" t="str">
        <f t="shared" si="25"/>
        <v>32</v>
      </c>
      <c r="E310" s="90" t="str">
        <f t="shared" si="26"/>
        <v>3202</v>
      </c>
      <c r="F310" s="11" t="s">
        <v>658</v>
      </c>
      <c r="G310" s="11" t="s">
        <v>639</v>
      </c>
      <c r="H310" s="11">
        <v>281</v>
      </c>
      <c r="I310" s="11" t="s">
        <v>659</v>
      </c>
      <c r="J310" s="11" t="s">
        <v>660</v>
      </c>
      <c r="K310" s="13">
        <v>4</v>
      </c>
      <c r="L310" s="14">
        <v>0.5</v>
      </c>
      <c r="M310" s="75">
        <v>0.5</v>
      </c>
      <c r="N310" s="11" t="s">
        <v>661</v>
      </c>
      <c r="O310" s="12" t="s">
        <v>573</v>
      </c>
      <c r="P310" s="16">
        <v>67000000</v>
      </c>
      <c r="Q310" s="18">
        <v>4</v>
      </c>
      <c r="R310" s="20">
        <v>44197</v>
      </c>
      <c r="S310" s="22">
        <v>12</v>
      </c>
      <c r="T310" s="7" t="s">
        <v>662</v>
      </c>
      <c r="U310" s="51">
        <v>4</v>
      </c>
      <c r="V310" s="79">
        <v>4</v>
      </c>
      <c r="W310" s="78" t="s">
        <v>2846</v>
      </c>
      <c r="X310" s="49">
        <f t="shared" si="24"/>
        <v>1</v>
      </c>
      <c r="Y310" s="16">
        <v>0</v>
      </c>
      <c r="Z310" s="16">
        <v>334426676</v>
      </c>
      <c r="AA310" s="16">
        <v>67000000</v>
      </c>
      <c r="AB310" s="16">
        <v>0</v>
      </c>
      <c r="AC310" s="16">
        <v>0</v>
      </c>
      <c r="AD310" s="55">
        <v>67000000</v>
      </c>
      <c r="AE310" s="81">
        <v>67000000</v>
      </c>
      <c r="AF310" s="58">
        <f t="shared" si="27"/>
        <v>1</v>
      </c>
      <c r="AG310" s="81">
        <v>0</v>
      </c>
      <c r="AH310" s="81">
        <v>0</v>
      </c>
      <c r="AI310" s="81">
        <v>0</v>
      </c>
      <c r="AJ310" s="83">
        <f t="shared" si="28"/>
        <v>67000000</v>
      </c>
      <c r="AK310" s="84">
        <f t="shared" si="29"/>
        <v>1</v>
      </c>
      <c r="AL310" s="85"/>
    </row>
    <row r="311" spans="1:38" ht="12.75" customHeight="1" x14ac:dyDescent="0.25">
      <c r="A311" s="10" t="s">
        <v>636</v>
      </c>
      <c r="B311" s="11" t="s">
        <v>637</v>
      </c>
      <c r="C311" s="11" t="s">
        <v>545</v>
      </c>
      <c r="D311" s="90" t="str">
        <f t="shared" si="25"/>
        <v>32</v>
      </c>
      <c r="E311" s="90" t="str">
        <f t="shared" si="26"/>
        <v>3202</v>
      </c>
      <c r="F311" s="11" t="s">
        <v>658</v>
      </c>
      <c r="G311" s="11" t="s">
        <v>639</v>
      </c>
      <c r="H311" s="11">
        <v>281</v>
      </c>
      <c r="I311" s="11" t="s">
        <v>659</v>
      </c>
      <c r="J311" s="11" t="s">
        <v>660</v>
      </c>
      <c r="K311" s="13">
        <v>4</v>
      </c>
      <c r="L311" s="14">
        <v>0.5</v>
      </c>
      <c r="M311" s="75">
        <v>0.5</v>
      </c>
      <c r="N311" s="11" t="s">
        <v>663</v>
      </c>
      <c r="O311" s="12" t="s">
        <v>573</v>
      </c>
      <c r="P311" s="16">
        <v>17000000</v>
      </c>
      <c r="Q311" s="18">
        <v>1</v>
      </c>
      <c r="R311" s="20">
        <v>44197</v>
      </c>
      <c r="S311" s="22">
        <v>12</v>
      </c>
      <c r="T311" s="7" t="s">
        <v>662</v>
      </c>
      <c r="U311" s="51">
        <v>1</v>
      </c>
      <c r="V311" s="79">
        <v>1</v>
      </c>
      <c r="W311" s="78" t="s">
        <v>2848</v>
      </c>
      <c r="X311" s="49">
        <f t="shared" si="24"/>
        <v>1</v>
      </c>
      <c r="Y311" s="16">
        <v>0</v>
      </c>
      <c r="Z311" s="16">
        <v>334426676</v>
      </c>
      <c r="AA311" s="16">
        <v>17000000</v>
      </c>
      <c r="AB311" s="16">
        <v>0</v>
      </c>
      <c r="AC311" s="16">
        <v>0</v>
      </c>
      <c r="AD311" s="55">
        <v>17000000</v>
      </c>
      <c r="AE311" s="81">
        <v>17000000</v>
      </c>
      <c r="AF311" s="58">
        <f t="shared" si="27"/>
        <v>1</v>
      </c>
      <c r="AG311" s="81">
        <v>0</v>
      </c>
      <c r="AH311" s="81">
        <v>0</v>
      </c>
      <c r="AI311" s="81">
        <v>0</v>
      </c>
      <c r="AJ311" s="83">
        <f t="shared" si="28"/>
        <v>17000000</v>
      </c>
      <c r="AK311" s="84">
        <f t="shared" si="29"/>
        <v>1</v>
      </c>
      <c r="AL311" s="85"/>
    </row>
    <row r="312" spans="1:38" ht="12.75" customHeight="1" x14ac:dyDescent="0.25">
      <c r="A312" s="10" t="s">
        <v>636</v>
      </c>
      <c r="B312" s="11" t="s">
        <v>637</v>
      </c>
      <c r="C312" s="11" t="s">
        <v>545</v>
      </c>
      <c r="D312" s="90" t="str">
        <f t="shared" si="25"/>
        <v>32</v>
      </c>
      <c r="E312" s="90" t="str">
        <f t="shared" si="26"/>
        <v>3202</v>
      </c>
      <c r="F312" s="11" t="s">
        <v>658</v>
      </c>
      <c r="G312" s="11" t="s">
        <v>639</v>
      </c>
      <c r="H312" s="11">
        <v>281</v>
      </c>
      <c r="I312" s="11" t="s">
        <v>659</v>
      </c>
      <c r="J312" s="11" t="s">
        <v>660</v>
      </c>
      <c r="K312" s="13">
        <v>4</v>
      </c>
      <c r="L312" s="14">
        <v>0.5</v>
      </c>
      <c r="M312" s="75">
        <v>0.5</v>
      </c>
      <c r="N312" s="11" t="s">
        <v>664</v>
      </c>
      <c r="O312" s="12" t="s">
        <v>643</v>
      </c>
      <c r="P312" s="16">
        <v>130000000</v>
      </c>
      <c r="Q312" s="18">
        <v>0</v>
      </c>
      <c r="R312" s="20">
        <v>44197</v>
      </c>
      <c r="S312" s="22">
        <v>12</v>
      </c>
      <c r="T312" s="7" t="s">
        <v>662</v>
      </c>
      <c r="U312" s="51">
        <v>0</v>
      </c>
      <c r="V312" s="79">
        <v>0</v>
      </c>
      <c r="W312" s="78"/>
      <c r="X312" s="49" t="e">
        <f t="shared" si="24"/>
        <v>#DIV/0!</v>
      </c>
      <c r="Y312" s="16">
        <v>0</v>
      </c>
      <c r="Z312" s="16">
        <v>334426676</v>
      </c>
      <c r="AA312" s="16">
        <v>130000000</v>
      </c>
      <c r="AB312" s="16">
        <v>0</v>
      </c>
      <c r="AC312" s="16">
        <v>0</v>
      </c>
      <c r="AD312" s="55">
        <v>130000000</v>
      </c>
      <c r="AE312" s="81">
        <v>130000000</v>
      </c>
      <c r="AF312" s="58">
        <f t="shared" si="27"/>
        <v>1</v>
      </c>
      <c r="AG312" s="81">
        <v>0</v>
      </c>
      <c r="AH312" s="81">
        <v>0</v>
      </c>
      <c r="AI312" s="81">
        <v>0</v>
      </c>
      <c r="AJ312" s="83">
        <f t="shared" si="28"/>
        <v>130000000</v>
      </c>
      <c r="AK312" s="84">
        <f t="shared" si="29"/>
        <v>1</v>
      </c>
      <c r="AL312" s="85" t="s">
        <v>2750</v>
      </c>
    </row>
    <row r="313" spans="1:38" ht="12.75" customHeight="1" x14ac:dyDescent="0.25">
      <c r="A313" s="10" t="s">
        <v>636</v>
      </c>
      <c r="B313" s="11" t="s">
        <v>637</v>
      </c>
      <c r="C313" s="11" t="s">
        <v>545</v>
      </c>
      <c r="D313" s="90" t="str">
        <f t="shared" si="25"/>
        <v>32</v>
      </c>
      <c r="E313" s="90" t="str">
        <f t="shared" si="26"/>
        <v>3202</v>
      </c>
      <c r="F313" s="11" t="s">
        <v>658</v>
      </c>
      <c r="G313" s="11" t="s">
        <v>639</v>
      </c>
      <c r="H313" s="11">
        <v>281</v>
      </c>
      <c r="I313" s="11" t="s">
        <v>659</v>
      </c>
      <c r="J313" s="11" t="s">
        <v>660</v>
      </c>
      <c r="K313" s="13">
        <v>4</v>
      </c>
      <c r="L313" s="14">
        <v>0.5</v>
      </c>
      <c r="M313" s="75">
        <v>0.5</v>
      </c>
      <c r="N313" s="11" t="s">
        <v>665</v>
      </c>
      <c r="O313" s="12" t="s">
        <v>573</v>
      </c>
      <c r="P313" s="16">
        <v>120426676</v>
      </c>
      <c r="Q313" s="18">
        <v>1</v>
      </c>
      <c r="R313" s="20">
        <v>44197</v>
      </c>
      <c r="S313" s="22">
        <v>12</v>
      </c>
      <c r="T313" s="7" t="s">
        <v>662</v>
      </c>
      <c r="U313" s="51">
        <v>1</v>
      </c>
      <c r="V313" s="79">
        <v>1</v>
      </c>
      <c r="W313" s="78" t="s">
        <v>2847</v>
      </c>
      <c r="X313" s="49">
        <f t="shared" si="24"/>
        <v>1</v>
      </c>
      <c r="Y313" s="16">
        <v>0</v>
      </c>
      <c r="Z313" s="16">
        <v>334426676</v>
      </c>
      <c r="AA313" s="16">
        <v>120426676</v>
      </c>
      <c r="AB313" s="16">
        <v>0</v>
      </c>
      <c r="AC313" s="16">
        <v>0</v>
      </c>
      <c r="AD313" s="55">
        <v>120426676</v>
      </c>
      <c r="AE313" s="81">
        <f>+AD313-16094296</f>
        <v>104332380</v>
      </c>
      <c r="AF313" s="58">
        <f t="shared" si="27"/>
        <v>0.86635605553042083</v>
      </c>
      <c r="AG313" s="81">
        <v>0</v>
      </c>
      <c r="AH313" s="81">
        <v>0</v>
      </c>
      <c r="AI313" s="81">
        <v>0</v>
      </c>
      <c r="AJ313" s="83">
        <f t="shared" si="28"/>
        <v>104332380</v>
      </c>
      <c r="AK313" s="84">
        <f t="shared" si="29"/>
        <v>0.86635605553042083</v>
      </c>
      <c r="AL313" s="85"/>
    </row>
    <row r="314" spans="1:38" ht="12.75" customHeight="1" x14ac:dyDescent="0.25">
      <c r="A314" s="10" t="s">
        <v>636</v>
      </c>
      <c r="B314" s="11" t="s">
        <v>637</v>
      </c>
      <c r="C314" s="11" t="s">
        <v>545</v>
      </c>
      <c r="D314" s="90" t="str">
        <f t="shared" si="25"/>
        <v>32</v>
      </c>
      <c r="E314" s="90" t="str">
        <f t="shared" si="26"/>
        <v>3202</v>
      </c>
      <c r="F314" s="11" t="s">
        <v>652</v>
      </c>
      <c r="G314" s="11" t="s">
        <v>639</v>
      </c>
      <c r="H314" s="11">
        <v>282</v>
      </c>
      <c r="I314" s="11" t="s">
        <v>666</v>
      </c>
      <c r="J314" s="11" t="s">
        <v>667</v>
      </c>
      <c r="K314" s="13">
        <v>10000</v>
      </c>
      <c r="L314" s="14">
        <v>4583</v>
      </c>
      <c r="M314" s="75">
        <v>4582.5600000000004</v>
      </c>
      <c r="N314" s="11" t="s">
        <v>668</v>
      </c>
      <c r="O314" s="12" t="s">
        <v>573</v>
      </c>
      <c r="P314" s="16">
        <v>6868491886</v>
      </c>
      <c r="Q314" s="18">
        <v>1</v>
      </c>
      <c r="R314" s="20">
        <v>44197</v>
      </c>
      <c r="S314" s="22">
        <v>12</v>
      </c>
      <c r="T314" s="7" t="s">
        <v>662</v>
      </c>
      <c r="U314" s="51">
        <v>1</v>
      </c>
      <c r="V314" s="79">
        <v>1</v>
      </c>
      <c r="W314" s="78" t="s">
        <v>2850</v>
      </c>
      <c r="X314" s="49">
        <f t="shared" si="24"/>
        <v>1</v>
      </c>
      <c r="Y314" s="16">
        <v>0</v>
      </c>
      <c r="Z314" s="16">
        <v>6908491886</v>
      </c>
      <c r="AA314" s="16">
        <v>6868491886</v>
      </c>
      <c r="AB314" s="16">
        <v>0</v>
      </c>
      <c r="AC314" s="16">
        <v>0</v>
      </c>
      <c r="AD314" s="55">
        <v>6868491886</v>
      </c>
      <c r="AE314" s="81">
        <v>5340541038</v>
      </c>
      <c r="AF314" s="58">
        <f t="shared" si="27"/>
        <v>0.77754201746755913</v>
      </c>
      <c r="AG314" s="81">
        <v>0</v>
      </c>
      <c r="AH314" s="81">
        <v>0</v>
      </c>
      <c r="AI314" s="81">
        <v>0</v>
      </c>
      <c r="AJ314" s="83">
        <f t="shared" si="28"/>
        <v>5340541038</v>
      </c>
      <c r="AK314" s="84">
        <f t="shared" si="29"/>
        <v>0.77754201746755913</v>
      </c>
      <c r="AL314" s="85"/>
    </row>
    <row r="315" spans="1:38" ht="12.75" customHeight="1" x14ac:dyDescent="0.25">
      <c r="A315" s="10" t="s">
        <v>636</v>
      </c>
      <c r="B315" s="11" t="s">
        <v>637</v>
      </c>
      <c r="C315" s="11" t="s">
        <v>545</v>
      </c>
      <c r="D315" s="90" t="str">
        <f t="shared" si="25"/>
        <v>32</v>
      </c>
      <c r="E315" s="90" t="str">
        <f t="shared" si="26"/>
        <v>3202</v>
      </c>
      <c r="F315" s="11" t="s">
        <v>652</v>
      </c>
      <c r="G315" s="11" t="s">
        <v>639</v>
      </c>
      <c r="H315" s="11">
        <v>282</v>
      </c>
      <c r="I315" s="11" t="s">
        <v>666</v>
      </c>
      <c r="J315" s="11" t="s">
        <v>667</v>
      </c>
      <c r="K315" s="13">
        <v>10000</v>
      </c>
      <c r="L315" s="14">
        <v>4583</v>
      </c>
      <c r="M315" s="75">
        <v>4582.5600000000004</v>
      </c>
      <c r="N315" s="11" t="s">
        <v>669</v>
      </c>
      <c r="O315" s="12" t="s">
        <v>37</v>
      </c>
      <c r="P315" s="16">
        <v>40000000</v>
      </c>
      <c r="Q315" s="18">
        <v>1</v>
      </c>
      <c r="R315" s="20">
        <v>44197</v>
      </c>
      <c r="S315" s="22">
        <v>12</v>
      </c>
      <c r="T315" s="7" t="s">
        <v>662</v>
      </c>
      <c r="U315" s="51">
        <v>1</v>
      </c>
      <c r="V315" s="79">
        <v>1</v>
      </c>
      <c r="W315" s="78" t="s">
        <v>2851</v>
      </c>
      <c r="X315" s="49">
        <f t="shared" si="24"/>
        <v>1</v>
      </c>
      <c r="Y315" s="16">
        <v>0</v>
      </c>
      <c r="Z315" s="16">
        <v>6908491886</v>
      </c>
      <c r="AA315" s="16">
        <v>40000000</v>
      </c>
      <c r="AB315" s="16">
        <v>0</v>
      </c>
      <c r="AC315" s="16">
        <v>0</v>
      </c>
      <c r="AD315" s="55">
        <v>40000000</v>
      </c>
      <c r="AE315" s="81">
        <v>0</v>
      </c>
      <c r="AF315" s="58">
        <f t="shared" si="27"/>
        <v>0</v>
      </c>
      <c r="AG315" s="81">
        <v>0</v>
      </c>
      <c r="AH315" s="81">
        <v>0</v>
      </c>
      <c r="AI315" s="81">
        <v>0</v>
      </c>
      <c r="AJ315" s="83">
        <f t="shared" si="28"/>
        <v>0</v>
      </c>
      <c r="AK315" s="84">
        <f t="shared" si="29"/>
        <v>0</v>
      </c>
      <c r="AL315" s="85"/>
    </row>
    <row r="316" spans="1:38" ht="12.75" customHeight="1" x14ac:dyDescent="0.25">
      <c r="A316" s="10" t="s">
        <v>636</v>
      </c>
      <c r="B316" s="11" t="s">
        <v>637</v>
      </c>
      <c r="C316" s="11" t="s">
        <v>545</v>
      </c>
      <c r="D316" s="90" t="str">
        <f t="shared" si="25"/>
        <v>32</v>
      </c>
      <c r="E316" s="90" t="str">
        <f t="shared" si="26"/>
        <v>3202</v>
      </c>
      <c r="F316" s="11" t="s">
        <v>652</v>
      </c>
      <c r="G316" s="11" t="s">
        <v>670</v>
      </c>
      <c r="H316" s="11">
        <v>282</v>
      </c>
      <c r="I316" s="11" t="s">
        <v>666</v>
      </c>
      <c r="J316" s="11" t="s">
        <v>667</v>
      </c>
      <c r="K316" s="13">
        <v>10000</v>
      </c>
      <c r="L316" s="14">
        <v>4583</v>
      </c>
      <c r="M316" s="75">
        <v>4582.5600000000004</v>
      </c>
      <c r="N316" s="11" t="s">
        <v>671</v>
      </c>
      <c r="O316" s="12" t="s">
        <v>643</v>
      </c>
      <c r="P316" s="16">
        <v>1867111092</v>
      </c>
      <c r="Q316" s="18">
        <v>507</v>
      </c>
      <c r="R316" s="20">
        <v>44197</v>
      </c>
      <c r="S316" s="22">
        <v>12</v>
      </c>
      <c r="T316" s="7" t="s">
        <v>662</v>
      </c>
      <c r="U316" s="51">
        <v>507</v>
      </c>
      <c r="V316" s="79">
        <v>507</v>
      </c>
      <c r="W316" s="78" t="s">
        <v>2849</v>
      </c>
      <c r="X316" s="49">
        <f t="shared" si="24"/>
        <v>1</v>
      </c>
      <c r="Y316" s="16">
        <v>0</v>
      </c>
      <c r="Z316" s="16">
        <v>2550900681</v>
      </c>
      <c r="AA316" s="16">
        <v>1867111092</v>
      </c>
      <c r="AB316" s="16">
        <v>0</v>
      </c>
      <c r="AC316" s="16">
        <v>0</v>
      </c>
      <c r="AD316" s="55">
        <v>1867111092</v>
      </c>
      <c r="AE316" s="81">
        <f>2345594746-AE317</f>
        <v>1867111092</v>
      </c>
      <c r="AF316" s="58">
        <f t="shared" si="27"/>
        <v>1</v>
      </c>
      <c r="AG316" s="81">
        <v>0</v>
      </c>
      <c r="AH316" s="81">
        <v>0</v>
      </c>
      <c r="AI316" s="81">
        <v>0</v>
      </c>
      <c r="AJ316" s="83">
        <f t="shared" si="28"/>
        <v>1867111092</v>
      </c>
      <c r="AK316" s="84">
        <f t="shared" si="29"/>
        <v>1</v>
      </c>
      <c r="AL316" s="85"/>
    </row>
    <row r="317" spans="1:38" ht="12.75" customHeight="1" x14ac:dyDescent="0.25">
      <c r="A317" s="10" t="s">
        <v>636</v>
      </c>
      <c r="B317" s="11" t="s">
        <v>637</v>
      </c>
      <c r="C317" s="11" t="s">
        <v>545</v>
      </c>
      <c r="D317" s="90" t="str">
        <f t="shared" si="25"/>
        <v>32</v>
      </c>
      <c r="E317" s="90" t="str">
        <f t="shared" si="26"/>
        <v>3202</v>
      </c>
      <c r="F317" s="11" t="s">
        <v>652</v>
      </c>
      <c r="G317" s="11" t="s">
        <v>670</v>
      </c>
      <c r="H317" s="11">
        <v>282</v>
      </c>
      <c r="I317" s="11" t="s">
        <v>666</v>
      </c>
      <c r="J317" s="11" t="s">
        <v>667</v>
      </c>
      <c r="K317" s="13">
        <v>10000</v>
      </c>
      <c r="L317" s="14">
        <v>4583</v>
      </c>
      <c r="M317" s="75">
        <v>4582.5600000000004</v>
      </c>
      <c r="N317" s="11" t="s">
        <v>672</v>
      </c>
      <c r="O317" s="12" t="s">
        <v>573</v>
      </c>
      <c r="P317" s="16">
        <v>683789589</v>
      </c>
      <c r="Q317" s="18">
        <v>1</v>
      </c>
      <c r="R317" s="20">
        <v>44197</v>
      </c>
      <c r="S317" s="22">
        <v>12</v>
      </c>
      <c r="T317" s="7" t="s">
        <v>662</v>
      </c>
      <c r="U317" s="51">
        <v>1</v>
      </c>
      <c r="V317" s="79">
        <v>1</v>
      </c>
      <c r="W317" s="78" t="s">
        <v>2852</v>
      </c>
      <c r="X317" s="49">
        <f t="shared" si="24"/>
        <v>1</v>
      </c>
      <c r="Y317" s="16">
        <v>0</v>
      </c>
      <c r="Z317" s="16">
        <v>2550900681</v>
      </c>
      <c r="AA317" s="16">
        <v>683789589</v>
      </c>
      <c r="AB317" s="16">
        <v>0</v>
      </c>
      <c r="AC317" s="16">
        <v>0</v>
      </c>
      <c r="AD317" s="55">
        <v>683789589</v>
      </c>
      <c r="AE317" s="81">
        <f>+(AD317-240400681)+35094746</f>
        <v>478483654</v>
      </c>
      <c r="AF317" s="58">
        <f t="shared" si="27"/>
        <v>0.69975276268793851</v>
      </c>
      <c r="AG317" s="81">
        <v>0</v>
      </c>
      <c r="AH317" s="81">
        <v>0</v>
      </c>
      <c r="AI317" s="81">
        <v>0</v>
      </c>
      <c r="AJ317" s="83">
        <f t="shared" si="28"/>
        <v>478483654</v>
      </c>
      <c r="AK317" s="84">
        <f t="shared" si="29"/>
        <v>0.69975276268793851</v>
      </c>
      <c r="AL317" s="85"/>
    </row>
    <row r="318" spans="1:38" ht="12.75" customHeight="1" x14ac:dyDescent="0.25">
      <c r="A318" s="10" t="s">
        <v>636</v>
      </c>
      <c r="B318" s="11" t="s">
        <v>637</v>
      </c>
      <c r="C318" s="11" t="s">
        <v>545</v>
      </c>
      <c r="D318" s="90" t="str">
        <f t="shared" si="25"/>
        <v>32</v>
      </c>
      <c r="E318" s="90" t="str">
        <f t="shared" si="26"/>
        <v>3202</v>
      </c>
      <c r="F318" s="11" t="s">
        <v>652</v>
      </c>
      <c r="G318" s="11" t="s">
        <v>673</v>
      </c>
      <c r="H318" s="11">
        <v>282</v>
      </c>
      <c r="I318" s="11" t="s">
        <v>666</v>
      </c>
      <c r="J318" s="11" t="s">
        <v>667</v>
      </c>
      <c r="K318" s="13">
        <v>10000</v>
      </c>
      <c r="L318" s="14">
        <v>4583</v>
      </c>
      <c r="M318" s="75">
        <v>4582.5600000000004</v>
      </c>
      <c r="N318" s="11" t="s">
        <v>674</v>
      </c>
      <c r="O318" s="12" t="s">
        <v>573</v>
      </c>
      <c r="P318" s="16">
        <v>258033262</v>
      </c>
      <c r="Q318" s="18">
        <v>1</v>
      </c>
      <c r="R318" s="20">
        <v>44197</v>
      </c>
      <c r="S318" s="22">
        <v>12</v>
      </c>
      <c r="T318" s="7" t="s">
        <v>662</v>
      </c>
      <c r="U318" s="51">
        <v>1</v>
      </c>
      <c r="V318" s="79">
        <v>1</v>
      </c>
      <c r="W318" s="78" t="s">
        <v>2853</v>
      </c>
      <c r="X318" s="49">
        <f t="shared" si="24"/>
        <v>1</v>
      </c>
      <c r="Y318" s="16">
        <v>0</v>
      </c>
      <c r="Z318" s="16">
        <v>6268578675</v>
      </c>
      <c r="AA318" s="16">
        <v>258033262</v>
      </c>
      <c r="AB318" s="16">
        <v>0</v>
      </c>
      <c r="AC318" s="16">
        <v>0</v>
      </c>
      <c r="AD318" s="55">
        <v>258033262</v>
      </c>
      <c r="AE318" s="81">
        <f>+AD318-31320567</f>
        <v>226712695</v>
      </c>
      <c r="AF318" s="58">
        <f t="shared" si="27"/>
        <v>0.87861810234372029</v>
      </c>
      <c r="AG318" s="81">
        <v>0</v>
      </c>
      <c r="AH318" s="81">
        <v>0</v>
      </c>
      <c r="AI318" s="81">
        <v>0</v>
      </c>
      <c r="AJ318" s="83">
        <f t="shared" si="28"/>
        <v>226712695</v>
      </c>
      <c r="AK318" s="84">
        <f t="shared" si="29"/>
        <v>0.87861810234372029</v>
      </c>
      <c r="AL318" s="85"/>
    </row>
    <row r="319" spans="1:38" ht="12.75" customHeight="1" x14ac:dyDescent="0.25">
      <c r="A319" s="10" t="s">
        <v>636</v>
      </c>
      <c r="B319" s="11" t="s">
        <v>637</v>
      </c>
      <c r="C319" s="11" t="s">
        <v>545</v>
      </c>
      <c r="D319" s="90" t="str">
        <f t="shared" si="25"/>
        <v>32</v>
      </c>
      <c r="E319" s="90" t="str">
        <f t="shared" si="26"/>
        <v>3202</v>
      </c>
      <c r="F319" s="11" t="s">
        <v>652</v>
      </c>
      <c r="G319" s="11" t="s">
        <v>673</v>
      </c>
      <c r="H319" s="11">
        <v>282</v>
      </c>
      <c r="I319" s="11" t="s">
        <v>666</v>
      </c>
      <c r="J319" s="11" t="s">
        <v>667</v>
      </c>
      <c r="K319" s="13">
        <v>10000</v>
      </c>
      <c r="L319" s="14">
        <v>4583</v>
      </c>
      <c r="M319" s="75">
        <v>4582.5600000000004</v>
      </c>
      <c r="N319" s="11" t="s">
        <v>675</v>
      </c>
      <c r="O319" s="12" t="s">
        <v>643</v>
      </c>
      <c r="P319" s="16">
        <v>6000000000</v>
      </c>
      <c r="Q319" s="18">
        <v>600</v>
      </c>
      <c r="R319" s="20">
        <v>44197</v>
      </c>
      <c r="S319" s="22">
        <v>12</v>
      </c>
      <c r="T319" s="7" t="s">
        <v>662</v>
      </c>
      <c r="U319" s="51">
        <v>123</v>
      </c>
      <c r="V319" s="79">
        <v>123</v>
      </c>
      <c r="W319" s="78" t="s">
        <v>2854</v>
      </c>
      <c r="X319" s="49">
        <f t="shared" si="24"/>
        <v>1</v>
      </c>
      <c r="Y319" s="16">
        <v>0</v>
      </c>
      <c r="Z319" s="16">
        <v>6268578675</v>
      </c>
      <c r="AA319" s="16">
        <v>6000000000</v>
      </c>
      <c r="AB319" s="16">
        <v>0</v>
      </c>
      <c r="AC319" s="16">
        <v>0</v>
      </c>
      <c r="AD319" s="55">
        <v>6000000000</v>
      </c>
      <c r="AE319" s="81">
        <f>3334270412-AE318-AE320</f>
        <v>3107557717</v>
      </c>
      <c r="AF319" s="58">
        <f t="shared" si="27"/>
        <v>0.51792628616666669</v>
      </c>
      <c r="AG319" s="81">
        <v>0</v>
      </c>
      <c r="AH319" s="81">
        <v>0</v>
      </c>
      <c r="AI319" s="81">
        <v>0</v>
      </c>
      <c r="AJ319" s="83">
        <f t="shared" si="28"/>
        <v>3107557717</v>
      </c>
      <c r="AK319" s="84">
        <f t="shared" si="29"/>
        <v>0.51792628616666669</v>
      </c>
      <c r="AL319" s="85"/>
    </row>
    <row r="320" spans="1:38" ht="12.75" customHeight="1" x14ac:dyDescent="0.25">
      <c r="A320" s="10" t="s">
        <v>636</v>
      </c>
      <c r="B320" s="11" t="s">
        <v>637</v>
      </c>
      <c r="C320" s="11" t="s">
        <v>545</v>
      </c>
      <c r="D320" s="90" t="str">
        <f t="shared" si="25"/>
        <v>32</v>
      </c>
      <c r="E320" s="90" t="str">
        <f t="shared" si="26"/>
        <v>3202</v>
      </c>
      <c r="F320" s="11" t="s">
        <v>652</v>
      </c>
      <c r="G320" s="11" t="s">
        <v>673</v>
      </c>
      <c r="H320" s="11">
        <v>282</v>
      </c>
      <c r="I320" s="11" t="s">
        <v>666</v>
      </c>
      <c r="J320" s="11" t="s">
        <v>667</v>
      </c>
      <c r="K320" s="13">
        <v>10000</v>
      </c>
      <c r="L320" s="14">
        <v>4583</v>
      </c>
      <c r="M320" s="75">
        <v>4582.5600000000004</v>
      </c>
      <c r="N320" s="11" t="s">
        <v>676</v>
      </c>
      <c r="O320" s="12" t="s">
        <v>573</v>
      </c>
      <c r="P320" s="16">
        <v>10545413</v>
      </c>
      <c r="Q320" s="18">
        <v>1</v>
      </c>
      <c r="R320" s="20">
        <v>44197</v>
      </c>
      <c r="S320" s="22">
        <v>12</v>
      </c>
      <c r="T320" s="7" t="s">
        <v>662</v>
      </c>
      <c r="U320" s="51">
        <v>1</v>
      </c>
      <c r="V320" s="79">
        <v>1</v>
      </c>
      <c r="W320" s="78" t="s">
        <v>2855</v>
      </c>
      <c r="X320" s="49">
        <f t="shared" si="24"/>
        <v>1</v>
      </c>
      <c r="Y320" s="16">
        <v>0</v>
      </c>
      <c r="Z320" s="16">
        <v>6268578675</v>
      </c>
      <c r="AA320" s="16">
        <v>10545413</v>
      </c>
      <c r="AB320" s="16">
        <v>0</v>
      </c>
      <c r="AC320" s="16">
        <v>0</v>
      </c>
      <c r="AD320" s="55">
        <v>10545413</v>
      </c>
      <c r="AE320" s="81">
        <v>0</v>
      </c>
      <c r="AF320" s="58">
        <f t="shared" si="27"/>
        <v>0</v>
      </c>
      <c r="AG320" s="81">
        <v>0</v>
      </c>
      <c r="AH320" s="81">
        <v>0</v>
      </c>
      <c r="AI320" s="81">
        <v>0</v>
      </c>
      <c r="AJ320" s="83">
        <f t="shared" si="28"/>
        <v>0</v>
      </c>
      <c r="AK320" s="84">
        <f t="shared" si="29"/>
        <v>0</v>
      </c>
      <c r="AL320" s="85"/>
    </row>
    <row r="321" spans="1:39" ht="12.75" customHeight="1" x14ac:dyDescent="0.25">
      <c r="A321" s="10" t="s">
        <v>636</v>
      </c>
      <c r="B321" s="11" t="s">
        <v>637</v>
      </c>
      <c r="C321" s="11" t="s">
        <v>545</v>
      </c>
      <c r="D321" s="90" t="str">
        <f t="shared" si="25"/>
        <v>32</v>
      </c>
      <c r="E321" s="90" t="str">
        <f t="shared" si="26"/>
        <v>3202</v>
      </c>
      <c r="F321" s="11" t="s">
        <v>677</v>
      </c>
      <c r="G321" s="11" t="s">
        <v>673</v>
      </c>
      <c r="H321" s="11">
        <v>283</v>
      </c>
      <c r="I321" s="11" t="s">
        <v>678</v>
      </c>
      <c r="J321" s="11" t="s">
        <v>679</v>
      </c>
      <c r="K321" s="13">
        <v>1000000</v>
      </c>
      <c r="L321" s="14">
        <v>682218</v>
      </c>
      <c r="M321" s="75">
        <v>682218</v>
      </c>
      <c r="N321" s="11" t="s">
        <v>680</v>
      </c>
      <c r="O321" s="12" t="s">
        <v>37</v>
      </c>
      <c r="P321" s="16">
        <v>2636889700</v>
      </c>
      <c r="Q321" s="18">
        <v>682218</v>
      </c>
      <c r="R321" s="20">
        <v>44197</v>
      </c>
      <c r="S321" s="22">
        <v>12</v>
      </c>
      <c r="T321" s="7" t="s">
        <v>644</v>
      </c>
      <c r="U321" s="51">
        <v>682218</v>
      </c>
      <c r="V321" s="79">
        <v>682218</v>
      </c>
      <c r="W321" s="78" t="s">
        <v>2856</v>
      </c>
      <c r="X321" s="49">
        <f t="shared" si="24"/>
        <v>1</v>
      </c>
      <c r="Y321" s="16">
        <v>0</v>
      </c>
      <c r="Z321" s="16">
        <v>2636889697</v>
      </c>
      <c r="AA321" s="16">
        <v>2636889697</v>
      </c>
      <c r="AB321" s="16">
        <v>0</v>
      </c>
      <c r="AC321" s="16">
        <v>0</v>
      </c>
      <c r="AD321" s="55">
        <v>2636889697</v>
      </c>
      <c r="AE321" s="81">
        <v>267719056</v>
      </c>
      <c r="AF321" s="58">
        <f t="shared" si="27"/>
        <v>0.10152834845711789</v>
      </c>
      <c r="AG321" s="81">
        <v>0</v>
      </c>
      <c r="AH321" s="81">
        <v>0</v>
      </c>
      <c r="AI321" s="81">
        <v>0</v>
      </c>
      <c r="AJ321" s="83">
        <f t="shared" si="28"/>
        <v>267719056</v>
      </c>
      <c r="AK321" s="84">
        <f t="shared" si="29"/>
        <v>0.10152834845711789</v>
      </c>
      <c r="AL321" s="85"/>
      <c r="AM321" s="88" t="s">
        <v>2893</v>
      </c>
    </row>
    <row r="322" spans="1:39" ht="12.75" customHeight="1" x14ac:dyDescent="0.25">
      <c r="A322" s="10" t="s">
        <v>636</v>
      </c>
      <c r="B322" s="11" t="s">
        <v>637</v>
      </c>
      <c r="C322" s="11" t="s">
        <v>545</v>
      </c>
      <c r="D322" s="90" t="str">
        <f t="shared" si="25"/>
        <v>32</v>
      </c>
      <c r="E322" s="90" t="str">
        <f t="shared" si="26"/>
        <v>3202</v>
      </c>
      <c r="F322" s="11" t="s">
        <v>658</v>
      </c>
      <c r="G322" s="11" t="s">
        <v>681</v>
      </c>
      <c r="H322" s="11">
        <v>284</v>
      </c>
      <c r="I322" s="11" t="s">
        <v>682</v>
      </c>
      <c r="J322" s="11" t="s">
        <v>655</v>
      </c>
      <c r="K322" s="13">
        <v>6</v>
      </c>
      <c r="L322" s="14">
        <v>5</v>
      </c>
      <c r="M322" s="75">
        <v>5</v>
      </c>
      <c r="N322" s="11" t="s">
        <v>683</v>
      </c>
      <c r="O322" s="12" t="s">
        <v>37</v>
      </c>
      <c r="P322" s="16">
        <v>14916254</v>
      </c>
      <c r="Q322" s="18">
        <v>3</v>
      </c>
      <c r="R322" s="20">
        <v>44197</v>
      </c>
      <c r="S322" s="22">
        <v>12</v>
      </c>
      <c r="T322" s="7" t="s">
        <v>657</v>
      </c>
      <c r="U322" s="51">
        <v>3</v>
      </c>
      <c r="V322" s="79">
        <v>3</v>
      </c>
      <c r="W322" s="105" t="s">
        <v>2857</v>
      </c>
      <c r="X322" s="49">
        <f t="shared" si="24"/>
        <v>1</v>
      </c>
      <c r="Y322" s="16">
        <v>0</v>
      </c>
      <c r="Z322" s="16">
        <v>451868102</v>
      </c>
      <c r="AA322" s="16">
        <v>14916254</v>
      </c>
      <c r="AB322" s="16">
        <v>0</v>
      </c>
      <c r="AC322" s="16">
        <v>0</v>
      </c>
      <c r="AD322" s="55">
        <v>14916254</v>
      </c>
      <c r="AE322" s="81">
        <v>0</v>
      </c>
      <c r="AF322" s="58">
        <f t="shared" si="27"/>
        <v>0</v>
      </c>
      <c r="AG322" s="81">
        <v>0</v>
      </c>
      <c r="AH322" s="81">
        <v>0</v>
      </c>
      <c r="AI322" s="81">
        <v>0</v>
      </c>
      <c r="AJ322" s="83">
        <f t="shared" si="28"/>
        <v>0</v>
      </c>
      <c r="AK322" s="84">
        <f t="shared" si="29"/>
        <v>0</v>
      </c>
      <c r="AL322" s="85"/>
    </row>
    <row r="323" spans="1:39" ht="12.75" customHeight="1" x14ac:dyDescent="0.25">
      <c r="A323" s="10" t="s">
        <v>636</v>
      </c>
      <c r="B323" s="11" t="s">
        <v>637</v>
      </c>
      <c r="C323" s="11" t="s">
        <v>545</v>
      </c>
      <c r="D323" s="90" t="str">
        <f t="shared" si="25"/>
        <v>32</v>
      </c>
      <c r="E323" s="90" t="str">
        <f t="shared" si="26"/>
        <v>3202</v>
      </c>
      <c r="F323" s="11" t="s">
        <v>658</v>
      </c>
      <c r="G323" s="11" t="s">
        <v>681</v>
      </c>
      <c r="H323" s="11">
        <v>284</v>
      </c>
      <c r="I323" s="11" t="s">
        <v>682</v>
      </c>
      <c r="J323" s="11" t="s">
        <v>655</v>
      </c>
      <c r="K323" s="13">
        <v>6</v>
      </c>
      <c r="L323" s="14">
        <v>5</v>
      </c>
      <c r="M323" s="75">
        <v>5</v>
      </c>
      <c r="N323" s="11" t="s">
        <v>684</v>
      </c>
      <c r="O323" s="12" t="s">
        <v>37</v>
      </c>
      <c r="P323" s="16">
        <v>145633000</v>
      </c>
      <c r="Q323" s="18">
        <v>5</v>
      </c>
      <c r="R323" s="20">
        <v>44197</v>
      </c>
      <c r="S323" s="22">
        <v>12</v>
      </c>
      <c r="T323" s="7" t="s">
        <v>657</v>
      </c>
      <c r="U323" s="51">
        <v>5</v>
      </c>
      <c r="V323" s="79">
        <v>5</v>
      </c>
      <c r="W323" s="105" t="s">
        <v>2858</v>
      </c>
      <c r="X323" s="49">
        <f t="shared" si="24"/>
        <v>1</v>
      </c>
      <c r="Y323" s="16">
        <v>0</v>
      </c>
      <c r="Z323" s="16">
        <v>451868102</v>
      </c>
      <c r="AA323" s="16">
        <v>145633000</v>
      </c>
      <c r="AB323" s="16">
        <v>0</v>
      </c>
      <c r="AC323" s="16">
        <v>0</v>
      </c>
      <c r="AD323" s="55">
        <v>145633000</v>
      </c>
      <c r="AE323" s="81">
        <f>+AD323</f>
        <v>145633000</v>
      </c>
      <c r="AF323" s="58">
        <f t="shared" si="27"/>
        <v>1</v>
      </c>
      <c r="AG323" s="81">
        <v>0</v>
      </c>
      <c r="AH323" s="81">
        <v>0</v>
      </c>
      <c r="AI323" s="81">
        <v>0</v>
      </c>
      <c r="AJ323" s="83">
        <f t="shared" si="28"/>
        <v>145633000</v>
      </c>
      <c r="AK323" s="84">
        <f t="shared" si="29"/>
        <v>1</v>
      </c>
      <c r="AL323" s="85"/>
    </row>
    <row r="324" spans="1:39" ht="12.75" customHeight="1" x14ac:dyDescent="0.25">
      <c r="A324" s="10" t="s">
        <v>636</v>
      </c>
      <c r="B324" s="11" t="s">
        <v>637</v>
      </c>
      <c r="C324" s="11" t="s">
        <v>545</v>
      </c>
      <c r="D324" s="90" t="str">
        <f t="shared" si="25"/>
        <v>32</v>
      </c>
      <c r="E324" s="90" t="str">
        <f t="shared" si="26"/>
        <v>3202</v>
      </c>
      <c r="F324" s="11" t="s">
        <v>658</v>
      </c>
      <c r="G324" s="11" t="s">
        <v>681</v>
      </c>
      <c r="H324" s="11">
        <v>284</v>
      </c>
      <c r="I324" s="11" t="s">
        <v>682</v>
      </c>
      <c r="J324" s="11" t="s">
        <v>655</v>
      </c>
      <c r="K324" s="13">
        <v>6</v>
      </c>
      <c r="L324" s="14">
        <v>5</v>
      </c>
      <c r="M324" s="75">
        <v>5</v>
      </c>
      <c r="N324" s="11" t="s">
        <v>685</v>
      </c>
      <c r="O324" s="12" t="s">
        <v>37</v>
      </c>
      <c r="P324" s="16">
        <v>270318848</v>
      </c>
      <c r="Q324" s="18">
        <v>1</v>
      </c>
      <c r="R324" s="20">
        <v>44197</v>
      </c>
      <c r="S324" s="22">
        <v>12</v>
      </c>
      <c r="T324" s="7" t="s">
        <v>657</v>
      </c>
      <c r="U324" s="51">
        <v>1</v>
      </c>
      <c r="V324" s="79">
        <v>1</v>
      </c>
      <c r="W324" s="78" t="s">
        <v>2859</v>
      </c>
      <c r="X324" s="49">
        <f t="shared" si="24"/>
        <v>1</v>
      </c>
      <c r="Y324" s="16">
        <v>0</v>
      </c>
      <c r="Z324" s="16">
        <v>451868102</v>
      </c>
      <c r="AA324" s="16">
        <v>270318848</v>
      </c>
      <c r="AB324" s="16">
        <v>0</v>
      </c>
      <c r="AC324" s="16">
        <v>0</v>
      </c>
      <c r="AD324" s="55">
        <v>270318848</v>
      </c>
      <c r="AE324" s="81">
        <f>+AD324-66077277</f>
        <v>204241571</v>
      </c>
      <c r="AF324" s="58">
        <f t="shared" si="27"/>
        <v>0.75555801051652893</v>
      </c>
      <c r="AG324" s="81">
        <v>0</v>
      </c>
      <c r="AH324" s="81">
        <v>0</v>
      </c>
      <c r="AI324" s="81">
        <v>0</v>
      </c>
      <c r="AJ324" s="83">
        <f t="shared" si="28"/>
        <v>204241571</v>
      </c>
      <c r="AK324" s="84">
        <f t="shared" si="29"/>
        <v>0.75555801051652893</v>
      </c>
      <c r="AL324" s="85"/>
    </row>
    <row r="325" spans="1:39" ht="12.75" customHeight="1" x14ac:dyDescent="0.25">
      <c r="A325" s="10" t="s">
        <v>636</v>
      </c>
      <c r="B325" s="11" t="s">
        <v>637</v>
      </c>
      <c r="C325" s="11" t="s">
        <v>545</v>
      </c>
      <c r="D325" s="90" t="str">
        <f t="shared" si="25"/>
        <v>32</v>
      </c>
      <c r="E325" s="90" t="str">
        <f t="shared" si="26"/>
        <v>3202</v>
      </c>
      <c r="F325" s="11" t="s">
        <v>658</v>
      </c>
      <c r="G325" s="11" t="s">
        <v>681</v>
      </c>
      <c r="H325" s="11">
        <v>284</v>
      </c>
      <c r="I325" s="11" t="s">
        <v>682</v>
      </c>
      <c r="J325" s="11" t="s">
        <v>655</v>
      </c>
      <c r="K325" s="13">
        <v>6</v>
      </c>
      <c r="L325" s="14">
        <v>5</v>
      </c>
      <c r="M325" s="75">
        <v>5</v>
      </c>
      <c r="N325" s="11" t="s">
        <v>686</v>
      </c>
      <c r="O325" s="12" t="s">
        <v>37</v>
      </c>
      <c r="P325" s="16">
        <v>18000000</v>
      </c>
      <c r="Q325" s="18">
        <v>3</v>
      </c>
      <c r="R325" s="20">
        <v>44197</v>
      </c>
      <c r="S325" s="22">
        <v>12</v>
      </c>
      <c r="T325" s="7" t="s">
        <v>657</v>
      </c>
      <c r="U325" s="51">
        <v>3</v>
      </c>
      <c r="V325" s="79">
        <v>3</v>
      </c>
      <c r="W325" s="105" t="s">
        <v>2860</v>
      </c>
      <c r="X325" s="49">
        <f t="shared" si="24"/>
        <v>1</v>
      </c>
      <c r="Y325" s="16">
        <v>0</v>
      </c>
      <c r="Z325" s="16">
        <v>451868102</v>
      </c>
      <c r="AA325" s="16">
        <v>18000000</v>
      </c>
      <c r="AB325" s="16">
        <v>0</v>
      </c>
      <c r="AC325" s="16">
        <v>0</v>
      </c>
      <c r="AD325" s="55">
        <v>18000000</v>
      </c>
      <c r="AE325" s="81">
        <v>18000000</v>
      </c>
      <c r="AF325" s="58">
        <f t="shared" si="27"/>
        <v>1</v>
      </c>
      <c r="AG325" s="81">
        <v>0</v>
      </c>
      <c r="AH325" s="81">
        <v>0</v>
      </c>
      <c r="AI325" s="81">
        <v>0</v>
      </c>
      <c r="AJ325" s="83">
        <f t="shared" si="28"/>
        <v>18000000</v>
      </c>
      <c r="AK325" s="84">
        <f t="shared" si="29"/>
        <v>1</v>
      </c>
      <c r="AL325" s="85"/>
    </row>
    <row r="326" spans="1:39" ht="12.75" customHeight="1" x14ac:dyDescent="0.25">
      <c r="A326" s="10" t="s">
        <v>636</v>
      </c>
      <c r="B326" s="11" t="s">
        <v>637</v>
      </c>
      <c r="C326" s="11" t="s">
        <v>545</v>
      </c>
      <c r="D326" s="90" t="str">
        <f t="shared" si="25"/>
        <v>32</v>
      </c>
      <c r="E326" s="90" t="str">
        <f t="shared" si="26"/>
        <v>3202</v>
      </c>
      <c r="F326" s="11" t="s">
        <v>658</v>
      </c>
      <c r="G326" s="11" t="s">
        <v>681</v>
      </c>
      <c r="H326" s="11">
        <v>284</v>
      </c>
      <c r="I326" s="11" t="s">
        <v>682</v>
      </c>
      <c r="J326" s="11" t="s">
        <v>655</v>
      </c>
      <c r="K326" s="13">
        <v>6</v>
      </c>
      <c r="L326" s="14">
        <v>5</v>
      </c>
      <c r="M326" s="75">
        <v>5</v>
      </c>
      <c r="N326" s="11" t="s">
        <v>687</v>
      </c>
      <c r="O326" s="12" t="s">
        <v>573</v>
      </c>
      <c r="P326" s="16">
        <v>3000000</v>
      </c>
      <c r="Q326" s="18">
        <v>0</v>
      </c>
      <c r="R326" s="20">
        <v>44197</v>
      </c>
      <c r="S326" s="22">
        <v>12</v>
      </c>
      <c r="T326" s="7" t="s">
        <v>657</v>
      </c>
      <c r="U326" s="51">
        <v>0</v>
      </c>
      <c r="V326" s="79">
        <v>0</v>
      </c>
      <c r="W326" s="78"/>
      <c r="X326" s="49" t="e">
        <f t="shared" si="24"/>
        <v>#DIV/0!</v>
      </c>
      <c r="Y326" s="16">
        <v>0</v>
      </c>
      <c r="Z326" s="16">
        <v>451868102</v>
      </c>
      <c r="AA326" s="16">
        <v>3000000</v>
      </c>
      <c r="AB326" s="16">
        <v>0</v>
      </c>
      <c r="AC326" s="16">
        <v>0</v>
      </c>
      <c r="AD326" s="55">
        <v>3000000</v>
      </c>
      <c r="AE326" s="81">
        <v>0</v>
      </c>
      <c r="AF326" s="58">
        <f t="shared" si="27"/>
        <v>0</v>
      </c>
      <c r="AG326" s="81">
        <v>0</v>
      </c>
      <c r="AH326" s="81">
        <v>0</v>
      </c>
      <c r="AI326" s="81">
        <v>0</v>
      </c>
      <c r="AJ326" s="83">
        <f t="shared" si="28"/>
        <v>0</v>
      </c>
      <c r="AK326" s="84">
        <f t="shared" si="29"/>
        <v>0</v>
      </c>
      <c r="AL326" s="85" t="s">
        <v>2750</v>
      </c>
    </row>
    <row r="327" spans="1:39" ht="12.75" customHeight="1" x14ac:dyDescent="0.25">
      <c r="A327" s="10" t="s">
        <v>636</v>
      </c>
      <c r="B327" s="11" t="s">
        <v>637</v>
      </c>
      <c r="C327" s="11" t="s">
        <v>545</v>
      </c>
      <c r="D327" s="90" t="str">
        <f t="shared" si="25"/>
        <v>40</v>
      </c>
      <c r="E327" s="90" t="str">
        <f t="shared" si="26"/>
        <v>4003</v>
      </c>
      <c r="F327" s="11" t="s">
        <v>688</v>
      </c>
      <c r="G327" s="11" t="s">
        <v>689</v>
      </c>
      <c r="H327" s="11">
        <v>288</v>
      </c>
      <c r="I327" s="11" t="s">
        <v>690</v>
      </c>
      <c r="J327" s="11" t="s">
        <v>691</v>
      </c>
      <c r="K327" s="13">
        <v>100</v>
      </c>
      <c r="L327" s="14">
        <v>100</v>
      </c>
      <c r="M327" s="75">
        <v>100</v>
      </c>
      <c r="N327" s="11" t="s">
        <v>692</v>
      </c>
      <c r="O327" s="12" t="s">
        <v>573</v>
      </c>
      <c r="P327" s="16">
        <v>2500000000</v>
      </c>
      <c r="Q327" s="18">
        <v>1</v>
      </c>
      <c r="R327" s="20">
        <v>44197</v>
      </c>
      <c r="S327" s="22">
        <v>12</v>
      </c>
      <c r="T327" s="7" t="s">
        <v>657</v>
      </c>
      <c r="U327" s="51">
        <v>1</v>
      </c>
      <c r="V327" s="79">
        <v>1</v>
      </c>
      <c r="W327" s="78" t="s">
        <v>2861</v>
      </c>
      <c r="X327" s="49">
        <f t="shared" si="24"/>
        <v>1</v>
      </c>
      <c r="Y327" s="16">
        <v>0</v>
      </c>
      <c r="Z327" s="16">
        <v>69348815620</v>
      </c>
      <c r="AA327" s="16">
        <v>2500000000</v>
      </c>
      <c r="AB327" s="16">
        <v>0</v>
      </c>
      <c r="AC327" s="16">
        <v>0</v>
      </c>
      <c r="AD327" s="55">
        <v>2500000000</v>
      </c>
      <c r="AE327" s="81">
        <f>+AD327</f>
        <v>2500000000</v>
      </c>
      <c r="AF327" s="58">
        <f t="shared" si="27"/>
        <v>1</v>
      </c>
      <c r="AG327" s="81">
        <v>0</v>
      </c>
      <c r="AH327" s="81">
        <v>0</v>
      </c>
      <c r="AI327" s="81">
        <v>0</v>
      </c>
      <c r="AJ327" s="83">
        <f t="shared" si="28"/>
        <v>2500000000</v>
      </c>
      <c r="AK327" s="84">
        <f t="shared" si="29"/>
        <v>1</v>
      </c>
      <c r="AL327" s="85"/>
    </row>
    <row r="328" spans="1:39" ht="12.75" customHeight="1" x14ac:dyDescent="0.25">
      <c r="A328" s="10" t="s">
        <v>636</v>
      </c>
      <c r="B328" s="11" t="s">
        <v>637</v>
      </c>
      <c r="C328" s="11" t="s">
        <v>545</v>
      </c>
      <c r="D328" s="90" t="str">
        <f t="shared" si="25"/>
        <v>40</v>
      </c>
      <c r="E328" s="90" t="str">
        <f t="shared" si="26"/>
        <v>4003</v>
      </c>
      <c r="F328" s="11" t="s">
        <v>688</v>
      </c>
      <c r="G328" s="11" t="s">
        <v>689</v>
      </c>
      <c r="H328" s="11">
        <v>288</v>
      </c>
      <c r="I328" s="11" t="s">
        <v>690</v>
      </c>
      <c r="J328" s="11" t="s">
        <v>691</v>
      </c>
      <c r="K328" s="13">
        <v>100</v>
      </c>
      <c r="L328" s="14">
        <v>100</v>
      </c>
      <c r="M328" s="75">
        <v>100</v>
      </c>
      <c r="N328" s="11" t="s">
        <v>693</v>
      </c>
      <c r="O328" s="12" t="s">
        <v>573</v>
      </c>
      <c r="P328" s="16">
        <v>33000000000</v>
      </c>
      <c r="Q328" s="18">
        <v>1</v>
      </c>
      <c r="R328" s="20">
        <v>44197</v>
      </c>
      <c r="S328" s="22">
        <v>12</v>
      </c>
      <c r="T328" s="7" t="s">
        <v>657</v>
      </c>
      <c r="U328" s="51">
        <v>1</v>
      </c>
      <c r="V328" s="79">
        <v>1</v>
      </c>
      <c r="W328" s="78" t="s">
        <v>2862</v>
      </c>
      <c r="X328" s="49">
        <f t="shared" si="24"/>
        <v>1</v>
      </c>
      <c r="Y328" s="16">
        <v>0</v>
      </c>
      <c r="Z328" s="16">
        <v>69348815620</v>
      </c>
      <c r="AA328" s="16">
        <v>11332315620</v>
      </c>
      <c r="AB328" s="16">
        <v>0</v>
      </c>
      <c r="AC328" s="16">
        <v>0</v>
      </c>
      <c r="AD328" s="55">
        <v>11332315620</v>
      </c>
      <c r="AE328" s="81">
        <f>+AD328</f>
        <v>11332315620</v>
      </c>
      <c r="AF328" s="58">
        <f t="shared" si="27"/>
        <v>1</v>
      </c>
      <c r="AG328" s="81">
        <v>0</v>
      </c>
      <c r="AH328" s="81">
        <v>0</v>
      </c>
      <c r="AI328" s="81">
        <v>0</v>
      </c>
      <c r="AJ328" s="83">
        <f t="shared" si="28"/>
        <v>11332315620</v>
      </c>
      <c r="AK328" s="84">
        <f t="shared" si="29"/>
        <v>1</v>
      </c>
      <c r="AL328" s="85"/>
    </row>
    <row r="329" spans="1:39" ht="12.75" customHeight="1" x14ac:dyDescent="0.25">
      <c r="A329" s="10" t="s">
        <v>636</v>
      </c>
      <c r="B329" s="11" t="s">
        <v>637</v>
      </c>
      <c r="C329" s="11" t="s">
        <v>545</v>
      </c>
      <c r="D329" s="90" t="str">
        <f t="shared" si="25"/>
        <v>40</v>
      </c>
      <c r="E329" s="90" t="str">
        <f t="shared" si="26"/>
        <v>4003</v>
      </c>
      <c r="F329" s="11" t="s">
        <v>688</v>
      </c>
      <c r="G329" s="11" t="s">
        <v>689</v>
      </c>
      <c r="H329" s="11">
        <v>288</v>
      </c>
      <c r="I329" s="11" t="s">
        <v>690</v>
      </c>
      <c r="J329" s="11" t="s">
        <v>691</v>
      </c>
      <c r="K329" s="13">
        <v>100</v>
      </c>
      <c r="L329" s="14">
        <v>100</v>
      </c>
      <c r="M329" s="75">
        <v>100</v>
      </c>
      <c r="N329" s="11" t="s">
        <v>694</v>
      </c>
      <c r="O329" s="12" t="s">
        <v>573</v>
      </c>
      <c r="P329" s="16">
        <v>2500000000</v>
      </c>
      <c r="Q329" s="18">
        <v>1</v>
      </c>
      <c r="R329" s="20">
        <v>44197</v>
      </c>
      <c r="S329" s="22">
        <v>12</v>
      </c>
      <c r="T329" s="7" t="s">
        <v>657</v>
      </c>
      <c r="U329" s="51">
        <v>1</v>
      </c>
      <c r="V329" s="79">
        <v>1</v>
      </c>
      <c r="W329" s="78" t="s">
        <v>2862</v>
      </c>
      <c r="X329" s="49">
        <f t="shared" si="24"/>
        <v>1</v>
      </c>
      <c r="Y329" s="16">
        <v>0</v>
      </c>
      <c r="Z329" s="16">
        <v>69348815620</v>
      </c>
      <c r="AA329" s="16">
        <v>2500000000</v>
      </c>
      <c r="AB329" s="16">
        <v>0</v>
      </c>
      <c r="AC329" s="16">
        <v>0</v>
      </c>
      <c r="AD329" s="55">
        <v>2500000000</v>
      </c>
      <c r="AE329" s="81">
        <f>+AD329</f>
        <v>2500000000</v>
      </c>
      <c r="AF329" s="58">
        <f t="shared" si="27"/>
        <v>1</v>
      </c>
      <c r="AG329" s="81">
        <v>0</v>
      </c>
      <c r="AH329" s="81">
        <v>0</v>
      </c>
      <c r="AI329" s="81">
        <v>0</v>
      </c>
      <c r="AJ329" s="83">
        <f t="shared" si="28"/>
        <v>2500000000</v>
      </c>
      <c r="AK329" s="84">
        <f t="shared" si="29"/>
        <v>1</v>
      </c>
      <c r="AL329" s="85"/>
    </row>
    <row r="330" spans="1:39" ht="12.75" customHeight="1" x14ac:dyDescent="0.25">
      <c r="A330" s="10" t="s">
        <v>636</v>
      </c>
      <c r="B330" s="11" t="s">
        <v>637</v>
      </c>
      <c r="C330" s="11" t="s">
        <v>545</v>
      </c>
      <c r="D330" s="90" t="str">
        <f t="shared" si="25"/>
        <v>40</v>
      </c>
      <c r="E330" s="90" t="str">
        <f t="shared" si="26"/>
        <v>4003</v>
      </c>
      <c r="F330" s="11" t="s">
        <v>688</v>
      </c>
      <c r="G330" s="11" t="s">
        <v>689</v>
      </c>
      <c r="H330" s="11">
        <v>288</v>
      </c>
      <c r="I330" s="11" t="s">
        <v>690</v>
      </c>
      <c r="J330" s="11" t="s">
        <v>691</v>
      </c>
      <c r="K330" s="13">
        <v>100</v>
      </c>
      <c r="L330" s="14">
        <v>100</v>
      </c>
      <c r="M330" s="75">
        <v>100</v>
      </c>
      <c r="N330" s="11" t="s">
        <v>695</v>
      </c>
      <c r="O330" s="12" t="s">
        <v>573</v>
      </c>
      <c r="P330" s="16">
        <v>53000000000</v>
      </c>
      <c r="Q330" s="18">
        <v>1</v>
      </c>
      <c r="R330" s="20">
        <v>44197</v>
      </c>
      <c r="S330" s="22">
        <v>12</v>
      </c>
      <c r="T330" s="7" t="s">
        <v>657</v>
      </c>
      <c r="U330" s="51">
        <v>1</v>
      </c>
      <c r="V330" s="79">
        <v>1</v>
      </c>
      <c r="W330" s="78" t="s">
        <v>2862</v>
      </c>
      <c r="X330" s="49">
        <f t="shared" si="24"/>
        <v>1</v>
      </c>
      <c r="Y330" s="16">
        <v>0</v>
      </c>
      <c r="Z330" s="16">
        <v>69348815620</v>
      </c>
      <c r="AA330" s="16">
        <v>53000000000</v>
      </c>
      <c r="AB330" s="16">
        <v>0</v>
      </c>
      <c r="AC330" s="16">
        <v>0</v>
      </c>
      <c r="AD330" s="55">
        <v>53000000000</v>
      </c>
      <c r="AE330" s="81">
        <f>+AD330</f>
        <v>53000000000</v>
      </c>
      <c r="AF330" s="58">
        <f t="shared" si="27"/>
        <v>1</v>
      </c>
      <c r="AG330" s="81">
        <v>0</v>
      </c>
      <c r="AH330" s="81">
        <v>0</v>
      </c>
      <c r="AI330" s="81">
        <v>0</v>
      </c>
      <c r="AJ330" s="83">
        <f t="shared" si="28"/>
        <v>53000000000</v>
      </c>
      <c r="AK330" s="84">
        <f t="shared" si="29"/>
        <v>1</v>
      </c>
      <c r="AL330" s="85"/>
    </row>
    <row r="331" spans="1:39" ht="12.75" customHeight="1" x14ac:dyDescent="0.25">
      <c r="A331" s="10" t="s">
        <v>636</v>
      </c>
      <c r="B331" s="11" t="s">
        <v>637</v>
      </c>
      <c r="C331" s="11" t="s">
        <v>545</v>
      </c>
      <c r="D331" s="90" t="str">
        <f t="shared" si="25"/>
        <v>40</v>
      </c>
      <c r="E331" s="90" t="str">
        <f t="shared" si="26"/>
        <v>4003</v>
      </c>
      <c r="F331" s="11" t="s">
        <v>688</v>
      </c>
      <c r="G331" s="11" t="s">
        <v>689</v>
      </c>
      <c r="H331" s="11">
        <v>288</v>
      </c>
      <c r="I331" s="11" t="s">
        <v>690</v>
      </c>
      <c r="J331" s="11" t="s">
        <v>691</v>
      </c>
      <c r="K331" s="13">
        <v>100</v>
      </c>
      <c r="L331" s="14">
        <v>100</v>
      </c>
      <c r="M331" s="75">
        <v>100</v>
      </c>
      <c r="N331" s="11" t="s">
        <v>696</v>
      </c>
      <c r="O331" s="12" t="s">
        <v>573</v>
      </c>
      <c r="P331" s="16">
        <v>16500000</v>
      </c>
      <c r="Q331" s="18">
        <v>1</v>
      </c>
      <c r="R331" s="20">
        <v>44197</v>
      </c>
      <c r="S331" s="22">
        <v>12</v>
      </c>
      <c r="T331" s="7" t="s">
        <v>657</v>
      </c>
      <c r="U331" s="51">
        <v>1</v>
      </c>
      <c r="V331" s="79">
        <v>1</v>
      </c>
      <c r="W331" s="78" t="s">
        <v>2861</v>
      </c>
      <c r="X331" s="49">
        <f t="shared" si="24"/>
        <v>1</v>
      </c>
      <c r="Y331" s="16">
        <v>0</v>
      </c>
      <c r="Z331" s="16">
        <v>69348815620</v>
      </c>
      <c r="AA331" s="16">
        <v>16500000</v>
      </c>
      <c r="AB331" s="16">
        <v>0</v>
      </c>
      <c r="AC331" s="16">
        <v>0</v>
      </c>
      <c r="AD331" s="55">
        <v>16500000</v>
      </c>
      <c r="AE331" s="81">
        <f>+AD331</f>
        <v>16500000</v>
      </c>
      <c r="AF331" s="58">
        <f t="shared" si="27"/>
        <v>1</v>
      </c>
      <c r="AG331" s="81">
        <v>0</v>
      </c>
      <c r="AH331" s="81">
        <v>0</v>
      </c>
      <c r="AI331" s="81">
        <v>0</v>
      </c>
      <c r="AJ331" s="83">
        <f t="shared" si="28"/>
        <v>16500000</v>
      </c>
      <c r="AK331" s="84">
        <f t="shared" si="29"/>
        <v>1</v>
      </c>
      <c r="AL331" s="85"/>
    </row>
    <row r="332" spans="1:39" ht="12.75" customHeight="1" x14ac:dyDescent="0.25">
      <c r="A332" s="10" t="s">
        <v>636</v>
      </c>
      <c r="B332" s="11" t="s">
        <v>637</v>
      </c>
      <c r="C332" s="11" t="s">
        <v>545</v>
      </c>
      <c r="D332" s="90" t="str">
        <f t="shared" si="25"/>
        <v>40</v>
      </c>
      <c r="E332" s="90" t="str">
        <f t="shared" si="26"/>
        <v>4003</v>
      </c>
      <c r="F332" s="11" t="s">
        <v>697</v>
      </c>
      <c r="G332" s="11" t="s">
        <v>698</v>
      </c>
      <c r="H332" s="11">
        <v>301</v>
      </c>
      <c r="I332" s="11" t="s">
        <v>699</v>
      </c>
      <c r="J332" s="11" t="s">
        <v>700</v>
      </c>
      <c r="K332" s="13">
        <v>2</v>
      </c>
      <c r="L332" s="14">
        <v>0.8</v>
      </c>
      <c r="M332" s="75">
        <v>0.8</v>
      </c>
      <c r="N332" s="11" t="s">
        <v>701</v>
      </c>
      <c r="O332" s="12" t="s">
        <v>37</v>
      </c>
      <c r="P332" s="16">
        <v>300000000</v>
      </c>
      <c r="Q332" s="18">
        <v>1</v>
      </c>
      <c r="R332" s="20">
        <v>44197</v>
      </c>
      <c r="S332" s="22">
        <v>12</v>
      </c>
      <c r="T332" s="7" t="s">
        <v>657</v>
      </c>
      <c r="U332" s="51">
        <v>1</v>
      </c>
      <c r="V332" s="79">
        <v>1</v>
      </c>
      <c r="W332" s="78" t="s">
        <v>2863</v>
      </c>
      <c r="X332" s="49">
        <f t="shared" si="24"/>
        <v>1</v>
      </c>
      <c r="Y332" s="16">
        <v>0</v>
      </c>
      <c r="Z332" s="16">
        <v>300000000</v>
      </c>
      <c r="AA332" s="16">
        <v>300000000</v>
      </c>
      <c r="AB332" s="16">
        <v>0</v>
      </c>
      <c r="AC332" s="16">
        <v>0</v>
      </c>
      <c r="AD332" s="55">
        <v>300000000</v>
      </c>
      <c r="AE332" s="81">
        <v>54018009</v>
      </c>
      <c r="AF332" s="58">
        <f t="shared" si="27"/>
        <v>0.18006003000000001</v>
      </c>
      <c r="AG332" s="81">
        <v>0</v>
      </c>
      <c r="AH332" s="81">
        <v>0</v>
      </c>
      <c r="AI332" s="81">
        <v>0</v>
      </c>
      <c r="AJ332" s="83">
        <f t="shared" si="28"/>
        <v>54018009</v>
      </c>
      <c r="AK332" s="84">
        <f t="shared" si="29"/>
        <v>0.18006003000000001</v>
      </c>
      <c r="AL332" s="85"/>
      <c r="AM332" s="88" t="s">
        <v>2894</v>
      </c>
    </row>
    <row r="333" spans="1:39" ht="12.75" customHeight="1" x14ac:dyDescent="0.25">
      <c r="A333" s="10" t="s">
        <v>636</v>
      </c>
      <c r="B333" s="11" t="s">
        <v>637</v>
      </c>
      <c r="C333" s="11" t="s">
        <v>545</v>
      </c>
      <c r="D333" s="90" t="str">
        <f t="shared" si="25"/>
        <v>40</v>
      </c>
      <c r="E333" s="90" t="str">
        <f t="shared" si="26"/>
        <v>4003</v>
      </c>
      <c r="F333" s="11" t="s">
        <v>697</v>
      </c>
      <c r="G333" s="11" t="s">
        <v>702</v>
      </c>
      <c r="H333" s="11">
        <v>302</v>
      </c>
      <c r="I333" s="11" t="s">
        <v>703</v>
      </c>
      <c r="J333" s="11" t="s">
        <v>704</v>
      </c>
      <c r="K333" s="13">
        <v>15</v>
      </c>
      <c r="L333" s="14">
        <v>10</v>
      </c>
      <c r="M333" s="75">
        <v>10</v>
      </c>
      <c r="N333" s="11" t="s">
        <v>705</v>
      </c>
      <c r="O333" s="12" t="s">
        <v>37</v>
      </c>
      <c r="P333" s="16">
        <v>193600000</v>
      </c>
      <c r="Q333" s="18">
        <v>1</v>
      </c>
      <c r="R333" s="20">
        <v>44197</v>
      </c>
      <c r="S333" s="22">
        <v>12</v>
      </c>
      <c r="T333" s="7" t="s">
        <v>657</v>
      </c>
      <c r="U333" s="51">
        <v>1</v>
      </c>
      <c r="V333" s="79">
        <v>1</v>
      </c>
      <c r="W333" s="78" t="s">
        <v>2864</v>
      </c>
      <c r="X333" s="49">
        <f t="shared" ref="X333:X396" si="30">V333/U333</f>
        <v>1</v>
      </c>
      <c r="Y333" s="16">
        <v>0</v>
      </c>
      <c r="Z333" s="16">
        <v>723400000</v>
      </c>
      <c r="AA333" s="16">
        <v>193600000</v>
      </c>
      <c r="AB333" s="16">
        <v>0</v>
      </c>
      <c r="AC333" s="16">
        <v>0</v>
      </c>
      <c r="AD333" s="55">
        <v>193600000</v>
      </c>
      <c r="AE333" s="81">
        <v>176498332</v>
      </c>
      <c r="AF333" s="58">
        <f t="shared" si="27"/>
        <v>0.91166493801652893</v>
      </c>
      <c r="AG333" s="81">
        <v>0</v>
      </c>
      <c r="AH333" s="81">
        <v>0</v>
      </c>
      <c r="AI333" s="81">
        <v>0</v>
      </c>
      <c r="AJ333" s="83">
        <f t="shared" si="28"/>
        <v>176498332</v>
      </c>
      <c r="AK333" s="84">
        <f t="shared" si="29"/>
        <v>0.91166493801652893</v>
      </c>
      <c r="AL333" s="85"/>
    </row>
    <row r="334" spans="1:39" ht="12.75" customHeight="1" x14ac:dyDescent="0.25">
      <c r="A334" s="10" t="s">
        <v>636</v>
      </c>
      <c r="B334" s="11" t="s">
        <v>637</v>
      </c>
      <c r="C334" s="11" t="s">
        <v>545</v>
      </c>
      <c r="D334" s="90" t="str">
        <f t="shared" ref="D334:D397" si="31">MID(G334,1,2)</f>
        <v>40</v>
      </c>
      <c r="E334" s="90" t="str">
        <f t="shared" ref="E334:E397" si="32">MID(G334,1,4)</f>
        <v>4003</v>
      </c>
      <c r="F334" s="11" t="s">
        <v>697</v>
      </c>
      <c r="G334" s="11" t="s">
        <v>702</v>
      </c>
      <c r="H334" s="11">
        <v>302</v>
      </c>
      <c r="I334" s="11" t="s">
        <v>703</v>
      </c>
      <c r="J334" s="11" t="s">
        <v>704</v>
      </c>
      <c r="K334" s="13">
        <v>15</v>
      </c>
      <c r="L334" s="14">
        <v>10</v>
      </c>
      <c r="M334" s="75">
        <v>10</v>
      </c>
      <c r="N334" s="11" t="s">
        <v>706</v>
      </c>
      <c r="O334" s="12" t="s">
        <v>37</v>
      </c>
      <c r="P334" s="16">
        <v>529800000</v>
      </c>
      <c r="Q334" s="18">
        <v>10</v>
      </c>
      <c r="R334" s="20">
        <v>44197</v>
      </c>
      <c r="S334" s="22">
        <v>12</v>
      </c>
      <c r="T334" s="7" t="s">
        <v>657</v>
      </c>
      <c r="U334" s="51">
        <v>10</v>
      </c>
      <c r="V334" s="79">
        <v>10</v>
      </c>
      <c r="W334" s="78" t="s">
        <v>2865</v>
      </c>
      <c r="X334" s="49">
        <f t="shared" si="30"/>
        <v>1</v>
      </c>
      <c r="Y334" s="16">
        <v>0</v>
      </c>
      <c r="Z334" s="16">
        <v>723400000</v>
      </c>
      <c r="AA334" s="16">
        <v>529800000</v>
      </c>
      <c r="AB334" s="16">
        <v>0</v>
      </c>
      <c r="AC334" s="16">
        <v>0</v>
      </c>
      <c r="AD334" s="55">
        <v>529800000</v>
      </c>
      <c r="AE334" s="81">
        <v>5000000</v>
      </c>
      <c r="AF334" s="58">
        <f t="shared" ref="AF334:AF397" si="33">AE334/AA334</f>
        <v>9.4375235938089844E-3</v>
      </c>
      <c r="AG334" s="81">
        <v>0</v>
      </c>
      <c r="AH334" s="81">
        <v>0</v>
      </c>
      <c r="AI334" s="81">
        <v>0</v>
      </c>
      <c r="AJ334" s="83">
        <f t="shared" ref="AJ334:AJ397" si="34">AE334+AG334+AI334</f>
        <v>5000000</v>
      </c>
      <c r="AK334" s="84">
        <f t="shared" ref="AK334:AK397" si="35">AJ334/AD334</f>
        <v>9.4375235938089844E-3</v>
      </c>
      <c r="AL334" s="85"/>
    </row>
    <row r="335" spans="1:39" ht="12.75" customHeight="1" x14ac:dyDescent="0.25">
      <c r="A335" s="10" t="s">
        <v>636</v>
      </c>
      <c r="B335" s="11" t="s">
        <v>637</v>
      </c>
      <c r="C335" s="11" t="s">
        <v>545</v>
      </c>
      <c r="D335" s="90" t="str">
        <f t="shared" si="31"/>
        <v>40</v>
      </c>
      <c r="E335" s="90" t="str">
        <f t="shared" si="32"/>
        <v>4003</v>
      </c>
      <c r="F335" s="11" t="s">
        <v>697</v>
      </c>
      <c r="G335" s="11" t="s">
        <v>707</v>
      </c>
      <c r="H335" s="11">
        <v>303</v>
      </c>
      <c r="I335" s="11" t="s">
        <v>708</v>
      </c>
      <c r="J335" s="11" t="s">
        <v>709</v>
      </c>
      <c r="K335" s="13">
        <v>1</v>
      </c>
      <c r="L335" s="14">
        <v>1</v>
      </c>
      <c r="M335" s="75">
        <v>1</v>
      </c>
      <c r="N335" s="11" t="s">
        <v>710</v>
      </c>
      <c r="O335" s="12" t="s">
        <v>37</v>
      </c>
      <c r="P335" s="16">
        <v>280867760</v>
      </c>
      <c r="Q335" s="18">
        <v>1</v>
      </c>
      <c r="R335" s="20">
        <v>44197</v>
      </c>
      <c r="S335" s="22">
        <v>12</v>
      </c>
      <c r="T335" s="7" t="s">
        <v>657</v>
      </c>
      <c r="U335" s="51">
        <v>1</v>
      </c>
      <c r="V335" s="79">
        <v>1</v>
      </c>
      <c r="W335" s="78" t="s">
        <v>2866</v>
      </c>
      <c r="X335" s="49">
        <f t="shared" si="30"/>
        <v>1</v>
      </c>
      <c r="Y335" s="16">
        <v>0</v>
      </c>
      <c r="Z335" s="16">
        <v>280867760</v>
      </c>
      <c r="AA335" s="16">
        <v>280867760</v>
      </c>
      <c r="AB335" s="16">
        <v>0</v>
      </c>
      <c r="AC335" s="16">
        <v>0</v>
      </c>
      <c r="AD335" s="55">
        <v>280867760</v>
      </c>
      <c r="AE335" s="81">
        <f>+AD335</f>
        <v>280867760</v>
      </c>
      <c r="AF335" s="58">
        <f t="shared" si="33"/>
        <v>1</v>
      </c>
      <c r="AG335" s="81">
        <v>0</v>
      </c>
      <c r="AH335" s="81">
        <v>0</v>
      </c>
      <c r="AI335" s="81">
        <v>0</v>
      </c>
      <c r="AJ335" s="83">
        <f t="shared" si="34"/>
        <v>280867760</v>
      </c>
      <c r="AK335" s="84">
        <f t="shared" si="35"/>
        <v>1</v>
      </c>
      <c r="AL335" s="85"/>
    </row>
    <row r="336" spans="1:39" ht="12.75" customHeight="1" x14ac:dyDescent="0.25">
      <c r="A336" s="10" t="s">
        <v>636</v>
      </c>
      <c r="B336" s="11" t="s">
        <v>637</v>
      </c>
      <c r="C336" s="11" t="s">
        <v>545</v>
      </c>
      <c r="D336" s="90" t="str">
        <f t="shared" si="31"/>
        <v>40</v>
      </c>
      <c r="E336" s="90" t="str">
        <f t="shared" si="32"/>
        <v>4003</v>
      </c>
      <c r="F336" s="11" t="s">
        <v>697</v>
      </c>
      <c r="G336" s="11" t="s">
        <v>711</v>
      </c>
      <c r="H336" s="11">
        <v>304</v>
      </c>
      <c r="I336" s="11" t="s">
        <v>712</v>
      </c>
      <c r="J336" s="11" t="s">
        <v>713</v>
      </c>
      <c r="K336" s="13">
        <v>30</v>
      </c>
      <c r="L336" s="14">
        <v>13</v>
      </c>
      <c r="M336" s="75">
        <v>10</v>
      </c>
      <c r="N336" s="11" t="s">
        <v>714</v>
      </c>
      <c r="O336" s="12" t="s">
        <v>37</v>
      </c>
      <c r="P336" s="16">
        <v>429752000</v>
      </c>
      <c r="Q336" s="18">
        <v>10</v>
      </c>
      <c r="R336" s="20">
        <v>44197</v>
      </c>
      <c r="S336" s="22">
        <v>12</v>
      </c>
      <c r="T336" s="7" t="s">
        <v>657</v>
      </c>
      <c r="U336" s="51">
        <v>10</v>
      </c>
      <c r="V336" s="79">
        <v>10</v>
      </c>
      <c r="W336" s="78" t="s">
        <v>2865</v>
      </c>
      <c r="X336" s="49">
        <f t="shared" si="30"/>
        <v>1</v>
      </c>
      <c r="Y336" s="16">
        <v>0</v>
      </c>
      <c r="Z336" s="16">
        <v>626704528</v>
      </c>
      <c r="AA336" s="16">
        <v>429752000</v>
      </c>
      <c r="AB336" s="16">
        <v>0</v>
      </c>
      <c r="AC336" s="16">
        <v>0</v>
      </c>
      <c r="AD336" s="55">
        <v>429752000</v>
      </c>
      <c r="AE336" s="81">
        <v>143508332</v>
      </c>
      <c r="AF336" s="58">
        <f t="shared" si="33"/>
        <v>0.33393290083583088</v>
      </c>
      <c r="AG336" s="81">
        <v>0</v>
      </c>
      <c r="AH336" s="81">
        <v>0</v>
      </c>
      <c r="AI336" s="81">
        <v>0</v>
      </c>
      <c r="AJ336" s="83">
        <f t="shared" si="34"/>
        <v>143508332</v>
      </c>
      <c r="AK336" s="84">
        <f t="shared" si="35"/>
        <v>0.33393290083583088</v>
      </c>
      <c r="AL336" s="85"/>
    </row>
    <row r="337" spans="1:38" ht="12.75" customHeight="1" x14ac:dyDescent="0.25">
      <c r="A337" s="10" t="s">
        <v>636</v>
      </c>
      <c r="B337" s="11" t="s">
        <v>637</v>
      </c>
      <c r="C337" s="11" t="s">
        <v>545</v>
      </c>
      <c r="D337" s="90" t="str">
        <f t="shared" si="31"/>
        <v>40</v>
      </c>
      <c r="E337" s="90" t="str">
        <f t="shared" si="32"/>
        <v>4003</v>
      </c>
      <c r="F337" s="11" t="s">
        <v>697</v>
      </c>
      <c r="G337" s="11" t="s">
        <v>711</v>
      </c>
      <c r="H337" s="11">
        <v>304</v>
      </c>
      <c r="I337" s="11" t="s">
        <v>712</v>
      </c>
      <c r="J337" s="11" t="s">
        <v>713</v>
      </c>
      <c r="K337" s="13">
        <v>30</v>
      </c>
      <c r="L337" s="14">
        <v>13</v>
      </c>
      <c r="M337" s="75">
        <v>10</v>
      </c>
      <c r="N337" s="11" t="s">
        <v>715</v>
      </c>
      <c r="O337" s="12" t="s">
        <v>37</v>
      </c>
      <c r="P337" s="16">
        <v>196952528</v>
      </c>
      <c r="Q337" s="18">
        <v>8</v>
      </c>
      <c r="R337" s="20">
        <v>44197</v>
      </c>
      <c r="S337" s="22">
        <v>12</v>
      </c>
      <c r="T337" s="7" t="s">
        <v>657</v>
      </c>
      <c r="U337" s="51">
        <v>8</v>
      </c>
      <c r="V337" s="79">
        <v>8</v>
      </c>
      <c r="W337" s="78" t="s">
        <v>2867</v>
      </c>
      <c r="X337" s="49">
        <f t="shared" si="30"/>
        <v>1</v>
      </c>
      <c r="Y337" s="16">
        <v>0</v>
      </c>
      <c r="Z337" s="16">
        <v>626704528</v>
      </c>
      <c r="AA337" s="16">
        <v>196952528</v>
      </c>
      <c r="AB337" s="16">
        <v>0</v>
      </c>
      <c r="AC337" s="16">
        <v>0</v>
      </c>
      <c r="AD337" s="55">
        <v>196952528</v>
      </c>
      <c r="AE337" s="81">
        <v>0</v>
      </c>
      <c r="AF337" s="58">
        <f t="shared" si="33"/>
        <v>0</v>
      </c>
      <c r="AG337" s="81">
        <v>0</v>
      </c>
      <c r="AH337" s="81">
        <v>0</v>
      </c>
      <c r="AI337" s="81">
        <v>0</v>
      </c>
      <c r="AJ337" s="83">
        <f t="shared" si="34"/>
        <v>0</v>
      </c>
      <c r="AK337" s="84">
        <f t="shared" si="35"/>
        <v>0</v>
      </c>
      <c r="AL337" s="85"/>
    </row>
    <row r="338" spans="1:38" ht="12.75" customHeight="1" x14ac:dyDescent="0.25">
      <c r="A338" s="10" t="s">
        <v>636</v>
      </c>
      <c r="B338" s="11" t="s">
        <v>637</v>
      </c>
      <c r="C338" s="11" t="s">
        <v>545</v>
      </c>
      <c r="D338" s="90" t="str">
        <f t="shared" si="31"/>
        <v>40</v>
      </c>
      <c r="E338" s="90" t="str">
        <f t="shared" si="32"/>
        <v>4003</v>
      </c>
      <c r="F338" s="11" t="s">
        <v>697</v>
      </c>
      <c r="G338" s="11" t="s">
        <v>716</v>
      </c>
      <c r="H338" s="11">
        <v>305</v>
      </c>
      <c r="I338" s="11" t="s">
        <v>717</v>
      </c>
      <c r="J338" s="11" t="s">
        <v>718</v>
      </c>
      <c r="K338" s="13">
        <v>3</v>
      </c>
      <c r="L338" s="14">
        <v>1</v>
      </c>
      <c r="M338" s="75">
        <v>1</v>
      </c>
      <c r="N338" s="11" t="s">
        <v>719</v>
      </c>
      <c r="O338" s="12" t="s">
        <v>37</v>
      </c>
      <c r="P338" s="16">
        <v>83000000</v>
      </c>
      <c r="Q338" s="18">
        <v>1</v>
      </c>
      <c r="R338" s="20">
        <v>44197</v>
      </c>
      <c r="S338" s="22">
        <v>12</v>
      </c>
      <c r="T338" s="7" t="s">
        <v>657</v>
      </c>
      <c r="U338" s="51">
        <v>1</v>
      </c>
      <c r="V338" s="79">
        <v>1</v>
      </c>
      <c r="W338" s="78" t="s">
        <v>2868</v>
      </c>
      <c r="X338" s="49">
        <f t="shared" si="30"/>
        <v>1</v>
      </c>
      <c r="Y338" s="16">
        <v>0</v>
      </c>
      <c r="Z338" s="16">
        <v>150000000</v>
      </c>
      <c r="AA338" s="16">
        <v>83000000</v>
      </c>
      <c r="AB338" s="16">
        <v>0</v>
      </c>
      <c r="AC338" s="16">
        <v>0</v>
      </c>
      <c r="AD338" s="55">
        <v>83000000</v>
      </c>
      <c r="AE338" s="81">
        <v>70000000</v>
      </c>
      <c r="AF338" s="58">
        <f t="shared" si="33"/>
        <v>0.84337349397590367</v>
      </c>
      <c r="AG338" s="81">
        <v>0</v>
      </c>
      <c r="AH338" s="81">
        <v>0</v>
      </c>
      <c r="AI338" s="81">
        <v>0</v>
      </c>
      <c r="AJ338" s="83">
        <f t="shared" si="34"/>
        <v>70000000</v>
      </c>
      <c r="AK338" s="84">
        <f t="shared" si="35"/>
        <v>0.84337349397590367</v>
      </c>
      <c r="AL338" s="85"/>
    </row>
    <row r="339" spans="1:38" ht="12.75" customHeight="1" x14ac:dyDescent="0.25">
      <c r="A339" s="10" t="s">
        <v>636</v>
      </c>
      <c r="B339" s="11" t="s">
        <v>637</v>
      </c>
      <c r="C339" s="11" t="s">
        <v>545</v>
      </c>
      <c r="D339" s="90" t="str">
        <f t="shared" si="31"/>
        <v>40</v>
      </c>
      <c r="E339" s="90" t="str">
        <f t="shared" si="32"/>
        <v>4003</v>
      </c>
      <c r="F339" s="11" t="s">
        <v>697</v>
      </c>
      <c r="G339" s="11" t="s">
        <v>716</v>
      </c>
      <c r="H339" s="11">
        <v>305</v>
      </c>
      <c r="I339" s="11" t="s">
        <v>717</v>
      </c>
      <c r="J339" s="11" t="s">
        <v>718</v>
      </c>
      <c r="K339" s="13">
        <v>3</v>
      </c>
      <c r="L339" s="14">
        <v>1</v>
      </c>
      <c r="M339" s="75">
        <v>1</v>
      </c>
      <c r="N339" s="11" t="s">
        <v>720</v>
      </c>
      <c r="O339" s="12" t="s">
        <v>37</v>
      </c>
      <c r="P339" s="16">
        <v>67000000</v>
      </c>
      <c r="Q339" s="18">
        <v>1</v>
      </c>
      <c r="R339" s="20">
        <v>44197</v>
      </c>
      <c r="S339" s="22">
        <v>12</v>
      </c>
      <c r="T339" s="7" t="s">
        <v>657</v>
      </c>
      <c r="U339" s="51">
        <v>1</v>
      </c>
      <c r="V339" s="79">
        <v>1</v>
      </c>
      <c r="W339" s="78" t="s">
        <v>2869</v>
      </c>
      <c r="X339" s="49">
        <f t="shared" si="30"/>
        <v>1</v>
      </c>
      <c r="Y339" s="16">
        <v>0</v>
      </c>
      <c r="Z339" s="16">
        <v>150000000</v>
      </c>
      <c r="AA339" s="16">
        <v>67000000</v>
      </c>
      <c r="AB339" s="16">
        <v>0</v>
      </c>
      <c r="AC339" s="16">
        <v>0</v>
      </c>
      <c r="AD339" s="55">
        <v>67000000</v>
      </c>
      <c r="AE339" s="81">
        <v>67000000</v>
      </c>
      <c r="AF339" s="58">
        <f t="shared" si="33"/>
        <v>1</v>
      </c>
      <c r="AG339" s="81">
        <v>0</v>
      </c>
      <c r="AH339" s="81">
        <v>0</v>
      </c>
      <c r="AI339" s="81">
        <v>0</v>
      </c>
      <c r="AJ339" s="83">
        <f t="shared" si="34"/>
        <v>67000000</v>
      </c>
      <c r="AK339" s="84">
        <f t="shared" si="35"/>
        <v>1</v>
      </c>
      <c r="AL339" s="85"/>
    </row>
    <row r="340" spans="1:38" ht="12.75" customHeight="1" x14ac:dyDescent="0.25">
      <c r="A340" s="10" t="s">
        <v>636</v>
      </c>
      <c r="B340" s="11" t="s">
        <v>637</v>
      </c>
      <c r="C340" s="11" t="s">
        <v>545</v>
      </c>
      <c r="D340" s="90" t="str">
        <f t="shared" si="31"/>
        <v>32</v>
      </c>
      <c r="E340" s="90" t="str">
        <f t="shared" si="32"/>
        <v>3201</v>
      </c>
      <c r="F340" s="11" t="s">
        <v>721</v>
      </c>
      <c r="G340" s="11" t="s">
        <v>722</v>
      </c>
      <c r="H340" s="11">
        <v>318</v>
      </c>
      <c r="I340" s="11" t="s">
        <v>723</v>
      </c>
      <c r="J340" s="11" t="s">
        <v>724</v>
      </c>
      <c r="K340" s="13">
        <v>3</v>
      </c>
      <c r="L340" s="14">
        <v>2</v>
      </c>
      <c r="M340" s="75">
        <v>2</v>
      </c>
      <c r="N340" s="11" t="s">
        <v>725</v>
      </c>
      <c r="O340" s="12" t="s">
        <v>573</v>
      </c>
      <c r="P340" s="16">
        <v>38133746</v>
      </c>
      <c r="Q340" s="18">
        <v>2</v>
      </c>
      <c r="R340" s="20">
        <v>44197</v>
      </c>
      <c r="S340" s="22">
        <v>12</v>
      </c>
      <c r="T340" s="7" t="s">
        <v>644</v>
      </c>
      <c r="U340" s="51">
        <v>2</v>
      </c>
      <c r="V340" s="79">
        <v>2</v>
      </c>
      <c r="W340" s="105" t="s">
        <v>2870</v>
      </c>
      <c r="X340" s="49">
        <f t="shared" si="30"/>
        <v>1</v>
      </c>
      <c r="Y340" s="16">
        <v>0</v>
      </c>
      <c r="Z340" s="16">
        <v>250000000</v>
      </c>
      <c r="AA340" s="16">
        <v>38133746</v>
      </c>
      <c r="AB340" s="16">
        <v>0</v>
      </c>
      <c r="AC340" s="16">
        <v>0</v>
      </c>
      <c r="AD340" s="55">
        <v>38133746</v>
      </c>
      <c r="AE340" s="81">
        <v>24000000</v>
      </c>
      <c r="AF340" s="58">
        <f t="shared" si="33"/>
        <v>0.62936381859783719</v>
      </c>
      <c r="AG340" s="81">
        <v>0</v>
      </c>
      <c r="AH340" s="81">
        <v>0</v>
      </c>
      <c r="AI340" s="81">
        <v>0</v>
      </c>
      <c r="AJ340" s="83">
        <f t="shared" si="34"/>
        <v>24000000</v>
      </c>
      <c r="AK340" s="84">
        <f t="shared" si="35"/>
        <v>0.62936381859783719</v>
      </c>
      <c r="AL340" s="85"/>
    </row>
    <row r="341" spans="1:38" ht="12.75" customHeight="1" x14ac:dyDescent="0.25">
      <c r="A341" s="10" t="s">
        <v>636</v>
      </c>
      <c r="B341" s="11" t="s">
        <v>637</v>
      </c>
      <c r="C341" s="11" t="s">
        <v>545</v>
      </c>
      <c r="D341" s="90" t="str">
        <f t="shared" si="31"/>
        <v>32</v>
      </c>
      <c r="E341" s="90" t="str">
        <f t="shared" si="32"/>
        <v>3201</v>
      </c>
      <c r="F341" s="11" t="s">
        <v>721</v>
      </c>
      <c r="G341" s="11" t="s">
        <v>722</v>
      </c>
      <c r="H341" s="11">
        <v>318</v>
      </c>
      <c r="I341" s="11" t="s">
        <v>723</v>
      </c>
      <c r="J341" s="11" t="s">
        <v>724</v>
      </c>
      <c r="K341" s="13">
        <v>3</v>
      </c>
      <c r="L341" s="14">
        <v>2</v>
      </c>
      <c r="M341" s="75">
        <v>2</v>
      </c>
      <c r="N341" s="11" t="s">
        <v>726</v>
      </c>
      <c r="O341" s="12" t="s">
        <v>573</v>
      </c>
      <c r="P341" s="16">
        <v>211866254</v>
      </c>
      <c r="Q341" s="18">
        <v>2</v>
      </c>
      <c r="R341" s="20">
        <v>44197</v>
      </c>
      <c r="S341" s="22">
        <v>12</v>
      </c>
      <c r="T341" s="7" t="s">
        <v>644</v>
      </c>
      <c r="U341" s="51">
        <v>2</v>
      </c>
      <c r="V341" s="79">
        <v>2</v>
      </c>
      <c r="W341" s="105" t="s">
        <v>2871</v>
      </c>
      <c r="X341" s="49">
        <f t="shared" si="30"/>
        <v>1</v>
      </c>
      <c r="Y341" s="16">
        <v>0</v>
      </c>
      <c r="Z341" s="16">
        <v>250000000</v>
      </c>
      <c r="AA341" s="16">
        <v>211866254</v>
      </c>
      <c r="AB341" s="16">
        <v>0</v>
      </c>
      <c r="AC341" s="16">
        <v>0</v>
      </c>
      <c r="AD341" s="55">
        <v>211866254</v>
      </c>
      <c r="AE341" s="81">
        <f>190133331-24000000</f>
        <v>166133331</v>
      </c>
      <c r="AF341" s="58">
        <f t="shared" si="33"/>
        <v>0.78414248547576626</v>
      </c>
      <c r="AG341" s="81">
        <v>0</v>
      </c>
      <c r="AH341" s="81">
        <v>0</v>
      </c>
      <c r="AI341" s="81">
        <v>0</v>
      </c>
      <c r="AJ341" s="83">
        <f t="shared" si="34"/>
        <v>166133331</v>
      </c>
      <c r="AK341" s="84">
        <f t="shared" si="35"/>
        <v>0.78414248547576626</v>
      </c>
      <c r="AL341" s="85"/>
    </row>
    <row r="342" spans="1:38" ht="12.75" customHeight="1" x14ac:dyDescent="0.25">
      <c r="A342" s="10" t="s">
        <v>636</v>
      </c>
      <c r="B342" s="11" t="s">
        <v>637</v>
      </c>
      <c r="C342" s="11" t="s">
        <v>545</v>
      </c>
      <c r="D342" s="90" t="str">
        <f t="shared" si="31"/>
        <v>32</v>
      </c>
      <c r="E342" s="90" t="str">
        <f t="shared" si="32"/>
        <v>3201</v>
      </c>
      <c r="F342" s="11" t="s">
        <v>727</v>
      </c>
      <c r="G342" s="11" t="s">
        <v>728</v>
      </c>
      <c r="H342" s="11">
        <v>319</v>
      </c>
      <c r="I342" s="11" t="s">
        <v>729</v>
      </c>
      <c r="J342" s="11" t="s">
        <v>730</v>
      </c>
      <c r="K342" s="13">
        <v>1</v>
      </c>
      <c r="L342" s="14">
        <v>0.8</v>
      </c>
      <c r="M342" s="75">
        <v>0.8</v>
      </c>
      <c r="N342" s="11" t="s">
        <v>731</v>
      </c>
      <c r="O342" s="12" t="s">
        <v>573</v>
      </c>
      <c r="P342" s="16">
        <v>44714286</v>
      </c>
      <c r="Q342" s="18">
        <v>1</v>
      </c>
      <c r="R342" s="20">
        <v>44197</v>
      </c>
      <c r="S342" s="22">
        <v>12</v>
      </c>
      <c r="T342" s="7" t="s">
        <v>85</v>
      </c>
      <c r="U342" s="51">
        <v>1</v>
      </c>
      <c r="V342" s="79">
        <v>1</v>
      </c>
      <c r="W342" s="78" t="s">
        <v>2873</v>
      </c>
      <c r="X342" s="49">
        <f t="shared" si="30"/>
        <v>1</v>
      </c>
      <c r="Y342" s="16">
        <v>0</v>
      </c>
      <c r="Z342" s="16">
        <v>600000000</v>
      </c>
      <c r="AA342" s="16">
        <v>44714286</v>
      </c>
      <c r="AB342" s="16">
        <v>0</v>
      </c>
      <c r="AC342" s="16">
        <v>0</v>
      </c>
      <c r="AD342" s="55">
        <v>44714286</v>
      </c>
      <c r="AE342" s="81">
        <f>+AD342</f>
        <v>44714286</v>
      </c>
      <c r="AF342" s="58">
        <f t="shared" si="33"/>
        <v>1</v>
      </c>
      <c r="AG342" s="81">
        <v>0</v>
      </c>
      <c r="AH342" s="81">
        <v>0</v>
      </c>
      <c r="AI342" s="81">
        <v>0</v>
      </c>
      <c r="AJ342" s="83">
        <f t="shared" si="34"/>
        <v>44714286</v>
      </c>
      <c r="AK342" s="84">
        <f t="shared" si="35"/>
        <v>1</v>
      </c>
      <c r="AL342" s="85"/>
    </row>
    <row r="343" spans="1:38" ht="12.75" customHeight="1" x14ac:dyDescent="0.25">
      <c r="A343" s="10" t="s">
        <v>636</v>
      </c>
      <c r="B343" s="11" t="s">
        <v>637</v>
      </c>
      <c r="C343" s="11" t="s">
        <v>545</v>
      </c>
      <c r="D343" s="90" t="str">
        <f t="shared" si="31"/>
        <v>32</v>
      </c>
      <c r="E343" s="90" t="str">
        <f t="shared" si="32"/>
        <v>3201</v>
      </c>
      <c r="F343" s="11" t="s">
        <v>727</v>
      </c>
      <c r="G343" s="11" t="s">
        <v>728</v>
      </c>
      <c r="H343" s="11">
        <v>319</v>
      </c>
      <c r="I343" s="11" t="s">
        <v>729</v>
      </c>
      <c r="J343" s="11" t="s">
        <v>730</v>
      </c>
      <c r="K343" s="13">
        <v>1</v>
      </c>
      <c r="L343" s="14">
        <v>0.8</v>
      </c>
      <c r="M343" s="75">
        <v>0.8</v>
      </c>
      <c r="N343" s="11" t="s">
        <v>732</v>
      </c>
      <c r="O343" s="12" t="s">
        <v>573</v>
      </c>
      <c r="P343" s="16">
        <v>5000000</v>
      </c>
      <c r="Q343" s="18">
        <v>1</v>
      </c>
      <c r="R343" s="20">
        <v>44197</v>
      </c>
      <c r="S343" s="22">
        <v>12</v>
      </c>
      <c r="T343" s="7" t="s">
        <v>85</v>
      </c>
      <c r="U343" s="51">
        <v>1</v>
      </c>
      <c r="V343" s="79">
        <v>1</v>
      </c>
      <c r="W343" s="78" t="s">
        <v>2872</v>
      </c>
      <c r="X343" s="49">
        <f t="shared" si="30"/>
        <v>1</v>
      </c>
      <c r="Y343" s="16">
        <v>0</v>
      </c>
      <c r="Z343" s="16">
        <v>600000000</v>
      </c>
      <c r="AA343" s="16">
        <v>5000000</v>
      </c>
      <c r="AB343" s="16">
        <v>0</v>
      </c>
      <c r="AC343" s="16">
        <v>0</v>
      </c>
      <c r="AD343" s="55">
        <v>5000000</v>
      </c>
      <c r="AE343" s="81">
        <v>5000000</v>
      </c>
      <c r="AF343" s="58">
        <f t="shared" si="33"/>
        <v>1</v>
      </c>
      <c r="AG343" s="81">
        <v>0</v>
      </c>
      <c r="AH343" s="81">
        <v>0</v>
      </c>
      <c r="AI343" s="81">
        <v>0</v>
      </c>
      <c r="AJ343" s="83">
        <f t="shared" si="34"/>
        <v>5000000</v>
      </c>
      <c r="AK343" s="84">
        <f t="shared" si="35"/>
        <v>1</v>
      </c>
      <c r="AL343" s="85"/>
    </row>
    <row r="344" spans="1:38" ht="12.75" customHeight="1" x14ac:dyDescent="0.25">
      <c r="A344" s="10" t="s">
        <v>636</v>
      </c>
      <c r="B344" s="11" t="s">
        <v>637</v>
      </c>
      <c r="C344" s="11" t="s">
        <v>545</v>
      </c>
      <c r="D344" s="90" t="str">
        <f t="shared" si="31"/>
        <v>32</v>
      </c>
      <c r="E344" s="90" t="str">
        <f t="shared" si="32"/>
        <v>3201</v>
      </c>
      <c r="F344" s="11" t="s">
        <v>727</v>
      </c>
      <c r="G344" s="11" t="s">
        <v>728</v>
      </c>
      <c r="H344" s="11">
        <v>319</v>
      </c>
      <c r="I344" s="11" t="s">
        <v>729</v>
      </c>
      <c r="J344" s="11" t="s">
        <v>730</v>
      </c>
      <c r="K344" s="13">
        <v>1</v>
      </c>
      <c r="L344" s="14">
        <v>0.8</v>
      </c>
      <c r="M344" s="75">
        <v>0.8</v>
      </c>
      <c r="N344" s="11" t="s">
        <v>733</v>
      </c>
      <c r="O344" s="12" t="s">
        <v>573</v>
      </c>
      <c r="P344" s="16">
        <v>550285714</v>
      </c>
      <c r="Q344" s="18">
        <v>1</v>
      </c>
      <c r="R344" s="20">
        <v>44197</v>
      </c>
      <c r="S344" s="22">
        <v>12</v>
      </c>
      <c r="T344" s="7" t="s">
        <v>85</v>
      </c>
      <c r="U344" s="51">
        <v>1</v>
      </c>
      <c r="V344" s="79">
        <v>1</v>
      </c>
      <c r="W344" s="78" t="s">
        <v>2874</v>
      </c>
      <c r="X344" s="49">
        <f t="shared" si="30"/>
        <v>1</v>
      </c>
      <c r="Y344" s="16">
        <v>0</v>
      </c>
      <c r="Z344" s="16">
        <v>600000000</v>
      </c>
      <c r="AA344" s="16">
        <v>550285714</v>
      </c>
      <c r="AB344" s="16">
        <v>0</v>
      </c>
      <c r="AC344" s="16">
        <v>0</v>
      </c>
      <c r="AD344" s="55">
        <v>550285714</v>
      </c>
      <c r="AE344" s="81">
        <f>458127173-AE342-AE343</f>
        <v>408412887</v>
      </c>
      <c r="AF344" s="58">
        <f t="shared" si="33"/>
        <v>0.74218333605513154</v>
      </c>
      <c r="AG344" s="81">
        <v>0</v>
      </c>
      <c r="AH344" s="81">
        <v>0</v>
      </c>
      <c r="AI344" s="81">
        <v>0</v>
      </c>
      <c r="AJ344" s="83">
        <f t="shared" si="34"/>
        <v>408412887</v>
      </c>
      <c r="AK344" s="84">
        <f t="shared" si="35"/>
        <v>0.74218333605513154</v>
      </c>
      <c r="AL344" s="85"/>
    </row>
    <row r="345" spans="1:38" ht="12.75" customHeight="1" x14ac:dyDescent="0.25">
      <c r="A345" s="10" t="s">
        <v>636</v>
      </c>
      <c r="B345" s="11" t="s">
        <v>637</v>
      </c>
      <c r="C345" s="11" t="s">
        <v>545</v>
      </c>
      <c r="D345" s="90" t="str">
        <f t="shared" si="31"/>
        <v>32</v>
      </c>
      <c r="E345" s="90" t="str">
        <f t="shared" si="32"/>
        <v>3208</v>
      </c>
      <c r="F345" s="11" t="s">
        <v>734</v>
      </c>
      <c r="G345" s="11" t="s">
        <v>735</v>
      </c>
      <c r="H345" s="11">
        <v>321</v>
      </c>
      <c r="I345" s="11" t="s">
        <v>736</v>
      </c>
      <c r="J345" s="11" t="s">
        <v>737</v>
      </c>
      <c r="K345" s="13">
        <v>30</v>
      </c>
      <c r="L345" s="14">
        <v>15</v>
      </c>
      <c r="M345" s="75">
        <v>15</v>
      </c>
      <c r="N345" s="11" t="s">
        <v>738</v>
      </c>
      <c r="O345" s="12" t="s">
        <v>37</v>
      </c>
      <c r="P345" s="16">
        <v>19500000</v>
      </c>
      <c r="Q345" s="18">
        <v>15</v>
      </c>
      <c r="R345" s="20">
        <v>44197</v>
      </c>
      <c r="S345" s="22">
        <v>12</v>
      </c>
      <c r="T345" s="7" t="s">
        <v>85</v>
      </c>
      <c r="U345" s="51">
        <v>15</v>
      </c>
      <c r="V345" s="79">
        <v>15</v>
      </c>
      <c r="W345" s="78" t="s">
        <v>2875</v>
      </c>
      <c r="X345" s="49">
        <f t="shared" si="30"/>
        <v>1</v>
      </c>
      <c r="Y345" s="16">
        <v>0</v>
      </c>
      <c r="Z345" s="16">
        <v>400000000</v>
      </c>
      <c r="AA345" s="16">
        <v>19500000</v>
      </c>
      <c r="AB345" s="16">
        <v>0</v>
      </c>
      <c r="AC345" s="16">
        <v>0</v>
      </c>
      <c r="AD345" s="55">
        <v>19500000</v>
      </c>
      <c r="AE345" s="81">
        <v>19500000</v>
      </c>
      <c r="AF345" s="58">
        <f t="shared" si="33"/>
        <v>1</v>
      </c>
      <c r="AG345" s="81">
        <v>0</v>
      </c>
      <c r="AH345" s="81">
        <v>0</v>
      </c>
      <c r="AI345" s="81">
        <v>0</v>
      </c>
      <c r="AJ345" s="83">
        <f t="shared" si="34"/>
        <v>19500000</v>
      </c>
      <c r="AK345" s="84">
        <f t="shared" si="35"/>
        <v>1</v>
      </c>
      <c r="AL345" s="85"/>
    </row>
    <row r="346" spans="1:38" ht="12.75" customHeight="1" x14ac:dyDescent="0.25">
      <c r="A346" s="10" t="s">
        <v>636</v>
      </c>
      <c r="B346" s="11" t="s">
        <v>637</v>
      </c>
      <c r="C346" s="11" t="s">
        <v>545</v>
      </c>
      <c r="D346" s="90" t="str">
        <f t="shared" si="31"/>
        <v>32</v>
      </c>
      <c r="E346" s="90" t="str">
        <f t="shared" si="32"/>
        <v>3208</v>
      </c>
      <c r="F346" s="11" t="s">
        <v>734</v>
      </c>
      <c r="G346" s="11" t="s">
        <v>735</v>
      </c>
      <c r="H346" s="11">
        <v>321</v>
      </c>
      <c r="I346" s="11" t="s">
        <v>736</v>
      </c>
      <c r="J346" s="11" t="s">
        <v>737</v>
      </c>
      <c r="K346" s="13">
        <v>30</v>
      </c>
      <c r="L346" s="14">
        <v>15</v>
      </c>
      <c r="M346" s="75">
        <v>15</v>
      </c>
      <c r="N346" s="11" t="s">
        <v>739</v>
      </c>
      <c r="O346" s="12" t="s">
        <v>37</v>
      </c>
      <c r="P346" s="16">
        <v>44650000</v>
      </c>
      <c r="Q346" s="18">
        <v>1</v>
      </c>
      <c r="R346" s="20">
        <v>44197</v>
      </c>
      <c r="S346" s="22">
        <v>12</v>
      </c>
      <c r="T346" s="7" t="s">
        <v>85</v>
      </c>
      <c r="U346" s="51">
        <v>1</v>
      </c>
      <c r="V346" s="79">
        <v>1</v>
      </c>
      <c r="W346" s="78" t="s">
        <v>2876</v>
      </c>
      <c r="X346" s="49">
        <f t="shared" si="30"/>
        <v>1</v>
      </c>
      <c r="Y346" s="16">
        <v>0</v>
      </c>
      <c r="Z346" s="16">
        <v>400000000</v>
      </c>
      <c r="AA346" s="16">
        <v>44650000</v>
      </c>
      <c r="AB346" s="16">
        <v>0</v>
      </c>
      <c r="AC346" s="16">
        <v>0</v>
      </c>
      <c r="AD346" s="55">
        <v>44650000</v>
      </c>
      <c r="AE346" s="81">
        <f>+AD346-5650000</f>
        <v>39000000</v>
      </c>
      <c r="AF346" s="58">
        <f t="shared" si="33"/>
        <v>0.87346024636058228</v>
      </c>
      <c r="AG346" s="81">
        <v>0</v>
      </c>
      <c r="AH346" s="81">
        <v>0</v>
      </c>
      <c r="AI346" s="81">
        <v>0</v>
      </c>
      <c r="AJ346" s="83">
        <f t="shared" si="34"/>
        <v>39000000</v>
      </c>
      <c r="AK346" s="84">
        <f t="shared" si="35"/>
        <v>0.87346024636058228</v>
      </c>
      <c r="AL346" s="85"/>
    </row>
    <row r="347" spans="1:38" ht="12.75" customHeight="1" x14ac:dyDescent="0.25">
      <c r="A347" s="10" t="s">
        <v>636</v>
      </c>
      <c r="B347" s="11" t="s">
        <v>637</v>
      </c>
      <c r="C347" s="11" t="s">
        <v>545</v>
      </c>
      <c r="D347" s="90" t="str">
        <f t="shared" si="31"/>
        <v>32</v>
      </c>
      <c r="E347" s="90" t="str">
        <f t="shared" si="32"/>
        <v>3208</v>
      </c>
      <c r="F347" s="11" t="s">
        <v>734</v>
      </c>
      <c r="G347" s="11" t="s">
        <v>735</v>
      </c>
      <c r="H347" s="11">
        <v>321</v>
      </c>
      <c r="I347" s="11" t="s">
        <v>736</v>
      </c>
      <c r="J347" s="11" t="s">
        <v>737</v>
      </c>
      <c r="K347" s="13">
        <v>30</v>
      </c>
      <c r="L347" s="14">
        <v>15</v>
      </c>
      <c r="M347" s="75">
        <v>15</v>
      </c>
      <c r="N347" s="11" t="s">
        <v>740</v>
      </c>
      <c r="O347" s="12" t="s">
        <v>37</v>
      </c>
      <c r="P347" s="16">
        <v>60900000</v>
      </c>
      <c r="Q347" s="18">
        <v>1</v>
      </c>
      <c r="R347" s="20">
        <v>44197</v>
      </c>
      <c r="S347" s="22">
        <v>12</v>
      </c>
      <c r="T347" s="7" t="s">
        <v>85</v>
      </c>
      <c r="U347" s="51">
        <v>1</v>
      </c>
      <c r="V347" s="79">
        <v>1</v>
      </c>
      <c r="W347" s="78" t="s">
        <v>2877</v>
      </c>
      <c r="X347" s="49">
        <f t="shared" si="30"/>
        <v>1</v>
      </c>
      <c r="Y347" s="16">
        <v>0</v>
      </c>
      <c r="Z347" s="16">
        <v>400000000</v>
      </c>
      <c r="AA347" s="16">
        <v>60900000</v>
      </c>
      <c r="AB347" s="16">
        <v>0</v>
      </c>
      <c r="AC347" s="16">
        <v>0</v>
      </c>
      <c r="AD347" s="55">
        <v>60900000</v>
      </c>
      <c r="AE347" s="81">
        <v>60600000</v>
      </c>
      <c r="AF347" s="58">
        <f t="shared" si="33"/>
        <v>0.99507389162561577</v>
      </c>
      <c r="AG347" s="81">
        <v>0</v>
      </c>
      <c r="AH347" s="81">
        <v>0</v>
      </c>
      <c r="AI347" s="81">
        <v>0</v>
      </c>
      <c r="AJ347" s="83">
        <f t="shared" si="34"/>
        <v>60600000</v>
      </c>
      <c r="AK347" s="84">
        <f t="shared" si="35"/>
        <v>0.99507389162561577</v>
      </c>
      <c r="AL347" s="85"/>
    </row>
    <row r="348" spans="1:38" ht="12.75" customHeight="1" x14ac:dyDescent="0.25">
      <c r="A348" s="10" t="s">
        <v>636</v>
      </c>
      <c r="B348" s="11" t="s">
        <v>637</v>
      </c>
      <c r="C348" s="11" t="s">
        <v>545</v>
      </c>
      <c r="D348" s="90" t="str">
        <f t="shared" si="31"/>
        <v>32</v>
      </c>
      <c r="E348" s="90" t="str">
        <f t="shared" si="32"/>
        <v>3208</v>
      </c>
      <c r="F348" s="11" t="s">
        <v>734</v>
      </c>
      <c r="G348" s="11" t="s">
        <v>735</v>
      </c>
      <c r="H348" s="11">
        <v>321</v>
      </c>
      <c r="I348" s="11" t="s">
        <v>736</v>
      </c>
      <c r="J348" s="11" t="s">
        <v>737</v>
      </c>
      <c r="K348" s="13">
        <v>30</v>
      </c>
      <c r="L348" s="14">
        <v>15</v>
      </c>
      <c r="M348" s="75">
        <v>15</v>
      </c>
      <c r="N348" s="11" t="s">
        <v>741</v>
      </c>
      <c r="O348" s="12" t="s">
        <v>37</v>
      </c>
      <c r="P348" s="16">
        <v>274950000</v>
      </c>
      <c r="Q348" s="18">
        <v>15</v>
      </c>
      <c r="R348" s="20">
        <v>44197</v>
      </c>
      <c r="S348" s="22">
        <v>12</v>
      </c>
      <c r="T348" s="7" t="s">
        <v>85</v>
      </c>
      <c r="U348" s="51">
        <v>15</v>
      </c>
      <c r="V348" s="79">
        <v>15</v>
      </c>
      <c r="W348" s="78" t="s">
        <v>2875</v>
      </c>
      <c r="X348" s="49">
        <f t="shared" si="30"/>
        <v>1</v>
      </c>
      <c r="Y348" s="16">
        <v>0</v>
      </c>
      <c r="Z348" s="16">
        <v>400000000</v>
      </c>
      <c r="AA348" s="16">
        <v>274950000</v>
      </c>
      <c r="AB348" s="16">
        <v>0</v>
      </c>
      <c r="AC348" s="16">
        <v>0</v>
      </c>
      <c r="AD348" s="55">
        <v>274950000</v>
      </c>
      <c r="AE348" s="81">
        <f>259474333-AE345-AE346-AE347</f>
        <v>140374333</v>
      </c>
      <c r="AF348" s="58">
        <f t="shared" si="33"/>
        <v>0.51054494635388248</v>
      </c>
      <c r="AG348" s="81">
        <v>0</v>
      </c>
      <c r="AH348" s="81">
        <v>0</v>
      </c>
      <c r="AI348" s="81">
        <v>0</v>
      </c>
      <c r="AJ348" s="83">
        <f t="shared" si="34"/>
        <v>140374333</v>
      </c>
      <c r="AK348" s="84">
        <f t="shared" si="35"/>
        <v>0.51054494635388248</v>
      </c>
      <c r="AL348" s="85"/>
    </row>
    <row r="349" spans="1:38" ht="12.75" customHeight="1" x14ac:dyDescent="0.25">
      <c r="A349" s="10" t="s">
        <v>636</v>
      </c>
      <c r="B349" s="11" t="s">
        <v>637</v>
      </c>
      <c r="C349" s="11" t="s">
        <v>545</v>
      </c>
      <c r="D349" s="90" t="str">
        <f t="shared" si="31"/>
        <v>32</v>
      </c>
      <c r="E349" s="90" t="str">
        <f t="shared" si="32"/>
        <v>3208</v>
      </c>
      <c r="F349" s="11" t="s">
        <v>734</v>
      </c>
      <c r="G349" s="11" t="s">
        <v>742</v>
      </c>
      <c r="H349" s="11">
        <v>322</v>
      </c>
      <c r="I349" s="11" t="s">
        <v>743</v>
      </c>
      <c r="J349" s="11" t="s">
        <v>655</v>
      </c>
      <c r="K349" s="13">
        <v>20</v>
      </c>
      <c r="L349" s="14">
        <v>11</v>
      </c>
      <c r="M349" s="75">
        <v>11</v>
      </c>
      <c r="N349" s="11" t="s">
        <v>738</v>
      </c>
      <c r="O349" s="12" t="s">
        <v>37</v>
      </c>
      <c r="P349" s="16">
        <v>10000000</v>
      </c>
      <c r="Q349" s="18">
        <v>5</v>
      </c>
      <c r="R349" s="20">
        <v>44197</v>
      </c>
      <c r="S349" s="22">
        <v>12</v>
      </c>
      <c r="T349" s="7" t="s">
        <v>85</v>
      </c>
      <c r="U349" s="51">
        <v>5</v>
      </c>
      <c r="V349" s="79">
        <v>5</v>
      </c>
      <c r="W349" s="105" t="s">
        <v>2878</v>
      </c>
      <c r="X349" s="49">
        <f t="shared" si="30"/>
        <v>1</v>
      </c>
      <c r="Y349" s="16">
        <v>0</v>
      </c>
      <c r="Z349" s="16">
        <v>150000000</v>
      </c>
      <c r="AA349" s="16">
        <v>10000000</v>
      </c>
      <c r="AB349" s="16">
        <v>0</v>
      </c>
      <c r="AC349" s="16">
        <v>0</v>
      </c>
      <c r="AD349" s="55">
        <v>10000000</v>
      </c>
      <c r="AE349" s="81">
        <v>10000000</v>
      </c>
      <c r="AF349" s="58">
        <f t="shared" si="33"/>
        <v>1</v>
      </c>
      <c r="AG349" s="81">
        <v>0</v>
      </c>
      <c r="AH349" s="81">
        <v>0</v>
      </c>
      <c r="AI349" s="81">
        <v>0</v>
      </c>
      <c r="AJ349" s="83">
        <f t="shared" si="34"/>
        <v>10000000</v>
      </c>
      <c r="AK349" s="84">
        <f t="shared" si="35"/>
        <v>1</v>
      </c>
      <c r="AL349" s="85"/>
    </row>
    <row r="350" spans="1:38" ht="12.75" customHeight="1" x14ac:dyDescent="0.25">
      <c r="A350" s="10" t="s">
        <v>636</v>
      </c>
      <c r="B350" s="11" t="s">
        <v>637</v>
      </c>
      <c r="C350" s="11" t="s">
        <v>545</v>
      </c>
      <c r="D350" s="90" t="str">
        <f t="shared" si="31"/>
        <v>32</v>
      </c>
      <c r="E350" s="90" t="str">
        <f t="shared" si="32"/>
        <v>3208</v>
      </c>
      <c r="F350" s="11" t="s">
        <v>734</v>
      </c>
      <c r="G350" s="11" t="s">
        <v>742</v>
      </c>
      <c r="H350" s="11">
        <v>322</v>
      </c>
      <c r="I350" s="11" t="s">
        <v>743</v>
      </c>
      <c r="J350" s="11" t="s">
        <v>655</v>
      </c>
      <c r="K350" s="13">
        <v>20</v>
      </c>
      <c r="L350" s="14">
        <v>11</v>
      </c>
      <c r="M350" s="75">
        <v>11</v>
      </c>
      <c r="N350" s="11" t="s">
        <v>744</v>
      </c>
      <c r="O350" s="12" t="s">
        <v>37</v>
      </c>
      <c r="P350" s="16">
        <v>140000000</v>
      </c>
      <c r="Q350" s="18">
        <v>14</v>
      </c>
      <c r="R350" s="20">
        <v>44197</v>
      </c>
      <c r="S350" s="22">
        <v>12</v>
      </c>
      <c r="T350" s="7" t="s">
        <v>85</v>
      </c>
      <c r="U350" s="51">
        <v>14</v>
      </c>
      <c r="V350" s="79">
        <v>14</v>
      </c>
      <c r="W350" s="105" t="s">
        <v>2878</v>
      </c>
      <c r="X350" s="49">
        <f t="shared" si="30"/>
        <v>1</v>
      </c>
      <c r="Y350" s="16">
        <v>0</v>
      </c>
      <c r="Z350" s="16">
        <v>150000000</v>
      </c>
      <c r="AA350" s="16">
        <v>140000000</v>
      </c>
      <c r="AB350" s="16">
        <v>0</v>
      </c>
      <c r="AC350" s="16">
        <v>0</v>
      </c>
      <c r="AD350" s="55">
        <v>140000000</v>
      </c>
      <c r="AE350" s="81">
        <v>125332003</v>
      </c>
      <c r="AF350" s="58">
        <f t="shared" si="33"/>
        <v>0.89522859285714285</v>
      </c>
      <c r="AG350" s="81">
        <v>0</v>
      </c>
      <c r="AH350" s="81">
        <v>0</v>
      </c>
      <c r="AI350" s="81">
        <v>0</v>
      </c>
      <c r="AJ350" s="83">
        <f t="shared" si="34"/>
        <v>125332003</v>
      </c>
      <c r="AK350" s="84">
        <f t="shared" si="35"/>
        <v>0.89522859285714285</v>
      </c>
      <c r="AL350" s="85"/>
    </row>
    <row r="351" spans="1:38" ht="12.75" customHeight="1" x14ac:dyDescent="0.25">
      <c r="A351" s="10" t="s">
        <v>636</v>
      </c>
      <c r="B351" s="11" t="s">
        <v>637</v>
      </c>
      <c r="C351" s="11" t="s">
        <v>545</v>
      </c>
      <c r="D351" s="90" t="str">
        <f t="shared" si="31"/>
        <v>32</v>
      </c>
      <c r="E351" s="90" t="str">
        <f t="shared" si="32"/>
        <v>3206</v>
      </c>
      <c r="F351" s="11" t="s">
        <v>745</v>
      </c>
      <c r="G351" s="11" t="s">
        <v>746</v>
      </c>
      <c r="H351" s="11">
        <v>324</v>
      </c>
      <c r="I351" s="11" t="s">
        <v>747</v>
      </c>
      <c r="J351" s="11" t="s">
        <v>748</v>
      </c>
      <c r="K351" s="13">
        <v>1</v>
      </c>
      <c r="L351" s="14">
        <v>0.25</v>
      </c>
      <c r="M351" s="75">
        <v>0.25</v>
      </c>
      <c r="N351" s="11" t="s">
        <v>749</v>
      </c>
      <c r="O351" s="12" t="s">
        <v>573</v>
      </c>
      <c r="P351" s="16">
        <v>20285714</v>
      </c>
      <c r="Q351" s="18">
        <v>1</v>
      </c>
      <c r="R351" s="20">
        <v>44197</v>
      </c>
      <c r="S351" s="22">
        <v>12</v>
      </c>
      <c r="T351" s="7" t="s">
        <v>85</v>
      </c>
      <c r="U351" s="51">
        <v>1</v>
      </c>
      <c r="V351" s="79">
        <v>1</v>
      </c>
      <c r="W351" s="78" t="s">
        <v>2879</v>
      </c>
      <c r="X351" s="49">
        <f t="shared" si="30"/>
        <v>1</v>
      </c>
      <c r="Y351" s="16">
        <v>0</v>
      </c>
      <c r="Z351" s="16">
        <v>200000000</v>
      </c>
      <c r="AA351" s="16">
        <v>20285714</v>
      </c>
      <c r="AB351" s="16">
        <v>0</v>
      </c>
      <c r="AC351" s="16">
        <v>0</v>
      </c>
      <c r="AD351" s="55">
        <v>20285714</v>
      </c>
      <c r="AE351" s="81">
        <v>15285714</v>
      </c>
      <c r="AF351" s="58">
        <f t="shared" si="33"/>
        <v>0.75352112328902987</v>
      </c>
      <c r="AG351" s="81">
        <v>0</v>
      </c>
      <c r="AH351" s="81">
        <v>0</v>
      </c>
      <c r="AI351" s="81">
        <v>0</v>
      </c>
      <c r="AJ351" s="83">
        <f t="shared" si="34"/>
        <v>15285714</v>
      </c>
      <c r="AK351" s="84">
        <f t="shared" si="35"/>
        <v>0.75352112328902987</v>
      </c>
      <c r="AL351" s="85"/>
    </row>
    <row r="352" spans="1:38" ht="12.75" customHeight="1" x14ac:dyDescent="0.25">
      <c r="A352" s="10" t="s">
        <v>636</v>
      </c>
      <c r="B352" s="11" t="s">
        <v>637</v>
      </c>
      <c r="C352" s="11" t="s">
        <v>545</v>
      </c>
      <c r="D352" s="90" t="str">
        <f t="shared" si="31"/>
        <v>32</v>
      </c>
      <c r="E352" s="90" t="str">
        <f t="shared" si="32"/>
        <v>3206</v>
      </c>
      <c r="F352" s="11" t="s">
        <v>745</v>
      </c>
      <c r="G352" s="11" t="s">
        <v>746</v>
      </c>
      <c r="H352" s="11">
        <v>324</v>
      </c>
      <c r="I352" s="11" t="s">
        <v>747</v>
      </c>
      <c r="J352" s="11" t="s">
        <v>748</v>
      </c>
      <c r="K352" s="13">
        <v>1</v>
      </c>
      <c r="L352" s="14">
        <v>0.25</v>
      </c>
      <c r="M352" s="75">
        <v>0.25</v>
      </c>
      <c r="N352" s="11" t="s">
        <v>750</v>
      </c>
      <c r="O352" s="12" t="s">
        <v>573</v>
      </c>
      <c r="P352" s="16">
        <v>179714286</v>
      </c>
      <c r="Q352" s="18">
        <v>1</v>
      </c>
      <c r="R352" s="20">
        <v>44197</v>
      </c>
      <c r="S352" s="22">
        <v>12</v>
      </c>
      <c r="T352" s="7" t="s">
        <v>85</v>
      </c>
      <c r="U352" s="51">
        <v>0</v>
      </c>
      <c r="V352" s="79">
        <v>0</v>
      </c>
      <c r="W352" s="78" t="s">
        <v>2880</v>
      </c>
      <c r="X352" s="49" t="e">
        <f t="shared" si="30"/>
        <v>#DIV/0!</v>
      </c>
      <c r="Y352" s="16">
        <v>0</v>
      </c>
      <c r="Z352" s="16">
        <v>200000000</v>
      </c>
      <c r="AA352" s="16">
        <v>179714286</v>
      </c>
      <c r="AB352" s="16">
        <v>0</v>
      </c>
      <c r="AC352" s="16">
        <v>0</v>
      </c>
      <c r="AD352" s="55">
        <v>179714286</v>
      </c>
      <c r="AE352" s="81">
        <f>136597714-AE351</f>
        <v>121312000</v>
      </c>
      <c r="AF352" s="58">
        <f t="shared" si="33"/>
        <v>0.67502702595385211</v>
      </c>
      <c r="AG352" s="81">
        <v>0</v>
      </c>
      <c r="AH352" s="81">
        <v>0</v>
      </c>
      <c r="AI352" s="81">
        <v>0</v>
      </c>
      <c r="AJ352" s="83">
        <f t="shared" si="34"/>
        <v>121312000</v>
      </c>
      <c r="AK352" s="84">
        <f t="shared" si="35"/>
        <v>0.67502702595385211</v>
      </c>
      <c r="AL352" s="85" t="s">
        <v>2750</v>
      </c>
    </row>
    <row r="353" spans="1:38" ht="12.75" customHeight="1" x14ac:dyDescent="0.25">
      <c r="A353" s="10" t="s">
        <v>636</v>
      </c>
      <c r="B353" s="11" t="s">
        <v>637</v>
      </c>
      <c r="C353" s="11" t="s">
        <v>545</v>
      </c>
      <c r="D353" s="90" t="str">
        <f t="shared" si="31"/>
        <v>32</v>
      </c>
      <c r="E353" s="90" t="str">
        <f t="shared" si="32"/>
        <v>3206</v>
      </c>
      <c r="F353" s="11" t="s">
        <v>751</v>
      </c>
      <c r="G353" s="11" t="s">
        <v>752</v>
      </c>
      <c r="H353" s="11">
        <v>325</v>
      </c>
      <c r="I353" s="11" t="s">
        <v>753</v>
      </c>
      <c r="J353" s="11" t="s">
        <v>754</v>
      </c>
      <c r="K353" s="13">
        <v>500</v>
      </c>
      <c r="L353" s="14">
        <v>14</v>
      </c>
      <c r="M353" s="75">
        <v>14</v>
      </c>
      <c r="N353" s="11" t="s">
        <v>755</v>
      </c>
      <c r="O353" s="12" t="s">
        <v>37</v>
      </c>
      <c r="P353" s="16">
        <v>224030455</v>
      </c>
      <c r="Q353" s="18">
        <v>14</v>
      </c>
      <c r="R353" s="20">
        <v>44197</v>
      </c>
      <c r="S353" s="22">
        <v>12</v>
      </c>
      <c r="T353" s="7" t="s">
        <v>644</v>
      </c>
      <c r="U353" s="51">
        <v>14</v>
      </c>
      <c r="V353" s="79">
        <v>14</v>
      </c>
      <c r="W353" s="78" t="s">
        <v>2882</v>
      </c>
      <c r="X353" s="49">
        <f t="shared" si="30"/>
        <v>1</v>
      </c>
      <c r="Y353" s="16">
        <v>0</v>
      </c>
      <c r="Z353" s="16">
        <v>3111877149</v>
      </c>
      <c r="AA353" s="16">
        <v>224030455</v>
      </c>
      <c r="AB353" s="16">
        <v>0</v>
      </c>
      <c r="AC353" s="16">
        <v>0</v>
      </c>
      <c r="AD353" s="55">
        <v>224030455</v>
      </c>
      <c r="AE353" s="81">
        <v>208713520</v>
      </c>
      <c r="AF353" s="58">
        <f t="shared" si="33"/>
        <v>0.93163012144933599</v>
      </c>
      <c r="AG353" s="81">
        <v>0</v>
      </c>
      <c r="AH353" s="81">
        <v>0</v>
      </c>
      <c r="AI353" s="81">
        <v>0</v>
      </c>
      <c r="AJ353" s="83">
        <f t="shared" si="34"/>
        <v>208713520</v>
      </c>
      <c r="AK353" s="84">
        <f t="shared" si="35"/>
        <v>0.93163012144933599</v>
      </c>
      <c r="AL353" s="85"/>
    </row>
    <row r="354" spans="1:38" ht="12.75" customHeight="1" x14ac:dyDescent="0.25">
      <c r="A354" s="10" t="s">
        <v>636</v>
      </c>
      <c r="B354" s="11" t="s">
        <v>637</v>
      </c>
      <c r="C354" s="11" t="s">
        <v>545</v>
      </c>
      <c r="D354" s="90" t="str">
        <f t="shared" si="31"/>
        <v>32</v>
      </c>
      <c r="E354" s="90" t="str">
        <f t="shared" si="32"/>
        <v>3206</v>
      </c>
      <c r="F354" s="11" t="s">
        <v>751</v>
      </c>
      <c r="G354" s="11" t="s">
        <v>752</v>
      </c>
      <c r="H354" s="11">
        <v>325</v>
      </c>
      <c r="I354" s="11" t="s">
        <v>753</v>
      </c>
      <c r="J354" s="11" t="s">
        <v>754</v>
      </c>
      <c r="K354" s="13">
        <v>500</v>
      </c>
      <c r="L354" s="14">
        <v>14</v>
      </c>
      <c r="M354" s="75">
        <v>14</v>
      </c>
      <c r="N354" s="11" t="s">
        <v>756</v>
      </c>
      <c r="O354" s="12" t="s">
        <v>37</v>
      </c>
      <c r="P354" s="16">
        <v>2887846694</v>
      </c>
      <c r="Q354" s="18">
        <v>14</v>
      </c>
      <c r="R354" s="20">
        <v>44197</v>
      </c>
      <c r="S354" s="22">
        <v>12</v>
      </c>
      <c r="T354" s="7" t="s">
        <v>644</v>
      </c>
      <c r="U354" s="51">
        <v>14</v>
      </c>
      <c r="V354" s="79">
        <v>14</v>
      </c>
      <c r="W354" s="78" t="s">
        <v>2881</v>
      </c>
      <c r="X354" s="49">
        <f t="shared" si="30"/>
        <v>1</v>
      </c>
      <c r="Y354" s="16">
        <v>0</v>
      </c>
      <c r="Z354" s="16">
        <v>3111877149</v>
      </c>
      <c r="AA354" s="16">
        <v>2887846694</v>
      </c>
      <c r="AB354" s="16">
        <v>0</v>
      </c>
      <c r="AC354" s="16">
        <v>0</v>
      </c>
      <c r="AD354" s="55">
        <v>2887846694</v>
      </c>
      <c r="AE354" s="81">
        <f>599876500-AE353</f>
        <v>391162980</v>
      </c>
      <c r="AF354" s="58">
        <f t="shared" si="33"/>
        <v>0.1354514354285872</v>
      </c>
      <c r="AG354" s="81">
        <v>0</v>
      </c>
      <c r="AH354" s="81">
        <v>0</v>
      </c>
      <c r="AI354" s="81">
        <v>0</v>
      </c>
      <c r="AJ354" s="83">
        <f t="shared" si="34"/>
        <v>391162980</v>
      </c>
      <c r="AK354" s="84">
        <f t="shared" si="35"/>
        <v>0.1354514354285872</v>
      </c>
      <c r="AL354" s="85"/>
    </row>
    <row r="355" spans="1:38" ht="12.75" customHeight="1" x14ac:dyDescent="0.25">
      <c r="A355" s="10" t="s">
        <v>636</v>
      </c>
      <c r="B355" s="11" t="s">
        <v>637</v>
      </c>
      <c r="C355" s="11" t="s">
        <v>545</v>
      </c>
      <c r="D355" s="90" t="str">
        <f t="shared" si="31"/>
        <v>32</v>
      </c>
      <c r="E355" s="90" t="str">
        <f t="shared" si="32"/>
        <v>3206</v>
      </c>
      <c r="F355" s="11" t="s">
        <v>757</v>
      </c>
      <c r="G355" s="11" t="s">
        <v>758</v>
      </c>
      <c r="H355" s="11">
        <v>326</v>
      </c>
      <c r="I355" s="11" t="s">
        <v>759</v>
      </c>
      <c r="J355" s="11" t="s">
        <v>760</v>
      </c>
      <c r="K355" s="13">
        <v>4</v>
      </c>
      <c r="L355" s="14">
        <v>0.5</v>
      </c>
      <c r="M355" s="75">
        <v>0.5</v>
      </c>
      <c r="N355" s="11" t="s">
        <v>761</v>
      </c>
      <c r="O355" s="12" t="s">
        <v>37</v>
      </c>
      <c r="P355" s="16">
        <v>29500000</v>
      </c>
      <c r="Q355" s="18">
        <v>1</v>
      </c>
      <c r="R355" s="20">
        <v>44197</v>
      </c>
      <c r="S355" s="22">
        <v>12</v>
      </c>
      <c r="T355" s="7" t="s">
        <v>644</v>
      </c>
      <c r="U355" s="51">
        <v>1</v>
      </c>
      <c r="V355" s="79">
        <v>1</v>
      </c>
      <c r="W355" s="78" t="s">
        <v>2883</v>
      </c>
      <c r="X355" s="49">
        <f t="shared" si="30"/>
        <v>1</v>
      </c>
      <c r="Y355" s="16">
        <v>0</v>
      </c>
      <c r="Z355" s="16">
        <v>210000000</v>
      </c>
      <c r="AA355" s="16">
        <v>29500000</v>
      </c>
      <c r="AB355" s="16">
        <v>0</v>
      </c>
      <c r="AC355" s="16">
        <v>0</v>
      </c>
      <c r="AD355" s="55">
        <v>29500000</v>
      </c>
      <c r="AE355" s="81">
        <v>15000000</v>
      </c>
      <c r="AF355" s="58">
        <f t="shared" si="33"/>
        <v>0.50847457627118642</v>
      </c>
      <c r="AG355" s="81">
        <v>0</v>
      </c>
      <c r="AH355" s="81">
        <v>0</v>
      </c>
      <c r="AI355" s="81">
        <v>0</v>
      </c>
      <c r="AJ355" s="83">
        <f t="shared" si="34"/>
        <v>15000000</v>
      </c>
      <c r="AK355" s="84">
        <f t="shared" si="35"/>
        <v>0.50847457627118642</v>
      </c>
      <c r="AL355" s="85"/>
    </row>
    <row r="356" spans="1:38" ht="12.75" customHeight="1" x14ac:dyDescent="0.25">
      <c r="A356" s="10" t="s">
        <v>636</v>
      </c>
      <c r="B356" s="11" t="s">
        <v>637</v>
      </c>
      <c r="C356" s="11" t="s">
        <v>545</v>
      </c>
      <c r="D356" s="90" t="str">
        <f t="shared" si="31"/>
        <v>32</v>
      </c>
      <c r="E356" s="90" t="str">
        <f t="shared" si="32"/>
        <v>3206</v>
      </c>
      <c r="F356" s="11" t="s">
        <v>757</v>
      </c>
      <c r="G356" s="11" t="s">
        <v>758</v>
      </c>
      <c r="H356" s="11">
        <v>326</v>
      </c>
      <c r="I356" s="11" t="s">
        <v>759</v>
      </c>
      <c r="J356" s="11" t="s">
        <v>760</v>
      </c>
      <c r="K356" s="13">
        <v>4</v>
      </c>
      <c r="L356" s="14">
        <v>0.5</v>
      </c>
      <c r="M356" s="75">
        <v>0.5</v>
      </c>
      <c r="N356" s="11" t="s">
        <v>762</v>
      </c>
      <c r="O356" s="12" t="s">
        <v>37</v>
      </c>
      <c r="P356" s="16">
        <v>171500000</v>
      </c>
      <c r="Q356" s="18">
        <v>2</v>
      </c>
      <c r="R356" s="20">
        <v>44197</v>
      </c>
      <c r="S356" s="22">
        <v>12</v>
      </c>
      <c r="T356" s="7" t="s">
        <v>644</v>
      </c>
      <c r="U356" s="51">
        <v>2</v>
      </c>
      <c r="V356" s="79">
        <v>2</v>
      </c>
      <c r="W356" s="105" t="s">
        <v>2884</v>
      </c>
      <c r="X356" s="49">
        <f t="shared" si="30"/>
        <v>1</v>
      </c>
      <c r="Y356" s="16">
        <v>0</v>
      </c>
      <c r="Z356" s="16">
        <v>210000000</v>
      </c>
      <c r="AA356" s="16">
        <v>171500000</v>
      </c>
      <c r="AB356" s="16">
        <v>0</v>
      </c>
      <c r="AC356" s="16">
        <v>0</v>
      </c>
      <c r="AD356" s="55">
        <v>171500000</v>
      </c>
      <c r="AE356" s="81">
        <f>194499999-AE355</f>
        <v>179499999</v>
      </c>
      <c r="AF356" s="58">
        <f t="shared" si="33"/>
        <v>1.046647224489796</v>
      </c>
      <c r="AG356" s="81">
        <v>0</v>
      </c>
      <c r="AH356" s="81">
        <v>0</v>
      </c>
      <c r="AI356" s="81">
        <v>0</v>
      </c>
      <c r="AJ356" s="83">
        <f t="shared" si="34"/>
        <v>179499999</v>
      </c>
      <c r="AK356" s="84">
        <f t="shared" si="35"/>
        <v>1.046647224489796</v>
      </c>
      <c r="AL356" s="85"/>
    </row>
    <row r="357" spans="1:38" ht="12.75" customHeight="1" x14ac:dyDescent="0.25">
      <c r="A357" s="10" t="s">
        <v>636</v>
      </c>
      <c r="B357" s="11" t="s">
        <v>637</v>
      </c>
      <c r="C357" s="11" t="s">
        <v>545</v>
      </c>
      <c r="D357" s="90" t="str">
        <f t="shared" si="31"/>
        <v>32</v>
      </c>
      <c r="E357" s="90" t="str">
        <f t="shared" si="32"/>
        <v>3206</v>
      </c>
      <c r="F357" s="11" t="s">
        <v>757</v>
      </c>
      <c r="G357" s="11" t="s">
        <v>758</v>
      </c>
      <c r="H357" s="11">
        <v>326</v>
      </c>
      <c r="I357" s="11" t="s">
        <v>759</v>
      </c>
      <c r="J357" s="11" t="s">
        <v>760</v>
      </c>
      <c r="K357" s="13">
        <v>4</v>
      </c>
      <c r="L357" s="14">
        <v>0.5</v>
      </c>
      <c r="M357" s="75">
        <v>0.5</v>
      </c>
      <c r="N357" s="11" t="s">
        <v>763</v>
      </c>
      <c r="O357" s="12" t="s">
        <v>37</v>
      </c>
      <c r="P357" s="16">
        <v>9000000</v>
      </c>
      <c r="Q357" s="18">
        <v>1</v>
      </c>
      <c r="R357" s="20">
        <v>44197</v>
      </c>
      <c r="S357" s="22">
        <v>12</v>
      </c>
      <c r="T357" s="7" t="s">
        <v>644</v>
      </c>
      <c r="U357" s="51">
        <v>1</v>
      </c>
      <c r="V357" s="79">
        <v>1</v>
      </c>
      <c r="W357" s="78" t="s">
        <v>2885</v>
      </c>
      <c r="X357" s="49">
        <f t="shared" si="30"/>
        <v>1</v>
      </c>
      <c r="Y357" s="16">
        <v>0</v>
      </c>
      <c r="Z357" s="16">
        <v>210000000</v>
      </c>
      <c r="AA357" s="16">
        <v>9000000</v>
      </c>
      <c r="AB357" s="16">
        <v>0</v>
      </c>
      <c r="AC357" s="16">
        <v>0</v>
      </c>
      <c r="AD357" s="55">
        <v>9000000</v>
      </c>
      <c r="AE357" s="81">
        <v>0</v>
      </c>
      <c r="AF357" s="58">
        <f t="shared" si="33"/>
        <v>0</v>
      </c>
      <c r="AG357" s="81">
        <v>0</v>
      </c>
      <c r="AH357" s="81">
        <v>0</v>
      </c>
      <c r="AI357" s="81">
        <v>0</v>
      </c>
      <c r="AJ357" s="83">
        <f t="shared" si="34"/>
        <v>0</v>
      </c>
      <c r="AK357" s="84">
        <f t="shared" si="35"/>
        <v>0</v>
      </c>
      <c r="AL357" s="85"/>
    </row>
    <row r="358" spans="1:38" ht="12.75" customHeight="1" x14ac:dyDescent="0.25">
      <c r="A358" s="10" t="s">
        <v>636</v>
      </c>
      <c r="B358" s="11" t="s">
        <v>637</v>
      </c>
      <c r="C358" s="11" t="s">
        <v>545</v>
      </c>
      <c r="D358" s="90" t="str">
        <f t="shared" si="31"/>
        <v>32</v>
      </c>
      <c r="E358" s="90" t="str">
        <f t="shared" si="32"/>
        <v>3202</v>
      </c>
      <c r="F358" s="11" t="s">
        <v>764</v>
      </c>
      <c r="G358" s="11" t="s">
        <v>639</v>
      </c>
      <c r="H358" s="11">
        <v>327</v>
      </c>
      <c r="I358" s="11" t="s">
        <v>765</v>
      </c>
      <c r="J358" s="11" t="s">
        <v>766</v>
      </c>
      <c r="K358" s="13">
        <v>100</v>
      </c>
      <c r="L358" s="14">
        <v>6.4</v>
      </c>
      <c r="M358" s="75">
        <v>6.4</v>
      </c>
      <c r="N358" s="11" t="s">
        <v>767</v>
      </c>
      <c r="O358" s="12" t="s">
        <v>37</v>
      </c>
      <c r="P358" s="16">
        <v>200000000</v>
      </c>
      <c r="Q358" s="18">
        <v>6</v>
      </c>
      <c r="R358" s="20">
        <v>44197</v>
      </c>
      <c r="S358" s="22">
        <v>12</v>
      </c>
      <c r="T358" s="7" t="s">
        <v>644</v>
      </c>
      <c r="U358" s="51">
        <v>6</v>
      </c>
      <c r="V358" s="79">
        <v>6</v>
      </c>
      <c r="W358" s="78" t="s">
        <v>2886</v>
      </c>
      <c r="X358" s="49">
        <f t="shared" si="30"/>
        <v>1</v>
      </c>
      <c r="Y358" s="16">
        <v>0</v>
      </c>
      <c r="Z358" s="16">
        <v>200000000</v>
      </c>
      <c r="AA358" s="16">
        <v>200000000</v>
      </c>
      <c r="AB358" s="16">
        <v>0</v>
      </c>
      <c r="AC358" s="16">
        <v>0</v>
      </c>
      <c r="AD358" s="55">
        <v>200000000</v>
      </c>
      <c r="AE358" s="81">
        <f>+AD358</f>
        <v>200000000</v>
      </c>
      <c r="AF358" s="58">
        <f t="shared" si="33"/>
        <v>1</v>
      </c>
      <c r="AG358" s="81">
        <v>0</v>
      </c>
      <c r="AH358" s="81">
        <v>0</v>
      </c>
      <c r="AI358" s="81">
        <v>0</v>
      </c>
      <c r="AJ358" s="83">
        <f t="shared" si="34"/>
        <v>200000000</v>
      </c>
      <c r="AK358" s="84">
        <f t="shared" si="35"/>
        <v>1</v>
      </c>
      <c r="AL358" s="85"/>
    </row>
    <row r="359" spans="1:38" ht="12.75" customHeight="1" x14ac:dyDescent="0.25">
      <c r="A359" s="10" t="s">
        <v>636</v>
      </c>
      <c r="B359" s="11" t="s">
        <v>637</v>
      </c>
      <c r="C359" s="11" t="s">
        <v>146</v>
      </c>
      <c r="D359" s="90" t="str">
        <f t="shared" si="31"/>
        <v>40</v>
      </c>
      <c r="E359" s="90" t="str">
        <f t="shared" si="32"/>
        <v>4003</v>
      </c>
      <c r="F359" s="11" t="s">
        <v>768</v>
      </c>
      <c r="G359" s="11" t="s">
        <v>769</v>
      </c>
      <c r="H359" s="11">
        <v>343</v>
      </c>
      <c r="I359" s="11" t="s">
        <v>770</v>
      </c>
      <c r="J359" s="11" t="s">
        <v>771</v>
      </c>
      <c r="K359" s="13">
        <v>1</v>
      </c>
      <c r="L359" s="14">
        <v>0.25</v>
      </c>
      <c r="M359" s="75">
        <v>0.25</v>
      </c>
      <c r="N359" s="11" t="s">
        <v>772</v>
      </c>
      <c r="O359" s="12" t="s">
        <v>165</v>
      </c>
      <c r="P359" s="16">
        <v>8437000000</v>
      </c>
      <c r="Q359" s="18">
        <v>1</v>
      </c>
      <c r="R359" s="20">
        <v>44197</v>
      </c>
      <c r="S359" s="22">
        <v>12</v>
      </c>
      <c r="T359" s="7" t="s">
        <v>85</v>
      </c>
      <c r="U359" s="51">
        <v>1</v>
      </c>
      <c r="V359" s="79">
        <v>1</v>
      </c>
      <c r="W359" s="78" t="s">
        <v>2887</v>
      </c>
      <c r="X359" s="49">
        <f t="shared" si="30"/>
        <v>1</v>
      </c>
      <c r="Y359" s="16">
        <v>0</v>
      </c>
      <c r="Z359" s="16">
        <v>8437000000</v>
      </c>
      <c r="AA359" s="16">
        <v>8437000000</v>
      </c>
      <c r="AB359" s="16">
        <v>0</v>
      </c>
      <c r="AC359" s="16">
        <v>0</v>
      </c>
      <c r="AD359" s="55">
        <v>8437000000</v>
      </c>
      <c r="AE359" s="81">
        <f>+AD359</f>
        <v>8437000000</v>
      </c>
      <c r="AF359" s="58">
        <f t="shared" si="33"/>
        <v>1</v>
      </c>
      <c r="AG359" s="81">
        <v>0</v>
      </c>
      <c r="AH359" s="81">
        <v>0</v>
      </c>
      <c r="AI359" s="81">
        <v>0</v>
      </c>
      <c r="AJ359" s="83">
        <f t="shared" si="34"/>
        <v>8437000000</v>
      </c>
      <c r="AK359" s="84">
        <f t="shared" si="35"/>
        <v>1</v>
      </c>
      <c r="AL359" s="85"/>
    </row>
    <row r="360" spans="1:38" ht="12.75" customHeight="1" x14ac:dyDescent="0.25">
      <c r="A360" s="10" t="s">
        <v>636</v>
      </c>
      <c r="B360" s="11" t="s">
        <v>637</v>
      </c>
      <c r="C360" s="11" t="s">
        <v>146</v>
      </c>
      <c r="D360" s="90" t="str">
        <f t="shared" si="31"/>
        <v>32</v>
      </c>
      <c r="E360" s="90" t="str">
        <f t="shared" si="32"/>
        <v>3206</v>
      </c>
      <c r="F360" s="11" t="s">
        <v>773</v>
      </c>
      <c r="G360" s="11" t="s">
        <v>774</v>
      </c>
      <c r="H360" s="11">
        <v>344</v>
      </c>
      <c r="I360" s="11" t="s">
        <v>775</v>
      </c>
      <c r="J360" s="11" t="s">
        <v>776</v>
      </c>
      <c r="K360" s="13">
        <v>1</v>
      </c>
      <c r="L360" s="14">
        <v>0.8</v>
      </c>
      <c r="M360" s="75">
        <v>0.8</v>
      </c>
      <c r="N360" s="11" t="s">
        <v>777</v>
      </c>
      <c r="O360" s="12" t="s">
        <v>37</v>
      </c>
      <c r="P360" s="16">
        <v>40000000</v>
      </c>
      <c r="Q360" s="18">
        <v>1</v>
      </c>
      <c r="R360" s="20">
        <v>44197</v>
      </c>
      <c r="S360" s="22">
        <v>12</v>
      </c>
      <c r="T360" s="7" t="s">
        <v>85</v>
      </c>
      <c r="U360" s="51">
        <v>1</v>
      </c>
      <c r="V360" s="79">
        <v>1</v>
      </c>
      <c r="W360" s="78" t="s">
        <v>2888</v>
      </c>
      <c r="X360" s="49">
        <f t="shared" si="30"/>
        <v>1</v>
      </c>
      <c r="Y360" s="16">
        <v>0</v>
      </c>
      <c r="Z360" s="16">
        <v>40000000</v>
      </c>
      <c r="AA360" s="16">
        <v>40000000</v>
      </c>
      <c r="AB360" s="16">
        <v>0</v>
      </c>
      <c r="AC360" s="16">
        <v>0</v>
      </c>
      <c r="AD360" s="55">
        <v>40000000</v>
      </c>
      <c r="AE360" s="81">
        <f>+AD360</f>
        <v>40000000</v>
      </c>
      <c r="AF360" s="58">
        <f t="shared" si="33"/>
        <v>1</v>
      </c>
      <c r="AG360" s="81">
        <v>0</v>
      </c>
      <c r="AH360" s="81">
        <v>0</v>
      </c>
      <c r="AI360" s="81">
        <v>0</v>
      </c>
      <c r="AJ360" s="83">
        <f t="shared" si="34"/>
        <v>40000000</v>
      </c>
      <c r="AK360" s="84">
        <f t="shared" si="35"/>
        <v>1</v>
      </c>
      <c r="AL360" s="85"/>
    </row>
    <row r="361" spans="1:38" ht="12.75" customHeight="1" x14ac:dyDescent="0.25">
      <c r="A361" s="10" t="s">
        <v>636</v>
      </c>
      <c r="B361" s="11" t="s">
        <v>637</v>
      </c>
      <c r="C361" s="11" t="s">
        <v>146</v>
      </c>
      <c r="D361" s="90" t="str">
        <f t="shared" si="31"/>
        <v>32</v>
      </c>
      <c r="E361" s="90" t="str">
        <f t="shared" si="32"/>
        <v>3206</v>
      </c>
      <c r="F361" s="11" t="s">
        <v>773</v>
      </c>
      <c r="G361" s="11" t="s">
        <v>778</v>
      </c>
      <c r="H361" s="11">
        <v>345</v>
      </c>
      <c r="I361" s="11" t="s">
        <v>779</v>
      </c>
      <c r="J361" s="11" t="s">
        <v>780</v>
      </c>
      <c r="K361" s="13">
        <v>1</v>
      </c>
      <c r="L361" s="14">
        <v>0.5</v>
      </c>
      <c r="M361" s="75">
        <v>0.5</v>
      </c>
      <c r="N361" s="11" t="s">
        <v>781</v>
      </c>
      <c r="O361" s="12" t="s">
        <v>37</v>
      </c>
      <c r="P361" s="16">
        <v>6795502125</v>
      </c>
      <c r="Q361" s="18">
        <v>1</v>
      </c>
      <c r="R361" s="20">
        <v>44197</v>
      </c>
      <c r="S361" s="22">
        <v>12</v>
      </c>
      <c r="T361" s="7" t="s">
        <v>85</v>
      </c>
      <c r="U361" s="51">
        <v>1</v>
      </c>
      <c r="V361" s="79">
        <v>1</v>
      </c>
      <c r="W361" s="78" t="s">
        <v>2889</v>
      </c>
      <c r="X361" s="49">
        <f t="shared" si="30"/>
        <v>1</v>
      </c>
      <c r="Y361" s="16">
        <v>0</v>
      </c>
      <c r="Z361" s="16">
        <v>7407286040</v>
      </c>
      <c r="AA361" s="16">
        <v>6795502125</v>
      </c>
      <c r="AB361" s="16">
        <v>0</v>
      </c>
      <c r="AC361" s="16">
        <v>0</v>
      </c>
      <c r="AD361" s="55">
        <v>6795502125</v>
      </c>
      <c r="AE361" s="81">
        <v>1021496869</v>
      </c>
      <c r="AF361" s="58">
        <f t="shared" si="33"/>
        <v>0.15031955699668037</v>
      </c>
      <c r="AG361" s="81">
        <v>0</v>
      </c>
      <c r="AH361" s="81">
        <v>0</v>
      </c>
      <c r="AI361" s="81">
        <v>0</v>
      </c>
      <c r="AJ361" s="83">
        <f t="shared" si="34"/>
        <v>1021496869</v>
      </c>
      <c r="AK361" s="84">
        <f t="shared" si="35"/>
        <v>0.15031955699668037</v>
      </c>
      <c r="AL361" s="85"/>
    </row>
    <row r="362" spans="1:38" ht="12.75" customHeight="1" x14ac:dyDescent="0.25">
      <c r="A362" s="10" t="s">
        <v>636</v>
      </c>
      <c r="B362" s="11" t="s">
        <v>637</v>
      </c>
      <c r="C362" s="11" t="s">
        <v>146</v>
      </c>
      <c r="D362" s="90" t="str">
        <f t="shared" si="31"/>
        <v>32</v>
      </c>
      <c r="E362" s="90" t="str">
        <f t="shared" si="32"/>
        <v>3206</v>
      </c>
      <c r="F362" s="11" t="s">
        <v>773</v>
      </c>
      <c r="G362" s="11" t="s">
        <v>778</v>
      </c>
      <c r="H362" s="11">
        <v>345</v>
      </c>
      <c r="I362" s="11" t="s">
        <v>779</v>
      </c>
      <c r="J362" s="11" t="s">
        <v>780</v>
      </c>
      <c r="K362" s="13">
        <v>1</v>
      </c>
      <c r="L362" s="14">
        <v>0.5</v>
      </c>
      <c r="M362" s="75">
        <v>0.5</v>
      </c>
      <c r="N362" s="11" t="s">
        <v>782</v>
      </c>
      <c r="O362" s="12" t="s">
        <v>573</v>
      </c>
      <c r="P362" s="16">
        <v>611783915</v>
      </c>
      <c r="Q362" s="18">
        <v>1</v>
      </c>
      <c r="R362" s="20">
        <v>44197</v>
      </c>
      <c r="S362" s="22">
        <v>12</v>
      </c>
      <c r="T362" s="7" t="s">
        <v>85</v>
      </c>
      <c r="U362" s="51">
        <v>1</v>
      </c>
      <c r="V362" s="79">
        <v>1</v>
      </c>
      <c r="W362" s="78" t="s">
        <v>2890</v>
      </c>
      <c r="X362" s="49">
        <f t="shared" si="30"/>
        <v>1</v>
      </c>
      <c r="Y362" s="16">
        <v>0</v>
      </c>
      <c r="Z362" s="16">
        <v>7407286040</v>
      </c>
      <c r="AA362" s="16">
        <v>611783915</v>
      </c>
      <c r="AB362" s="16">
        <v>0</v>
      </c>
      <c r="AC362" s="16">
        <v>0</v>
      </c>
      <c r="AD362" s="55">
        <v>611783915</v>
      </c>
      <c r="AE362" s="81">
        <v>0</v>
      </c>
      <c r="AF362" s="58">
        <f t="shared" si="33"/>
        <v>0</v>
      </c>
      <c r="AG362" s="81">
        <v>0</v>
      </c>
      <c r="AH362" s="81">
        <v>0</v>
      </c>
      <c r="AI362" s="81">
        <v>0</v>
      </c>
      <c r="AJ362" s="83">
        <f t="shared" si="34"/>
        <v>0</v>
      </c>
      <c r="AK362" s="84">
        <f t="shared" si="35"/>
        <v>0</v>
      </c>
      <c r="AL362" s="85"/>
    </row>
    <row r="363" spans="1:38" ht="12.75" customHeight="1" x14ac:dyDescent="0.25">
      <c r="A363" s="10" t="s">
        <v>636</v>
      </c>
      <c r="B363" s="11" t="s">
        <v>637</v>
      </c>
      <c r="C363" s="11" t="s">
        <v>146</v>
      </c>
      <c r="D363" s="90" t="str">
        <f t="shared" si="31"/>
        <v>32</v>
      </c>
      <c r="E363" s="90" t="str">
        <f t="shared" si="32"/>
        <v>3206</v>
      </c>
      <c r="F363" s="11" t="s">
        <v>783</v>
      </c>
      <c r="G363" s="11" t="s">
        <v>774</v>
      </c>
      <c r="H363" s="11">
        <v>346</v>
      </c>
      <c r="I363" s="11" t="s">
        <v>784</v>
      </c>
      <c r="J363" s="11" t="s">
        <v>785</v>
      </c>
      <c r="K363" s="13">
        <v>1</v>
      </c>
      <c r="L363" s="14">
        <v>0.4</v>
      </c>
      <c r="M363" s="75">
        <v>0.4</v>
      </c>
      <c r="N363" s="11" t="s">
        <v>786</v>
      </c>
      <c r="O363" s="12" t="s">
        <v>37</v>
      </c>
      <c r="P363" s="16">
        <v>100000000</v>
      </c>
      <c r="Q363" s="18">
        <v>0</v>
      </c>
      <c r="R363" s="20">
        <v>44197</v>
      </c>
      <c r="S363" s="22">
        <v>12</v>
      </c>
      <c r="T363" s="7" t="s">
        <v>85</v>
      </c>
      <c r="U363" s="51">
        <v>0</v>
      </c>
      <c r="V363" s="79">
        <v>0</v>
      </c>
      <c r="W363" s="78" t="s">
        <v>2891</v>
      </c>
      <c r="X363" s="49" t="e">
        <f t="shared" si="30"/>
        <v>#DIV/0!</v>
      </c>
      <c r="Y363" s="16">
        <v>0</v>
      </c>
      <c r="Z363" s="16">
        <v>100000000</v>
      </c>
      <c r="AA363" s="16">
        <v>100000000</v>
      </c>
      <c r="AB363" s="16">
        <v>0</v>
      </c>
      <c r="AC363" s="16">
        <v>0</v>
      </c>
      <c r="AD363" s="55">
        <v>100000000</v>
      </c>
      <c r="AE363" s="81">
        <f>+AD363</f>
        <v>100000000</v>
      </c>
      <c r="AF363" s="58">
        <f t="shared" si="33"/>
        <v>1</v>
      </c>
      <c r="AG363" s="81">
        <v>0</v>
      </c>
      <c r="AH363" s="81">
        <v>0</v>
      </c>
      <c r="AI363" s="81">
        <v>0</v>
      </c>
      <c r="AJ363" s="83">
        <f t="shared" si="34"/>
        <v>100000000</v>
      </c>
      <c r="AK363" s="84">
        <f t="shared" si="35"/>
        <v>1</v>
      </c>
      <c r="AL363" s="85" t="s">
        <v>2750</v>
      </c>
    </row>
    <row r="364" spans="1:38" ht="12.75" customHeight="1" x14ac:dyDescent="0.25">
      <c r="A364" s="10" t="s">
        <v>636</v>
      </c>
      <c r="B364" s="11" t="s">
        <v>637</v>
      </c>
      <c r="C364" s="11" t="s">
        <v>146</v>
      </c>
      <c r="D364" s="90" t="str">
        <f t="shared" si="31"/>
        <v>32</v>
      </c>
      <c r="E364" s="90" t="str">
        <f t="shared" si="32"/>
        <v>3206</v>
      </c>
      <c r="F364" s="11" t="s">
        <v>783</v>
      </c>
      <c r="G364" s="11" t="s">
        <v>758</v>
      </c>
      <c r="H364" s="11">
        <v>347</v>
      </c>
      <c r="I364" s="11" t="s">
        <v>787</v>
      </c>
      <c r="J364" s="11" t="s">
        <v>788</v>
      </c>
      <c r="K364" s="13">
        <v>1</v>
      </c>
      <c r="L364" s="14">
        <v>0.3</v>
      </c>
      <c r="M364" s="75">
        <v>0.3</v>
      </c>
      <c r="N364" s="11" t="s">
        <v>789</v>
      </c>
      <c r="O364" s="12" t="s">
        <v>37</v>
      </c>
      <c r="P364" s="16">
        <v>150000000</v>
      </c>
      <c r="Q364" s="18">
        <v>0</v>
      </c>
      <c r="R364" s="20">
        <v>44197</v>
      </c>
      <c r="S364" s="22">
        <v>12</v>
      </c>
      <c r="T364" s="7" t="s">
        <v>644</v>
      </c>
      <c r="U364" s="51">
        <v>0</v>
      </c>
      <c r="V364" s="79">
        <v>0</v>
      </c>
      <c r="W364" s="78"/>
      <c r="X364" s="49" t="e">
        <f t="shared" si="30"/>
        <v>#DIV/0!</v>
      </c>
      <c r="Y364" s="16">
        <v>0</v>
      </c>
      <c r="Z364" s="16">
        <v>160000000</v>
      </c>
      <c r="AA364" s="16">
        <v>150000000</v>
      </c>
      <c r="AB364" s="16">
        <v>0</v>
      </c>
      <c r="AC364" s="16">
        <v>0</v>
      </c>
      <c r="AD364" s="55">
        <v>150000000</v>
      </c>
      <c r="AE364" s="81">
        <v>31600000</v>
      </c>
      <c r="AF364" s="58">
        <f t="shared" si="33"/>
        <v>0.21066666666666667</v>
      </c>
      <c r="AG364" s="81">
        <v>0</v>
      </c>
      <c r="AH364" s="81">
        <v>0</v>
      </c>
      <c r="AI364" s="81">
        <v>0</v>
      </c>
      <c r="AJ364" s="83">
        <f t="shared" si="34"/>
        <v>31600000</v>
      </c>
      <c r="AK364" s="84">
        <f t="shared" si="35"/>
        <v>0.21066666666666667</v>
      </c>
      <c r="AL364" s="85" t="s">
        <v>2750</v>
      </c>
    </row>
    <row r="365" spans="1:38" ht="12.75" customHeight="1" x14ac:dyDescent="0.25">
      <c r="A365" s="10" t="s">
        <v>636</v>
      </c>
      <c r="B365" s="11" t="s">
        <v>637</v>
      </c>
      <c r="C365" s="11" t="s">
        <v>146</v>
      </c>
      <c r="D365" s="90" t="str">
        <f t="shared" si="31"/>
        <v>32</v>
      </c>
      <c r="E365" s="90" t="str">
        <f t="shared" si="32"/>
        <v>3206</v>
      </c>
      <c r="F365" s="11" t="s">
        <v>783</v>
      </c>
      <c r="G365" s="11" t="s">
        <v>758</v>
      </c>
      <c r="H365" s="11">
        <v>347</v>
      </c>
      <c r="I365" s="11" t="s">
        <v>787</v>
      </c>
      <c r="J365" s="11" t="s">
        <v>788</v>
      </c>
      <c r="K365" s="13">
        <v>1</v>
      </c>
      <c r="L365" s="14">
        <v>0.3</v>
      </c>
      <c r="M365" s="75">
        <v>0.3</v>
      </c>
      <c r="N365" s="11" t="s">
        <v>790</v>
      </c>
      <c r="O365" s="12" t="s">
        <v>37</v>
      </c>
      <c r="P365" s="16">
        <v>10000000</v>
      </c>
      <c r="Q365" s="18">
        <v>0</v>
      </c>
      <c r="R365" s="20">
        <v>44197</v>
      </c>
      <c r="S365" s="22">
        <v>12</v>
      </c>
      <c r="T365" s="7" t="s">
        <v>644</v>
      </c>
      <c r="U365" s="51">
        <v>0</v>
      </c>
      <c r="V365" s="79">
        <v>0</v>
      </c>
      <c r="W365" s="78" t="s">
        <v>2892</v>
      </c>
      <c r="X365" s="49" t="e">
        <f t="shared" si="30"/>
        <v>#DIV/0!</v>
      </c>
      <c r="Y365" s="16">
        <v>0</v>
      </c>
      <c r="Z365" s="16">
        <v>160000000</v>
      </c>
      <c r="AA365" s="16">
        <v>10000000</v>
      </c>
      <c r="AB365" s="16">
        <v>0</v>
      </c>
      <c r="AC365" s="16">
        <v>0</v>
      </c>
      <c r="AD365" s="55">
        <v>10000000</v>
      </c>
      <c r="AE365" s="81">
        <v>0</v>
      </c>
      <c r="AF365" s="58">
        <f t="shared" si="33"/>
        <v>0</v>
      </c>
      <c r="AG365" s="81">
        <v>0</v>
      </c>
      <c r="AH365" s="81">
        <v>0</v>
      </c>
      <c r="AI365" s="81">
        <v>0</v>
      </c>
      <c r="AJ365" s="83">
        <f t="shared" si="34"/>
        <v>0</v>
      </c>
      <c r="AK365" s="84">
        <f t="shared" si="35"/>
        <v>0</v>
      </c>
      <c r="AL365" s="85" t="s">
        <v>2750</v>
      </c>
    </row>
    <row r="366" spans="1:38" ht="12.75" hidden="1" customHeight="1" x14ac:dyDescent="0.25">
      <c r="A366" s="10" t="s">
        <v>791</v>
      </c>
      <c r="B366" s="11" t="s">
        <v>792</v>
      </c>
      <c r="C366" s="11" t="s">
        <v>92</v>
      </c>
      <c r="D366" s="90" t="str">
        <f t="shared" si="31"/>
        <v>24</v>
      </c>
      <c r="E366" s="90" t="str">
        <f t="shared" si="32"/>
        <v>2409</v>
      </c>
      <c r="F366" s="11" t="s">
        <v>793</v>
      </c>
      <c r="G366" s="11" t="s">
        <v>794</v>
      </c>
      <c r="H366" s="11">
        <v>40</v>
      </c>
      <c r="I366" s="11" t="s">
        <v>795</v>
      </c>
      <c r="J366" s="11" t="s">
        <v>286</v>
      </c>
      <c r="K366" s="13">
        <v>1</v>
      </c>
      <c r="L366" s="14">
        <v>0.2</v>
      </c>
      <c r="M366" s="75">
        <v>0.2</v>
      </c>
      <c r="N366" s="11" t="s">
        <v>796</v>
      </c>
      <c r="O366" s="12" t="s">
        <v>37</v>
      </c>
      <c r="P366" s="16">
        <v>100000000</v>
      </c>
      <c r="Q366" s="18">
        <v>1</v>
      </c>
      <c r="R366" s="20">
        <v>44197</v>
      </c>
      <c r="S366" s="22">
        <v>12</v>
      </c>
      <c r="T366" s="7" t="s">
        <v>797</v>
      </c>
      <c r="U366" s="51">
        <v>1</v>
      </c>
      <c r="V366" s="79"/>
      <c r="W366" s="78"/>
      <c r="X366" s="49">
        <f t="shared" si="30"/>
        <v>0</v>
      </c>
      <c r="Y366" s="16">
        <v>0</v>
      </c>
      <c r="Z366" s="16">
        <v>100000000</v>
      </c>
      <c r="AA366" s="16">
        <v>100000000</v>
      </c>
      <c r="AB366" s="16">
        <v>0</v>
      </c>
      <c r="AC366" s="16">
        <v>0</v>
      </c>
      <c r="AD366" s="55">
        <v>100000000</v>
      </c>
      <c r="AF366" s="58">
        <f t="shared" si="33"/>
        <v>0</v>
      </c>
      <c r="AJ366" s="83">
        <f t="shared" si="34"/>
        <v>0</v>
      </c>
      <c r="AK366" s="84">
        <f t="shared" si="35"/>
        <v>0</v>
      </c>
      <c r="AL366" s="85"/>
    </row>
    <row r="367" spans="1:38" ht="12.75" hidden="1" customHeight="1" x14ac:dyDescent="0.25">
      <c r="A367" s="10" t="s">
        <v>791</v>
      </c>
      <c r="B367" s="11" t="s">
        <v>792</v>
      </c>
      <c r="C367" s="11" t="s">
        <v>92</v>
      </c>
      <c r="D367" s="90" t="str">
        <f t="shared" si="31"/>
        <v>24</v>
      </c>
      <c r="E367" s="90" t="str">
        <f t="shared" si="32"/>
        <v>2409</v>
      </c>
      <c r="F367" s="11" t="s">
        <v>793</v>
      </c>
      <c r="G367" s="11" t="s">
        <v>798</v>
      </c>
      <c r="H367" s="11">
        <v>40</v>
      </c>
      <c r="I367" s="11" t="s">
        <v>795</v>
      </c>
      <c r="J367" s="11" t="s">
        <v>286</v>
      </c>
      <c r="K367" s="13">
        <v>1</v>
      </c>
      <c r="L367" s="14">
        <v>0.2</v>
      </c>
      <c r="M367" s="75">
        <v>0.2</v>
      </c>
      <c r="N367" s="11" t="s">
        <v>799</v>
      </c>
      <c r="O367" s="12" t="s">
        <v>37</v>
      </c>
      <c r="P367" s="16">
        <v>345473000</v>
      </c>
      <c r="Q367" s="18">
        <v>7</v>
      </c>
      <c r="R367" s="20">
        <v>44197</v>
      </c>
      <c r="S367" s="22">
        <v>12</v>
      </c>
      <c r="T367" s="7" t="s">
        <v>797</v>
      </c>
      <c r="U367" s="51">
        <v>7</v>
      </c>
      <c r="V367" s="79"/>
      <c r="W367" s="78"/>
      <c r="X367" s="49">
        <f t="shared" si="30"/>
        <v>0</v>
      </c>
      <c r="Y367" s="16">
        <v>0</v>
      </c>
      <c r="Z367" s="16">
        <v>3092749520</v>
      </c>
      <c r="AA367" s="16">
        <v>345473000</v>
      </c>
      <c r="AB367" s="16">
        <v>0</v>
      </c>
      <c r="AC367" s="16">
        <v>0</v>
      </c>
      <c r="AD367" s="55">
        <v>345473000</v>
      </c>
      <c r="AF367" s="58">
        <f t="shared" si="33"/>
        <v>0</v>
      </c>
      <c r="AJ367" s="83">
        <f t="shared" si="34"/>
        <v>0</v>
      </c>
      <c r="AK367" s="84">
        <f t="shared" si="35"/>
        <v>0</v>
      </c>
      <c r="AL367" s="85"/>
    </row>
    <row r="368" spans="1:38" ht="12.75" hidden="1" customHeight="1" x14ac:dyDescent="0.25">
      <c r="A368" s="10" t="s">
        <v>791</v>
      </c>
      <c r="B368" s="11" t="s">
        <v>792</v>
      </c>
      <c r="C368" s="11" t="s">
        <v>92</v>
      </c>
      <c r="D368" s="90" t="str">
        <f t="shared" si="31"/>
        <v>24</v>
      </c>
      <c r="E368" s="90" t="str">
        <f t="shared" si="32"/>
        <v>2409</v>
      </c>
      <c r="F368" s="11" t="s">
        <v>793</v>
      </c>
      <c r="G368" s="11" t="s">
        <v>798</v>
      </c>
      <c r="H368" s="11">
        <v>40</v>
      </c>
      <c r="I368" s="11" t="s">
        <v>795</v>
      </c>
      <c r="J368" s="11" t="s">
        <v>286</v>
      </c>
      <c r="K368" s="13">
        <v>1</v>
      </c>
      <c r="L368" s="14">
        <v>0.2</v>
      </c>
      <c r="M368" s="75">
        <v>0.2</v>
      </c>
      <c r="N368" s="11" t="s">
        <v>800</v>
      </c>
      <c r="O368" s="12" t="s">
        <v>165</v>
      </c>
      <c r="P368" s="16">
        <v>2747276520</v>
      </c>
      <c r="Q368" s="18">
        <v>1</v>
      </c>
      <c r="R368" s="20">
        <v>44197</v>
      </c>
      <c r="S368" s="22">
        <v>12</v>
      </c>
      <c r="T368" s="7" t="s">
        <v>797</v>
      </c>
      <c r="U368" s="51">
        <v>1</v>
      </c>
      <c r="V368" s="79"/>
      <c r="W368" s="78"/>
      <c r="X368" s="49">
        <f t="shared" si="30"/>
        <v>0</v>
      </c>
      <c r="Y368" s="16">
        <v>0</v>
      </c>
      <c r="Z368" s="16">
        <v>3092749520</v>
      </c>
      <c r="AA368" s="16">
        <v>2747276520</v>
      </c>
      <c r="AB368" s="16">
        <v>0</v>
      </c>
      <c r="AC368" s="16">
        <v>0</v>
      </c>
      <c r="AD368" s="55">
        <v>2747276520</v>
      </c>
      <c r="AF368" s="58">
        <f t="shared" si="33"/>
        <v>0</v>
      </c>
      <c r="AJ368" s="83">
        <f t="shared" si="34"/>
        <v>0</v>
      </c>
      <c r="AK368" s="84">
        <f t="shared" si="35"/>
        <v>0</v>
      </c>
      <c r="AL368" s="85"/>
    </row>
    <row r="369" spans="1:39" ht="12.75" hidden="1" customHeight="1" x14ac:dyDescent="0.25">
      <c r="A369" s="10" t="s">
        <v>791</v>
      </c>
      <c r="B369" s="11" t="s">
        <v>792</v>
      </c>
      <c r="C369" s="11" t="s">
        <v>92</v>
      </c>
      <c r="D369" s="90" t="str">
        <f t="shared" si="31"/>
        <v>24</v>
      </c>
      <c r="E369" s="90" t="str">
        <f t="shared" si="32"/>
        <v>2409</v>
      </c>
      <c r="F369" s="11" t="s">
        <v>793</v>
      </c>
      <c r="G369" s="11" t="s">
        <v>801</v>
      </c>
      <c r="H369" s="11">
        <v>40</v>
      </c>
      <c r="I369" s="11" t="s">
        <v>795</v>
      </c>
      <c r="J369" s="11" t="s">
        <v>286</v>
      </c>
      <c r="K369" s="13">
        <v>1</v>
      </c>
      <c r="L369" s="14">
        <v>0.2</v>
      </c>
      <c r="M369" s="75">
        <v>0.2</v>
      </c>
      <c r="N369" s="11" t="s">
        <v>802</v>
      </c>
      <c r="O369" s="12" t="s">
        <v>37</v>
      </c>
      <c r="P369" s="16">
        <v>485000000</v>
      </c>
      <c r="Q369" s="18">
        <v>14</v>
      </c>
      <c r="R369" s="20">
        <v>44197</v>
      </c>
      <c r="S369" s="22">
        <v>12</v>
      </c>
      <c r="T369" s="7" t="s">
        <v>797</v>
      </c>
      <c r="U369" s="51">
        <v>14</v>
      </c>
      <c r="V369" s="79"/>
      <c r="W369" s="78"/>
      <c r="X369" s="49">
        <f t="shared" si="30"/>
        <v>0</v>
      </c>
      <c r="Y369" s="16">
        <v>0</v>
      </c>
      <c r="Z369" s="16">
        <v>867500000</v>
      </c>
      <c r="AA369" s="16">
        <v>485000000</v>
      </c>
      <c r="AB369" s="16">
        <v>0</v>
      </c>
      <c r="AC369" s="16">
        <v>0</v>
      </c>
      <c r="AD369" s="55">
        <v>485000000</v>
      </c>
      <c r="AF369" s="58">
        <f t="shared" si="33"/>
        <v>0</v>
      </c>
      <c r="AJ369" s="83">
        <f t="shared" si="34"/>
        <v>0</v>
      </c>
      <c r="AK369" s="84">
        <f t="shared" si="35"/>
        <v>0</v>
      </c>
      <c r="AL369" s="85"/>
    </row>
    <row r="370" spans="1:39" ht="12.75" hidden="1" customHeight="1" x14ac:dyDescent="0.25">
      <c r="A370" s="10" t="s">
        <v>791</v>
      </c>
      <c r="B370" s="11" t="s">
        <v>792</v>
      </c>
      <c r="C370" s="11" t="s">
        <v>92</v>
      </c>
      <c r="D370" s="90" t="str">
        <f t="shared" si="31"/>
        <v>24</v>
      </c>
      <c r="E370" s="90" t="str">
        <f t="shared" si="32"/>
        <v>2409</v>
      </c>
      <c r="F370" s="11" t="s">
        <v>793</v>
      </c>
      <c r="G370" s="11" t="s">
        <v>801</v>
      </c>
      <c r="H370" s="11">
        <v>40</v>
      </c>
      <c r="I370" s="11" t="s">
        <v>795</v>
      </c>
      <c r="J370" s="11" t="s">
        <v>286</v>
      </c>
      <c r="K370" s="13">
        <v>1</v>
      </c>
      <c r="L370" s="14">
        <v>0.2</v>
      </c>
      <c r="M370" s="75">
        <v>0.2</v>
      </c>
      <c r="N370" s="11" t="s">
        <v>803</v>
      </c>
      <c r="O370" s="12" t="s">
        <v>37</v>
      </c>
      <c r="P370" s="16">
        <v>382500000</v>
      </c>
      <c r="Q370" s="18">
        <v>13</v>
      </c>
      <c r="R370" s="20">
        <v>44197</v>
      </c>
      <c r="S370" s="22">
        <v>12</v>
      </c>
      <c r="T370" s="7" t="s">
        <v>797</v>
      </c>
      <c r="U370" s="51">
        <v>13</v>
      </c>
      <c r="V370" s="79"/>
      <c r="W370" s="78"/>
      <c r="X370" s="49">
        <f t="shared" si="30"/>
        <v>0</v>
      </c>
      <c r="Y370" s="16">
        <v>0</v>
      </c>
      <c r="Z370" s="16">
        <v>867500000</v>
      </c>
      <c r="AA370" s="16">
        <v>382500000</v>
      </c>
      <c r="AB370" s="16">
        <v>0</v>
      </c>
      <c r="AC370" s="16">
        <v>0</v>
      </c>
      <c r="AD370" s="55">
        <v>382500000</v>
      </c>
      <c r="AF370" s="58">
        <f t="shared" si="33"/>
        <v>0</v>
      </c>
      <c r="AJ370" s="83">
        <f t="shared" si="34"/>
        <v>0</v>
      </c>
      <c r="AK370" s="84">
        <f t="shared" si="35"/>
        <v>0</v>
      </c>
      <c r="AL370" s="85"/>
    </row>
    <row r="371" spans="1:39" ht="12.75" hidden="1" customHeight="1" x14ac:dyDescent="0.25">
      <c r="A371" s="10" t="s">
        <v>791</v>
      </c>
      <c r="B371" s="11" t="s">
        <v>792</v>
      </c>
      <c r="C371" s="11" t="s">
        <v>567</v>
      </c>
      <c r="D371" s="90" t="str">
        <f t="shared" si="31"/>
        <v>24</v>
      </c>
      <c r="E371" s="90" t="str">
        <f t="shared" si="32"/>
        <v>2409</v>
      </c>
      <c r="F371" s="11" t="s">
        <v>804</v>
      </c>
      <c r="G371" s="11" t="s">
        <v>805</v>
      </c>
      <c r="H371" s="11">
        <v>234</v>
      </c>
      <c r="I371" s="11" t="s">
        <v>806</v>
      </c>
      <c r="J371" s="11" t="s">
        <v>286</v>
      </c>
      <c r="K371" s="13">
        <v>1</v>
      </c>
      <c r="L371" s="14">
        <v>0.25</v>
      </c>
      <c r="M371" s="75">
        <v>0.25</v>
      </c>
      <c r="N371" s="11" t="s">
        <v>807</v>
      </c>
      <c r="O371" s="12" t="s">
        <v>37</v>
      </c>
      <c r="P371" s="16">
        <v>326500007</v>
      </c>
      <c r="Q371" s="18">
        <v>15</v>
      </c>
      <c r="R371" s="20">
        <v>44197</v>
      </c>
      <c r="S371" s="22">
        <v>12</v>
      </c>
      <c r="T371" s="7" t="s">
        <v>797</v>
      </c>
      <c r="U371" s="51">
        <v>15</v>
      </c>
      <c r="V371" s="79"/>
      <c r="W371" s="78"/>
      <c r="X371" s="49">
        <f t="shared" si="30"/>
        <v>0</v>
      </c>
      <c r="Y371" s="16">
        <v>0</v>
      </c>
      <c r="Z371" s="16">
        <v>1854500000</v>
      </c>
      <c r="AA371" s="16">
        <v>326500007</v>
      </c>
      <c r="AB371" s="16">
        <v>0</v>
      </c>
      <c r="AC371" s="16">
        <v>0</v>
      </c>
      <c r="AD371" s="55">
        <v>326500007</v>
      </c>
      <c r="AF371" s="58">
        <f t="shared" si="33"/>
        <v>0</v>
      </c>
      <c r="AJ371" s="83">
        <f t="shared" si="34"/>
        <v>0</v>
      </c>
      <c r="AK371" s="84">
        <f t="shared" si="35"/>
        <v>0</v>
      </c>
      <c r="AL371" s="85"/>
    </row>
    <row r="372" spans="1:39" ht="12.75" hidden="1" customHeight="1" x14ac:dyDescent="0.25">
      <c r="A372" s="10" t="s">
        <v>791</v>
      </c>
      <c r="B372" s="11" t="s">
        <v>792</v>
      </c>
      <c r="C372" s="11" t="s">
        <v>567</v>
      </c>
      <c r="D372" s="90" t="str">
        <f t="shared" si="31"/>
        <v>24</v>
      </c>
      <c r="E372" s="90" t="str">
        <f t="shared" si="32"/>
        <v>2409</v>
      </c>
      <c r="F372" s="11" t="s">
        <v>804</v>
      </c>
      <c r="G372" s="11" t="s">
        <v>805</v>
      </c>
      <c r="H372" s="11">
        <v>234</v>
      </c>
      <c r="I372" s="11" t="s">
        <v>806</v>
      </c>
      <c r="J372" s="11" t="s">
        <v>286</v>
      </c>
      <c r="K372" s="13">
        <v>1</v>
      </c>
      <c r="L372" s="14">
        <v>0.25</v>
      </c>
      <c r="M372" s="75">
        <v>0.25</v>
      </c>
      <c r="N372" s="11" t="s">
        <v>808</v>
      </c>
      <c r="O372" s="12" t="s">
        <v>37</v>
      </c>
      <c r="P372" s="16">
        <v>448000000</v>
      </c>
      <c r="Q372" s="18">
        <v>28</v>
      </c>
      <c r="R372" s="20">
        <v>44197</v>
      </c>
      <c r="S372" s="22">
        <v>12</v>
      </c>
      <c r="T372" s="7" t="s">
        <v>797</v>
      </c>
      <c r="U372" s="51">
        <v>28</v>
      </c>
      <c r="V372" s="79"/>
      <c r="W372" s="78"/>
      <c r="X372" s="49">
        <f t="shared" si="30"/>
        <v>0</v>
      </c>
      <c r="Y372" s="16">
        <v>0</v>
      </c>
      <c r="Z372" s="16">
        <v>1854500000</v>
      </c>
      <c r="AA372" s="16">
        <v>448000000</v>
      </c>
      <c r="AB372" s="16">
        <v>0</v>
      </c>
      <c r="AC372" s="16">
        <v>0</v>
      </c>
      <c r="AD372" s="55">
        <v>448000000</v>
      </c>
      <c r="AF372" s="58">
        <f t="shared" si="33"/>
        <v>0</v>
      </c>
      <c r="AJ372" s="83">
        <f t="shared" si="34"/>
        <v>0</v>
      </c>
      <c r="AK372" s="84">
        <f t="shared" si="35"/>
        <v>0</v>
      </c>
      <c r="AL372" s="85"/>
    </row>
    <row r="373" spans="1:39" ht="12.75" hidden="1" customHeight="1" x14ac:dyDescent="0.25">
      <c r="A373" s="10" t="s">
        <v>791</v>
      </c>
      <c r="B373" s="11" t="s">
        <v>792</v>
      </c>
      <c r="C373" s="11" t="s">
        <v>567</v>
      </c>
      <c r="D373" s="90" t="str">
        <f t="shared" si="31"/>
        <v>24</v>
      </c>
      <c r="E373" s="90" t="str">
        <f t="shared" si="32"/>
        <v>2409</v>
      </c>
      <c r="F373" s="11" t="s">
        <v>804</v>
      </c>
      <c r="G373" s="11" t="s">
        <v>805</v>
      </c>
      <c r="H373" s="11">
        <v>234</v>
      </c>
      <c r="I373" s="11" t="s">
        <v>806</v>
      </c>
      <c r="J373" s="11" t="s">
        <v>286</v>
      </c>
      <c r="K373" s="13">
        <v>1</v>
      </c>
      <c r="L373" s="14">
        <v>0.25</v>
      </c>
      <c r="M373" s="75">
        <v>0.25</v>
      </c>
      <c r="N373" s="11" t="s">
        <v>809</v>
      </c>
      <c r="O373" s="12" t="s">
        <v>573</v>
      </c>
      <c r="P373" s="16">
        <v>1080000000</v>
      </c>
      <c r="Q373" s="18">
        <v>30</v>
      </c>
      <c r="R373" s="20">
        <v>44197</v>
      </c>
      <c r="S373" s="22">
        <v>12</v>
      </c>
      <c r="T373" s="7" t="s">
        <v>797</v>
      </c>
      <c r="U373" s="51">
        <v>30</v>
      </c>
      <c r="V373" s="79"/>
      <c r="W373" s="78"/>
      <c r="X373" s="49">
        <f t="shared" si="30"/>
        <v>0</v>
      </c>
      <c r="Y373" s="16">
        <v>0</v>
      </c>
      <c r="Z373" s="16">
        <v>1854500000</v>
      </c>
      <c r="AA373" s="16">
        <v>1079999993</v>
      </c>
      <c r="AB373" s="16">
        <v>0</v>
      </c>
      <c r="AC373" s="16">
        <v>0</v>
      </c>
      <c r="AD373" s="55">
        <v>1079999993</v>
      </c>
      <c r="AF373" s="58">
        <f t="shared" si="33"/>
        <v>0</v>
      </c>
      <c r="AJ373" s="83">
        <f t="shared" si="34"/>
        <v>0</v>
      </c>
      <c r="AK373" s="84">
        <f t="shared" si="35"/>
        <v>0</v>
      </c>
      <c r="AL373" s="85"/>
    </row>
    <row r="374" spans="1:39" ht="12.75" hidden="1" customHeight="1" x14ac:dyDescent="0.25">
      <c r="A374" s="10" t="s">
        <v>791</v>
      </c>
      <c r="B374" s="11" t="s">
        <v>792</v>
      </c>
      <c r="C374" s="11" t="s">
        <v>567</v>
      </c>
      <c r="D374" s="90" t="str">
        <f t="shared" si="31"/>
        <v>24</v>
      </c>
      <c r="E374" s="90" t="str">
        <f t="shared" si="32"/>
        <v>2409</v>
      </c>
      <c r="F374" s="11" t="s">
        <v>804</v>
      </c>
      <c r="G374" s="11" t="s">
        <v>810</v>
      </c>
      <c r="H374" s="11">
        <v>234</v>
      </c>
      <c r="I374" s="11" t="s">
        <v>806</v>
      </c>
      <c r="J374" s="11" t="s">
        <v>286</v>
      </c>
      <c r="K374" s="13">
        <v>1</v>
      </c>
      <c r="L374" s="14">
        <v>0.25</v>
      </c>
      <c r="M374" s="75">
        <v>0.25</v>
      </c>
      <c r="N374" s="11"/>
      <c r="O374" s="12" t="s">
        <v>165</v>
      </c>
      <c r="P374" s="16">
        <v>350000000</v>
      </c>
      <c r="Q374" s="18">
        <v>14</v>
      </c>
      <c r="R374" s="20">
        <v>44197</v>
      </c>
      <c r="S374" s="22">
        <v>12</v>
      </c>
      <c r="T374" s="7" t="s">
        <v>797</v>
      </c>
      <c r="U374" s="51">
        <v>14</v>
      </c>
      <c r="V374" s="79"/>
      <c r="W374" s="78"/>
      <c r="X374" s="49">
        <f t="shared" si="30"/>
        <v>0</v>
      </c>
      <c r="Y374" s="16">
        <v>0</v>
      </c>
      <c r="Z374" s="16">
        <v>350000000</v>
      </c>
      <c r="AA374" s="16">
        <v>350000000</v>
      </c>
      <c r="AB374" s="16">
        <v>0</v>
      </c>
      <c r="AC374" s="16">
        <v>0</v>
      </c>
      <c r="AD374" s="55">
        <v>350000000</v>
      </c>
      <c r="AF374" s="58">
        <f t="shared" si="33"/>
        <v>0</v>
      </c>
      <c r="AJ374" s="83">
        <f t="shared" si="34"/>
        <v>0</v>
      </c>
      <c r="AK374" s="84">
        <f t="shared" si="35"/>
        <v>0</v>
      </c>
      <c r="AL374" s="85"/>
    </row>
    <row r="375" spans="1:39" ht="12.75" hidden="1" customHeight="1" x14ac:dyDescent="0.25">
      <c r="A375" s="10" t="s">
        <v>791</v>
      </c>
      <c r="B375" s="11" t="s">
        <v>792</v>
      </c>
      <c r="C375" s="11" t="s">
        <v>567</v>
      </c>
      <c r="D375" s="90" t="str">
        <f t="shared" si="31"/>
        <v>24</v>
      </c>
      <c r="E375" s="90" t="str">
        <f t="shared" si="32"/>
        <v>2499</v>
      </c>
      <c r="F375" s="11" t="s">
        <v>811</v>
      </c>
      <c r="G375" s="11" t="s">
        <v>812</v>
      </c>
      <c r="H375" s="11">
        <v>277</v>
      </c>
      <c r="I375" s="11" t="s">
        <v>813</v>
      </c>
      <c r="J375" s="11" t="s">
        <v>814</v>
      </c>
      <c r="K375" s="13">
        <v>1</v>
      </c>
      <c r="L375" s="14">
        <v>0.31</v>
      </c>
      <c r="M375" s="75">
        <v>0.31</v>
      </c>
      <c r="N375" s="11" t="s">
        <v>815</v>
      </c>
      <c r="O375" s="12" t="s">
        <v>37</v>
      </c>
      <c r="P375" s="16">
        <v>152000000</v>
      </c>
      <c r="Q375" s="18">
        <v>4</v>
      </c>
      <c r="R375" s="20">
        <v>44197</v>
      </c>
      <c r="S375" s="22">
        <v>12</v>
      </c>
      <c r="T375" s="7" t="s">
        <v>816</v>
      </c>
      <c r="U375" s="51">
        <v>4</v>
      </c>
      <c r="V375" s="79"/>
      <c r="W375" s="78"/>
      <c r="X375" s="49">
        <f t="shared" si="30"/>
        <v>0</v>
      </c>
      <c r="Y375" s="16">
        <v>0</v>
      </c>
      <c r="Z375" s="16">
        <v>45319960</v>
      </c>
      <c r="AA375" s="16">
        <v>45319960</v>
      </c>
      <c r="AB375" s="16">
        <v>0</v>
      </c>
      <c r="AC375" s="16">
        <v>0</v>
      </c>
      <c r="AD375" s="55">
        <v>45319960</v>
      </c>
      <c r="AF375" s="58">
        <f t="shared" si="33"/>
        <v>0</v>
      </c>
      <c r="AJ375" s="83">
        <f t="shared" si="34"/>
        <v>0</v>
      </c>
      <c r="AK375" s="84">
        <f t="shared" si="35"/>
        <v>0</v>
      </c>
      <c r="AL375" s="85"/>
    </row>
    <row r="376" spans="1:39" ht="12.75" hidden="1" customHeight="1" x14ac:dyDescent="0.25">
      <c r="A376" s="10" t="s">
        <v>791</v>
      </c>
      <c r="B376" s="11" t="s">
        <v>792</v>
      </c>
      <c r="C376" s="11" t="s">
        <v>146</v>
      </c>
      <c r="D376" s="90" t="str">
        <f t="shared" si="31"/>
        <v>24</v>
      </c>
      <c r="E376" s="90" t="str">
        <f t="shared" si="32"/>
        <v>2404</v>
      </c>
      <c r="F376" s="11" t="s">
        <v>817</v>
      </c>
      <c r="G376" s="11" t="s">
        <v>818</v>
      </c>
      <c r="H376" s="11">
        <v>349</v>
      </c>
      <c r="I376" s="11" t="s">
        <v>819</v>
      </c>
      <c r="J376" s="11" t="s">
        <v>820</v>
      </c>
      <c r="K376" s="13">
        <v>1</v>
      </c>
      <c r="L376" s="14">
        <v>0.3</v>
      </c>
      <c r="M376" s="75">
        <v>0.3</v>
      </c>
      <c r="N376" s="11" t="s">
        <v>821</v>
      </c>
      <c r="O376" s="12" t="s">
        <v>37</v>
      </c>
      <c r="P376" s="16">
        <v>498804621952</v>
      </c>
      <c r="Q376" s="18">
        <v>1</v>
      </c>
      <c r="R376" s="20">
        <v>44197</v>
      </c>
      <c r="S376" s="22">
        <v>12</v>
      </c>
      <c r="T376" s="7" t="s">
        <v>816</v>
      </c>
      <c r="U376" s="51">
        <v>1</v>
      </c>
      <c r="V376" s="79"/>
      <c r="W376" s="78"/>
      <c r="X376" s="49">
        <f t="shared" si="30"/>
        <v>0</v>
      </c>
      <c r="Y376" s="16">
        <v>0</v>
      </c>
      <c r="Z376" s="16">
        <v>33075935621</v>
      </c>
      <c r="AA376" s="16">
        <v>33075935621</v>
      </c>
      <c r="AB376" s="16">
        <v>0</v>
      </c>
      <c r="AC376" s="16">
        <v>0</v>
      </c>
      <c r="AD376" s="55">
        <v>33075935621</v>
      </c>
      <c r="AF376" s="58">
        <f t="shared" si="33"/>
        <v>0</v>
      </c>
      <c r="AJ376" s="83">
        <f t="shared" si="34"/>
        <v>0</v>
      </c>
      <c r="AK376" s="84">
        <f t="shared" si="35"/>
        <v>0</v>
      </c>
      <c r="AL376" s="85"/>
    </row>
    <row r="377" spans="1:39" ht="12.75" hidden="1" customHeight="1" x14ac:dyDescent="0.25">
      <c r="A377" s="10" t="s">
        <v>791</v>
      </c>
      <c r="B377" s="11" t="s">
        <v>792</v>
      </c>
      <c r="C377" s="11" t="s">
        <v>146</v>
      </c>
      <c r="D377" s="90" t="str">
        <f t="shared" si="31"/>
        <v>24</v>
      </c>
      <c r="E377" s="90" t="str">
        <f t="shared" si="32"/>
        <v>2401</v>
      </c>
      <c r="F377" s="11" t="s">
        <v>822</v>
      </c>
      <c r="G377" s="11" t="s">
        <v>823</v>
      </c>
      <c r="H377" s="11">
        <v>350</v>
      </c>
      <c r="I377" s="11" t="s">
        <v>824</v>
      </c>
      <c r="J377" s="11" t="s">
        <v>825</v>
      </c>
      <c r="K377" s="13">
        <v>1</v>
      </c>
      <c r="L377" s="14">
        <v>0.3</v>
      </c>
      <c r="M377" s="75">
        <v>0.3</v>
      </c>
      <c r="N377" s="11" t="s">
        <v>826</v>
      </c>
      <c r="O377" s="12" t="s">
        <v>37</v>
      </c>
      <c r="P377" s="16">
        <v>88560079906</v>
      </c>
      <c r="Q377" s="18">
        <v>1</v>
      </c>
      <c r="R377" s="20">
        <v>44197</v>
      </c>
      <c r="S377" s="22">
        <v>12</v>
      </c>
      <c r="T377" s="7" t="s">
        <v>816</v>
      </c>
      <c r="U377" s="51">
        <v>1</v>
      </c>
      <c r="V377" s="79"/>
      <c r="W377" s="78"/>
      <c r="X377" s="49">
        <f t="shared" si="30"/>
        <v>0</v>
      </c>
      <c r="Y377" s="16">
        <v>0</v>
      </c>
      <c r="Z377" s="16">
        <v>20560422348</v>
      </c>
      <c r="AA377" s="16">
        <v>20560422348</v>
      </c>
      <c r="AB377" s="16">
        <v>0</v>
      </c>
      <c r="AC377" s="16">
        <v>0</v>
      </c>
      <c r="AD377" s="55">
        <v>20560422348</v>
      </c>
      <c r="AF377" s="58">
        <f t="shared" si="33"/>
        <v>0</v>
      </c>
      <c r="AJ377" s="83">
        <f t="shared" si="34"/>
        <v>0</v>
      </c>
      <c r="AK377" s="84">
        <f t="shared" si="35"/>
        <v>0</v>
      </c>
      <c r="AL377" s="85"/>
    </row>
    <row r="378" spans="1:39" ht="12.75" hidden="1" customHeight="1" x14ac:dyDescent="0.25">
      <c r="A378" s="10" t="s">
        <v>791</v>
      </c>
      <c r="B378" s="11" t="s">
        <v>792</v>
      </c>
      <c r="C378" s="11" t="s">
        <v>146</v>
      </c>
      <c r="D378" s="90" t="str">
        <f t="shared" si="31"/>
        <v>24</v>
      </c>
      <c r="E378" s="90" t="str">
        <f t="shared" si="32"/>
        <v>2408</v>
      </c>
      <c r="F378" s="11" t="s">
        <v>827</v>
      </c>
      <c r="G378" s="11" t="s">
        <v>828</v>
      </c>
      <c r="H378" s="11">
        <v>351</v>
      </c>
      <c r="I378" s="11" t="s">
        <v>829</v>
      </c>
      <c r="J378" s="11" t="s">
        <v>830</v>
      </c>
      <c r="K378" s="13">
        <v>1</v>
      </c>
      <c r="L378" s="14">
        <v>0.25</v>
      </c>
      <c r="M378" s="75">
        <v>0.25</v>
      </c>
      <c r="N378" s="11" t="s">
        <v>831</v>
      </c>
      <c r="O378" s="12" t="s">
        <v>573</v>
      </c>
      <c r="P378" s="16">
        <v>4200000000</v>
      </c>
      <c r="Q378" s="18">
        <v>1</v>
      </c>
      <c r="R378" s="20">
        <v>44197</v>
      </c>
      <c r="S378" s="22">
        <v>12</v>
      </c>
      <c r="T378" s="7" t="s">
        <v>816</v>
      </c>
      <c r="U378" s="51">
        <v>1</v>
      </c>
      <c r="V378" s="79"/>
      <c r="W378" s="78"/>
      <c r="X378" s="49">
        <f t="shared" si="30"/>
        <v>0</v>
      </c>
      <c r="Y378" s="16">
        <v>0</v>
      </c>
      <c r="Z378" s="16">
        <v>4200000000</v>
      </c>
      <c r="AA378" s="16">
        <v>4200000000</v>
      </c>
      <c r="AB378" s="16">
        <v>0</v>
      </c>
      <c r="AC378" s="16">
        <v>0</v>
      </c>
      <c r="AD378" s="55">
        <v>4200000000</v>
      </c>
      <c r="AF378" s="58">
        <f t="shared" si="33"/>
        <v>0</v>
      </c>
      <c r="AJ378" s="83">
        <f t="shared" si="34"/>
        <v>0</v>
      </c>
      <c r="AK378" s="84">
        <f t="shared" si="35"/>
        <v>0</v>
      </c>
      <c r="AL378" s="85"/>
    </row>
    <row r="379" spans="1:39" ht="12.75" hidden="1" customHeight="1" x14ac:dyDescent="0.25">
      <c r="A379" s="10" t="s">
        <v>791</v>
      </c>
      <c r="B379" s="11" t="s">
        <v>792</v>
      </c>
      <c r="C379" s="11" t="s">
        <v>146</v>
      </c>
      <c r="D379" s="90" t="str">
        <f t="shared" si="31"/>
        <v>24</v>
      </c>
      <c r="E379" s="90" t="str">
        <f t="shared" si="32"/>
        <v>2408</v>
      </c>
      <c r="F379" s="11" t="s">
        <v>832</v>
      </c>
      <c r="G379" s="11" t="s">
        <v>833</v>
      </c>
      <c r="H379" s="11">
        <v>353</v>
      </c>
      <c r="I379" s="11" t="s">
        <v>834</v>
      </c>
      <c r="J379" s="11" t="s">
        <v>835</v>
      </c>
      <c r="K379" s="13">
        <v>1</v>
      </c>
      <c r="L379" s="14">
        <v>1</v>
      </c>
      <c r="M379" s="75">
        <v>1</v>
      </c>
      <c r="N379" s="11" t="s">
        <v>836</v>
      </c>
      <c r="O379" s="12" t="s">
        <v>37</v>
      </c>
      <c r="P379" s="16">
        <v>12818189002</v>
      </c>
      <c r="Q379" s="18">
        <v>1</v>
      </c>
      <c r="R379" s="20">
        <v>44197</v>
      </c>
      <c r="S379" s="22">
        <v>12</v>
      </c>
      <c r="T379" s="7" t="s">
        <v>816</v>
      </c>
      <c r="U379" s="51">
        <v>1</v>
      </c>
      <c r="V379" s="79"/>
      <c r="W379" s="78"/>
      <c r="X379" s="49">
        <f t="shared" si="30"/>
        <v>0</v>
      </c>
      <c r="Y379" s="16">
        <v>0</v>
      </c>
      <c r="Z379" s="16">
        <v>9000000000</v>
      </c>
      <c r="AA379" s="16">
        <v>9000000000</v>
      </c>
      <c r="AB379" s="16">
        <v>0</v>
      </c>
      <c r="AC379" s="16">
        <v>0</v>
      </c>
      <c r="AD379" s="55">
        <v>9000000000</v>
      </c>
      <c r="AF379" s="58">
        <f t="shared" si="33"/>
        <v>0</v>
      </c>
      <c r="AJ379" s="83">
        <f t="shared" si="34"/>
        <v>0</v>
      </c>
      <c r="AK379" s="84">
        <f t="shared" si="35"/>
        <v>0</v>
      </c>
      <c r="AL379" s="85"/>
    </row>
    <row r="380" spans="1:39" ht="12.75" hidden="1" customHeight="1" x14ac:dyDescent="0.25">
      <c r="A380" s="10" t="s">
        <v>791</v>
      </c>
      <c r="B380" s="11" t="s">
        <v>792</v>
      </c>
      <c r="C380" s="11" t="s">
        <v>146</v>
      </c>
      <c r="D380" s="90" t="str">
        <f t="shared" si="31"/>
        <v>24</v>
      </c>
      <c r="E380" s="90" t="str">
        <f t="shared" si="32"/>
        <v>2407</v>
      </c>
      <c r="F380" s="11" t="s">
        <v>837</v>
      </c>
      <c r="G380" s="11" t="s">
        <v>838</v>
      </c>
      <c r="H380" s="11">
        <v>355</v>
      </c>
      <c r="I380" s="11" t="s">
        <v>839</v>
      </c>
      <c r="J380" s="11" t="s">
        <v>72</v>
      </c>
      <c r="K380" s="13">
        <v>1</v>
      </c>
      <c r="L380" s="14">
        <v>0.38</v>
      </c>
      <c r="M380" s="75">
        <v>0.38</v>
      </c>
      <c r="N380" s="11" t="s">
        <v>840</v>
      </c>
      <c r="O380" s="12" t="s">
        <v>37</v>
      </c>
      <c r="P380" s="16">
        <v>3529200000</v>
      </c>
      <c r="Q380" s="18">
        <v>30</v>
      </c>
      <c r="R380" s="20">
        <v>44197</v>
      </c>
      <c r="S380" s="22">
        <v>12</v>
      </c>
      <c r="T380" s="7" t="s">
        <v>797</v>
      </c>
      <c r="U380" s="51">
        <v>30</v>
      </c>
      <c r="V380" s="79"/>
      <c r="W380" s="78"/>
      <c r="X380" s="49">
        <f t="shared" si="30"/>
        <v>0</v>
      </c>
      <c r="Y380" s="16">
        <v>0</v>
      </c>
      <c r="Z380" s="16">
        <v>3529200000</v>
      </c>
      <c r="AA380" s="16">
        <v>3529200000</v>
      </c>
      <c r="AB380" s="16">
        <v>0</v>
      </c>
      <c r="AC380" s="16">
        <v>0</v>
      </c>
      <c r="AD380" s="55">
        <v>3529200000</v>
      </c>
      <c r="AF380" s="58">
        <f t="shared" si="33"/>
        <v>0</v>
      </c>
      <c r="AJ380" s="83">
        <f t="shared" si="34"/>
        <v>0</v>
      </c>
      <c r="AK380" s="84">
        <f t="shared" si="35"/>
        <v>0</v>
      </c>
      <c r="AL380" s="85"/>
    </row>
    <row r="381" spans="1:39" ht="12.75" hidden="1" customHeight="1" x14ac:dyDescent="0.25">
      <c r="A381" s="10" t="s">
        <v>791</v>
      </c>
      <c r="B381" s="11" t="s">
        <v>792</v>
      </c>
      <c r="C381" s="11" t="s">
        <v>146</v>
      </c>
      <c r="D381" s="90" t="str">
        <f t="shared" si="31"/>
        <v>24</v>
      </c>
      <c r="E381" s="90" t="str">
        <f t="shared" si="32"/>
        <v>2407</v>
      </c>
      <c r="F381" s="11" t="s">
        <v>837</v>
      </c>
      <c r="G381" s="11" t="s">
        <v>841</v>
      </c>
      <c r="H381" s="11">
        <v>355</v>
      </c>
      <c r="I381" s="11" t="s">
        <v>839</v>
      </c>
      <c r="J381" s="11" t="s">
        <v>72</v>
      </c>
      <c r="K381" s="13">
        <v>1</v>
      </c>
      <c r="L381" s="14">
        <v>0.38</v>
      </c>
      <c r="M381" s="75">
        <v>0.38</v>
      </c>
      <c r="N381" s="11" t="s">
        <v>842</v>
      </c>
      <c r="O381" s="12" t="s">
        <v>37</v>
      </c>
      <c r="P381" s="16">
        <v>420000000</v>
      </c>
      <c r="Q381" s="18">
        <v>14</v>
      </c>
      <c r="R381" s="20">
        <v>44197</v>
      </c>
      <c r="S381" s="22">
        <v>12</v>
      </c>
      <c r="T381" s="7" t="s">
        <v>797</v>
      </c>
      <c r="U381" s="51">
        <v>14</v>
      </c>
      <c r="V381" s="79"/>
      <c r="W381" s="78"/>
      <c r="X381" s="49">
        <f t="shared" si="30"/>
        <v>0</v>
      </c>
      <c r="Y381" s="16">
        <v>0</v>
      </c>
      <c r="Z381" s="16">
        <v>395100000</v>
      </c>
      <c r="AA381" s="16">
        <v>395100000</v>
      </c>
      <c r="AB381" s="16">
        <v>0</v>
      </c>
      <c r="AC381" s="16">
        <v>0</v>
      </c>
      <c r="AD381" s="55">
        <v>395100000</v>
      </c>
      <c r="AF381" s="58">
        <f t="shared" si="33"/>
        <v>0</v>
      </c>
      <c r="AJ381" s="83">
        <f t="shared" si="34"/>
        <v>0</v>
      </c>
      <c r="AK381" s="84">
        <f t="shared" si="35"/>
        <v>0</v>
      </c>
      <c r="AL381" s="85"/>
    </row>
    <row r="382" spans="1:39" ht="12.75" hidden="1" customHeight="1" x14ac:dyDescent="0.25">
      <c r="A382" s="10" t="s">
        <v>791</v>
      </c>
      <c r="B382" s="11" t="s">
        <v>792</v>
      </c>
      <c r="C382" s="11" t="s">
        <v>146</v>
      </c>
      <c r="D382" s="90" t="str">
        <f t="shared" si="31"/>
        <v>24</v>
      </c>
      <c r="E382" s="90" t="str">
        <f t="shared" si="32"/>
        <v>2407</v>
      </c>
      <c r="F382" s="11" t="s">
        <v>837</v>
      </c>
      <c r="G382" s="11" t="s">
        <v>843</v>
      </c>
      <c r="H382" s="11">
        <v>355</v>
      </c>
      <c r="I382" s="11" t="s">
        <v>839</v>
      </c>
      <c r="J382" s="11" t="s">
        <v>72</v>
      </c>
      <c r="K382" s="13">
        <v>1</v>
      </c>
      <c r="L382" s="14">
        <v>0.38</v>
      </c>
      <c r="M382" s="75">
        <v>0.38</v>
      </c>
      <c r="N382" s="11" t="s">
        <v>844</v>
      </c>
      <c r="O382" s="12" t="s">
        <v>37</v>
      </c>
      <c r="P382" s="16">
        <v>5950000000</v>
      </c>
      <c r="Q382" s="18">
        <v>96</v>
      </c>
      <c r="R382" s="20">
        <v>44197</v>
      </c>
      <c r="S382" s="22">
        <v>12</v>
      </c>
      <c r="T382" s="7" t="s">
        <v>797</v>
      </c>
      <c r="U382" s="51">
        <v>96</v>
      </c>
      <c r="V382" s="79"/>
      <c r="W382" s="78"/>
      <c r="X382" s="49">
        <f t="shared" si="30"/>
        <v>0</v>
      </c>
      <c r="Y382" s="16">
        <v>0</v>
      </c>
      <c r="Z382" s="16">
        <v>5930449059</v>
      </c>
      <c r="AA382" s="16">
        <v>5930449059</v>
      </c>
      <c r="AB382" s="16">
        <v>0</v>
      </c>
      <c r="AC382" s="16">
        <v>0</v>
      </c>
      <c r="AD382" s="55">
        <v>5930449059</v>
      </c>
      <c r="AF382" s="58">
        <f t="shared" si="33"/>
        <v>0</v>
      </c>
      <c r="AJ382" s="83">
        <f t="shared" si="34"/>
        <v>0</v>
      </c>
      <c r="AK382" s="84">
        <f t="shared" si="35"/>
        <v>0</v>
      </c>
      <c r="AL382" s="85"/>
    </row>
    <row r="383" spans="1:39" s="1" customFormat="1" hidden="1" x14ac:dyDescent="0.25">
      <c r="A383" s="43" t="s">
        <v>791</v>
      </c>
      <c r="B383" s="12" t="s">
        <v>792</v>
      </c>
      <c r="C383" s="12" t="s">
        <v>32</v>
      </c>
      <c r="D383" s="90" t="str">
        <f t="shared" si="31"/>
        <v>24</v>
      </c>
      <c r="E383" s="90" t="str">
        <f t="shared" si="32"/>
        <v>2499</v>
      </c>
      <c r="F383" s="12" t="s">
        <v>845</v>
      </c>
      <c r="G383" s="12" t="s">
        <v>846</v>
      </c>
      <c r="H383" s="12">
        <v>385</v>
      </c>
      <c r="I383" s="12" t="s">
        <v>847</v>
      </c>
      <c r="J383" s="12" t="s">
        <v>286</v>
      </c>
      <c r="K383" s="44">
        <v>1</v>
      </c>
      <c r="L383" s="45">
        <v>0.3</v>
      </c>
      <c r="M383" s="75">
        <v>0.3</v>
      </c>
      <c r="N383" s="12" t="s">
        <v>848</v>
      </c>
      <c r="O383" s="12" t="s">
        <v>37</v>
      </c>
      <c r="P383" s="44">
        <v>580000000</v>
      </c>
      <c r="Q383" s="45">
        <v>1</v>
      </c>
      <c r="R383" s="46">
        <v>44197</v>
      </c>
      <c r="S383" s="47">
        <v>12</v>
      </c>
      <c r="T383" s="43" t="s">
        <v>797</v>
      </c>
      <c r="U383" s="52">
        <v>1</v>
      </c>
      <c r="V383" s="79"/>
      <c r="W383" s="78"/>
      <c r="X383" s="49">
        <f t="shared" si="30"/>
        <v>0</v>
      </c>
      <c r="Y383" s="44">
        <v>0</v>
      </c>
      <c r="Z383" s="44">
        <v>580000000</v>
      </c>
      <c r="AA383" s="44">
        <v>580000000</v>
      </c>
      <c r="AB383" s="44">
        <v>0</v>
      </c>
      <c r="AC383" s="44">
        <v>0</v>
      </c>
      <c r="AD383" s="55">
        <v>580000000</v>
      </c>
      <c r="AE383" s="81"/>
      <c r="AF383" s="58">
        <f t="shared" si="33"/>
        <v>0</v>
      </c>
      <c r="AG383" s="81"/>
      <c r="AH383" s="81"/>
      <c r="AI383" s="81"/>
      <c r="AJ383" s="83">
        <f t="shared" si="34"/>
        <v>0</v>
      </c>
      <c r="AK383" s="84">
        <f t="shared" si="35"/>
        <v>0</v>
      </c>
      <c r="AL383" s="85"/>
      <c r="AM383" s="88"/>
    </row>
    <row r="384" spans="1:39" s="1" customFormat="1" hidden="1" x14ac:dyDescent="0.25">
      <c r="A384" s="43" t="s">
        <v>791</v>
      </c>
      <c r="B384" s="12" t="s">
        <v>792</v>
      </c>
      <c r="C384" s="12" t="s">
        <v>32</v>
      </c>
      <c r="D384" s="90" t="str">
        <f t="shared" si="31"/>
        <v>24</v>
      </c>
      <c r="E384" s="90" t="str">
        <f t="shared" si="32"/>
        <v>2499</v>
      </c>
      <c r="F384" s="12" t="s">
        <v>845</v>
      </c>
      <c r="G384" s="12" t="s">
        <v>849</v>
      </c>
      <c r="H384" s="12">
        <v>385</v>
      </c>
      <c r="I384" s="12" t="s">
        <v>847</v>
      </c>
      <c r="J384" s="12" t="s">
        <v>286</v>
      </c>
      <c r="K384" s="44">
        <v>1</v>
      </c>
      <c r="L384" s="45">
        <v>0.3</v>
      </c>
      <c r="M384" s="75">
        <v>0.3</v>
      </c>
      <c r="N384" s="12" t="s">
        <v>850</v>
      </c>
      <c r="O384" s="12" t="s">
        <v>37</v>
      </c>
      <c r="P384" s="44">
        <v>620000000</v>
      </c>
      <c r="Q384" s="45">
        <v>12</v>
      </c>
      <c r="R384" s="46">
        <v>44197</v>
      </c>
      <c r="S384" s="47">
        <v>12</v>
      </c>
      <c r="T384" s="43" t="s">
        <v>851</v>
      </c>
      <c r="U384" s="52">
        <v>12</v>
      </c>
      <c r="V384" s="79"/>
      <c r="W384" s="78"/>
      <c r="X384" s="49">
        <f t="shared" si="30"/>
        <v>0</v>
      </c>
      <c r="Y384" s="44">
        <v>0</v>
      </c>
      <c r="Z384" s="44">
        <v>620000000</v>
      </c>
      <c r="AA384" s="44">
        <v>620000000</v>
      </c>
      <c r="AB384" s="44">
        <v>0</v>
      </c>
      <c r="AC384" s="44">
        <v>0</v>
      </c>
      <c r="AD384" s="55">
        <v>620000000</v>
      </c>
      <c r="AE384" s="81"/>
      <c r="AF384" s="58">
        <f t="shared" si="33"/>
        <v>0</v>
      </c>
      <c r="AG384" s="81"/>
      <c r="AH384" s="81"/>
      <c r="AI384" s="81"/>
      <c r="AJ384" s="83">
        <f t="shared" si="34"/>
        <v>0</v>
      </c>
      <c r="AK384" s="84">
        <f t="shared" si="35"/>
        <v>0</v>
      </c>
      <c r="AL384" s="85"/>
      <c r="AM384" s="88"/>
    </row>
    <row r="385" spans="1:38" ht="12.75" hidden="1" customHeight="1" x14ac:dyDescent="0.25">
      <c r="A385" s="10" t="s">
        <v>852</v>
      </c>
      <c r="B385" s="11" t="s">
        <v>853</v>
      </c>
      <c r="C385" s="11" t="s">
        <v>567</v>
      </c>
      <c r="D385" s="90" t="str">
        <f t="shared" si="31"/>
        <v>17</v>
      </c>
      <c r="E385" s="90" t="str">
        <f t="shared" si="32"/>
        <v>1702</v>
      </c>
      <c r="F385" s="11" t="s">
        <v>854</v>
      </c>
      <c r="G385" s="11" t="s">
        <v>855</v>
      </c>
      <c r="H385" s="11">
        <v>189</v>
      </c>
      <c r="I385" s="11" t="s">
        <v>856</v>
      </c>
      <c r="J385" s="11" t="s">
        <v>857</v>
      </c>
      <c r="K385" s="13">
        <v>700</v>
      </c>
      <c r="L385" s="14">
        <v>144</v>
      </c>
      <c r="M385" s="75">
        <v>144</v>
      </c>
      <c r="N385" s="11" t="s">
        <v>858</v>
      </c>
      <c r="O385" s="12" t="s">
        <v>37</v>
      </c>
      <c r="P385" s="16">
        <v>405000000</v>
      </c>
      <c r="Q385" s="18">
        <v>165</v>
      </c>
      <c r="R385" s="20">
        <v>44228</v>
      </c>
      <c r="S385" s="22">
        <v>11</v>
      </c>
      <c r="T385" s="7" t="s">
        <v>859</v>
      </c>
      <c r="U385" s="51">
        <v>144</v>
      </c>
      <c r="V385" s="79"/>
      <c r="W385" s="78"/>
      <c r="X385" s="49">
        <f t="shared" si="30"/>
        <v>0</v>
      </c>
      <c r="Y385" s="16">
        <v>0</v>
      </c>
      <c r="Z385" s="16">
        <v>405000000</v>
      </c>
      <c r="AA385" s="16">
        <v>405000000</v>
      </c>
      <c r="AB385" s="16">
        <v>0</v>
      </c>
      <c r="AC385" s="16">
        <v>0</v>
      </c>
      <c r="AD385" s="55">
        <v>405000000</v>
      </c>
      <c r="AF385" s="58">
        <f t="shared" si="33"/>
        <v>0</v>
      </c>
      <c r="AJ385" s="83">
        <f t="shared" si="34"/>
        <v>0</v>
      </c>
      <c r="AK385" s="84">
        <f t="shared" si="35"/>
        <v>0</v>
      </c>
      <c r="AL385" s="85"/>
    </row>
    <row r="386" spans="1:38" ht="12.75" hidden="1" customHeight="1" x14ac:dyDescent="0.25">
      <c r="A386" s="10" t="s">
        <v>852</v>
      </c>
      <c r="B386" s="11" t="s">
        <v>853</v>
      </c>
      <c r="C386" s="11" t="s">
        <v>567</v>
      </c>
      <c r="D386" s="90" t="str">
        <f t="shared" si="31"/>
        <v>17</v>
      </c>
      <c r="E386" s="90" t="str">
        <f t="shared" si="32"/>
        <v>1708</v>
      </c>
      <c r="F386" s="11" t="s">
        <v>860</v>
      </c>
      <c r="G386" s="11" t="s">
        <v>861</v>
      </c>
      <c r="H386" s="11">
        <v>192</v>
      </c>
      <c r="I386" s="11" t="s">
        <v>862</v>
      </c>
      <c r="J386" s="11" t="s">
        <v>863</v>
      </c>
      <c r="K386" s="13">
        <v>116</v>
      </c>
      <c r="L386" s="14">
        <v>55</v>
      </c>
      <c r="M386" s="75">
        <v>55</v>
      </c>
      <c r="N386" s="37" t="s">
        <v>864</v>
      </c>
      <c r="O386" s="12" t="s">
        <v>37</v>
      </c>
      <c r="P386" s="16">
        <v>882599916</v>
      </c>
      <c r="Q386" s="18">
        <v>55</v>
      </c>
      <c r="R386" s="20">
        <v>44197</v>
      </c>
      <c r="S386" s="22">
        <v>12</v>
      </c>
      <c r="T386" s="7" t="s">
        <v>865</v>
      </c>
      <c r="U386" s="51">
        <v>55</v>
      </c>
      <c r="V386" s="79"/>
      <c r="W386" s="78"/>
      <c r="X386" s="49">
        <f t="shared" si="30"/>
        <v>0</v>
      </c>
      <c r="Y386" s="16">
        <v>0</v>
      </c>
      <c r="Z386" s="16">
        <v>882599916</v>
      </c>
      <c r="AA386" s="16">
        <v>882599916</v>
      </c>
      <c r="AB386" s="16">
        <v>0</v>
      </c>
      <c r="AC386" s="16">
        <v>0</v>
      </c>
      <c r="AD386" s="55">
        <v>882599916</v>
      </c>
      <c r="AF386" s="58">
        <f t="shared" si="33"/>
        <v>0</v>
      </c>
      <c r="AJ386" s="83">
        <f t="shared" si="34"/>
        <v>0</v>
      </c>
      <c r="AK386" s="84">
        <f t="shared" si="35"/>
        <v>0</v>
      </c>
      <c r="AL386" s="85"/>
    </row>
    <row r="387" spans="1:38" ht="12.75" hidden="1" customHeight="1" x14ac:dyDescent="0.25">
      <c r="A387" s="10" t="s">
        <v>852</v>
      </c>
      <c r="B387" s="11" t="s">
        <v>853</v>
      </c>
      <c r="C387" s="11" t="s">
        <v>567</v>
      </c>
      <c r="D387" s="90" t="str">
        <f t="shared" si="31"/>
        <v>17</v>
      </c>
      <c r="E387" s="90" t="str">
        <f t="shared" si="32"/>
        <v>1702</v>
      </c>
      <c r="F387" s="11" t="s">
        <v>866</v>
      </c>
      <c r="G387" s="11" t="s">
        <v>855</v>
      </c>
      <c r="H387" s="11">
        <v>193</v>
      </c>
      <c r="I387" s="11" t="s">
        <v>867</v>
      </c>
      <c r="J387" s="11" t="s">
        <v>868</v>
      </c>
      <c r="K387" s="13">
        <v>8</v>
      </c>
      <c r="L387" s="14">
        <v>4</v>
      </c>
      <c r="M387" s="75">
        <v>4</v>
      </c>
      <c r="N387" s="11" t="s">
        <v>869</v>
      </c>
      <c r="O387" s="12" t="s">
        <v>37</v>
      </c>
      <c r="P387" s="16">
        <v>386525000</v>
      </c>
      <c r="Q387" s="18">
        <v>152</v>
      </c>
      <c r="R387" s="20">
        <v>44197</v>
      </c>
      <c r="S387" s="22">
        <v>12</v>
      </c>
      <c r="T387" s="7" t="s">
        <v>859</v>
      </c>
      <c r="U387" s="51">
        <v>152</v>
      </c>
      <c r="V387" s="79"/>
      <c r="W387" s="78"/>
      <c r="X387" s="49">
        <f t="shared" si="30"/>
        <v>0</v>
      </c>
      <c r="Y387" s="16">
        <v>0</v>
      </c>
      <c r="Z387" s="16">
        <v>596000000</v>
      </c>
      <c r="AA387" s="16">
        <v>386525000</v>
      </c>
      <c r="AB387" s="16">
        <v>0</v>
      </c>
      <c r="AC387" s="16">
        <v>0</v>
      </c>
      <c r="AD387" s="55">
        <v>386525000</v>
      </c>
      <c r="AF387" s="58">
        <f t="shared" si="33"/>
        <v>0</v>
      </c>
      <c r="AJ387" s="83">
        <f t="shared" si="34"/>
        <v>0</v>
      </c>
      <c r="AK387" s="84">
        <f t="shared" si="35"/>
        <v>0</v>
      </c>
      <c r="AL387" s="85"/>
    </row>
    <row r="388" spans="1:38" ht="12.75" hidden="1" customHeight="1" x14ac:dyDescent="0.25">
      <c r="A388" s="10" t="s">
        <v>852</v>
      </c>
      <c r="B388" s="11" t="s">
        <v>853</v>
      </c>
      <c r="C388" s="11" t="s">
        <v>567</v>
      </c>
      <c r="D388" s="90" t="str">
        <f t="shared" si="31"/>
        <v>17</v>
      </c>
      <c r="E388" s="90" t="str">
        <f t="shared" si="32"/>
        <v>1702</v>
      </c>
      <c r="F388" s="11" t="s">
        <v>866</v>
      </c>
      <c r="G388" s="11" t="s">
        <v>855</v>
      </c>
      <c r="H388" s="11">
        <v>193</v>
      </c>
      <c r="I388" s="11" t="s">
        <v>867</v>
      </c>
      <c r="J388" s="11" t="s">
        <v>868</v>
      </c>
      <c r="K388" s="13">
        <v>8</v>
      </c>
      <c r="L388" s="14">
        <v>4</v>
      </c>
      <c r="M388" s="75">
        <v>4</v>
      </c>
      <c r="N388" s="11" t="s">
        <v>870</v>
      </c>
      <c r="O388" s="12" t="s">
        <v>37</v>
      </c>
      <c r="P388" s="16">
        <v>26600000</v>
      </c>
      <c r="Q388" s="18">
        <v>38</v>
      </c>
      <c r="R388" s="20">
        <v>44197</v>
      </c>
      <c r="S388" s="22">
        <v>12</v>
      </c>
      <c r="T388" s="7" t="s">
        <v>859</v>
      </c>
      <c r="U388" s="51">
        <v>38</v>
      </c>
      <c r="V388" s="79"/>
      <c r="W388" s="78"/>
      <c r="X388" s="49">
        <f t="shared" si="30"/>
        <v>0</v>
      </c>
      <c r="Y388" s="16">
        <v>0</v>
      </c>
      <c r="Z388" s="16">
        <v>596000000</v>
      </c>
      <c r="AA388" s="16">
        <v>26600000</v>
      </c>
      <c r="AB388" s="16">
        <v>0</v>
      </c>
      <c r="AC388" s="16">
        <v>0</v>
      </c>
      <c r="AD388" s="55">
        <v>26600000</v>
      </c>
      <c r="AF388" s="58">
        <f t="shared" si="33"/>
        <v>0</v>
      </c>
      <c r="AJ388" s="83">
        <f t="shared" si="34"/>
        <v>0</v>
      </c>
      <c r="AK388" s="84">
        <f t="shared" si="35"/>
        <v>0</v>
      </c>
      <c r="AL388" s="85"/>
    </row>
    <row r="389" spans="1:38" ht="12.75" hidden="1" customHeight="1" x14ac:dyDescent="0.25">
      <c r="A389" s="10" t="s">
        <v>852</v>
      </c>
      <c r="B389" s="11" t="s">
        <v>853</v>
      </c>
      <c r="C389" s="11" t="s">
        <v>567</v>
      </c>
      <c r="D389" s="90" t="str">
        <f t="shared" si="31"/>
        <v>17</v>
      </c>
      <c r="E389" s="90" t="str">
        <f t="shared" si="32"/>
        <v>1702</v>
      </c>
      <c r="F389" s="11" t="s">
        <v>866</v>
      </c>
      <c r="G389" s="11" t="s">
        <v>855</v>
      </c>
      <c r="H389" s="11">
        <v>193</v>
      </c>
      <c r="I389" s="11" t="s">
        <v>867</v>
      </c>
      <c r="J389" s="11" t="s">
        <v>868</v>
      </c>
      <c r="K389" s="13">
        <v>8</v>
      </c>
      <c r="L389" s="14">
        <v>4</v>
      </c>
      <c r="M389" s="75">
        <v>4</v>
      </c>
      <c r="N389" s="11" t="s">
        <v>871</v>
      </c>
      <c r="O389" s="12" t="s">
        <v>37</v>
      </c>
      <c r="P389" s="16">
        <v>182875000</v>
      </c>
      <c r="Q389" s="18">
        <v>152</v>
      </c>
      <c r="R389" s="20">
        <v>44197</v>
      </c>
      <c r="S389" s="22">
        <v>12</v>
      </c>
      <c r="T389" s="7" t="s">
        <v>859</v>
      </c>
      <c r="U389" s="51">
        <v>152</v>
      </c>
      <c r="V389" s="79"/>
      <c r="W389" s="78"/>
      <c r="X389" s="49">
        <f t="shared" si="30"/>
        <v>0</v>
      </c>
      <c r="Y389" s="16">
        <v>0</v>
      </c>
      <c r="Z389" s="16">
        <v>596000000</v>
      </c>
      <c r="AA389" s="16">
        <v>182875000</v>
      </c>
      <c r="AB389" s="16">
        <v>0</v>
      </c>
      <c r="AC389" s="16">
        <v>0</v>
      </c>
      <c r="AD389" s="55">
        <v>182875000</v>
      </c>
      <c r="AF389" s="58">
        <f t="shared" si="33"/>
        <v>0</v>
      </c>
      <c r="AJ389" s="83">
        <f t="shared" si="34"/>
        <v>0</v>
      </c>
      <c r="AK389" s="84">
        <f t="shared" si="35"/>
        <v>0</v>
      </c>
      <c r="AL389" s="85"/>
    </row>
    <row r="390" spans="1:38" ht="12.75" hidden="1" customHeight="1" x14ac:dyDescent="0.25">
      <c r="A390" s="10" t="s">
        <v>852</v>
      </c>
      <c r="B390" s="11" t="s">
        <v>853</v>
      </c>
      <c r="C390" s="11" t="s">
        <v>567</v>
      </c>
      <c r="D390" s="90" t="str">
        <f t="shared" si="31"/>
        <v>17</v>
      </c>
      <c r="E390" s="90" t="str">
        <f t="shared" si="32"/>
        <v>1702</v>
      </c>
      <c r="F390" s="11" t="s">
        <v>872</v>
      </c>
      <c r="G390" s="11" t="s">
        <v>873</v>
      </c>
      <c r="H390" s="11">
        <v>194</v>
      </c>
      <c r="I390" s="11" t="s">
        <v>874</v>
      </c>
      <c r="J390" s="11" t="s">
        <v>875</v>
      </c>
      <c r="K390" s="13">
        <v>300</v>
      </c>
      <c r="L390" s="14">
        <v>131</v>
      </c>
      <c r="M390" s="75">
        <v>131</v>
      </c>
      <c r="N390" s="11" t="s">
        <v>876</v>
      </c>
      <c r="O390" s="12" t="s">
        <v>37</v>
      </c>
      <c r="P390" s="16">
        <v>1808647524</v>
      </c>
      <c r="Q390" s="18">
        <v>78</v>
      </c>
      <c r="R390" s="20">
        <v>44378</v>
      </c>
      <c r="S390" s="22">
        <v>6</v>
      </c>
      <c r="T390" s="7" t="s">
        <v>877</v>
      </c>
      <c r="U390" s="51">
        <v>78</v>
      </c>
      <c r="V390" s="79"/>
      <c r="W390" s="78"/>
      <c r="X390" s="49">
        <f t="shared" si="30"/>
        <v>0</v>
      </c>
      <c r="Y390" s="16">
        <v>0</v>
      </c>
      <c r="Z390" s="16">
        <v>3589034930</v>
      </c>
      <c r="AA390" s="16">
        <v>1808647524</v>
      </c>
      <c r="AB390" s="16">
        <v>0</v>
      </c>
      <c r="AC390" s="16">
        <v>0</v>
      </c>
      <c r="AD390" s="55">
        <v>1808647524</v>
      </c>
      <c r="AF390" s="58">
        <f t="shared" si="33"/>
        <v>0</v>
      </c>
      <c r="AJ390" s="83">
        <f t="shared" si="34"/>
        <v>0</v>
      </c>
      <c r="AK390" s="84">
        <f t="shared" si="35"/>
        <v>0</v>
      </c>
      <c r="AL390" s="85"/>
    </row>
    <row r="391" spans="1:38" ht="12.75" hidden="1" customHeight="1" x14ac:dyDescent="0.25">
      <c r="A391" s="10" t="s">
        <v>852</v>
      </c>
      <c r="B391" s="11" t="s">
        <v>853</v>
      </c>
      <c r="C391" s="11" t="s">
        <v>567</v>
      </c>
      <c r="D391" s="90" t="str">
        <f t="shared" si="31"/>
        <v>17</v>
      </c>
      <c r="E391" s="90" t="str">
        <f t="shared" si="32"/>
        <v>1702</v>
      </c>
      <c r="F391" s="11" t="s">
        <v>872</v>
      </c>
      <c r="G391" s="11" t="s">
        <v>873</v>
      </c>
      <c r="H391" s="11">
        <v>194</v>
      </c>
      <c r="I391" s="11" t="s">
        <v>874</v>
      </c>
      <c r="J391" s="11" t="s">
        <v>875</v>
      </c>
      <c r="K391" s="13">
        <v>300</v>
      </c>
      <c r="L391" s="14">
        <v>131</v>
      </c>
      <c r="M391" s="75">
        <v>131</v>
      </c>
      <c r="N391" s="11" t="s">
        <v>878</v>
      </c>
      <c r="O391" s="12" t="s">
        <v>37</v>
      </c>
      <c r="P391" s="16">
        <v>1780387406</v>
      </c>
      <c r="Q391" s="18">
        <v>23</v>
      </c>
      <c r="R391" s="20">
        <v>44378</v>
      </c>
      <c r="S391" s="22">
        <v>6</v>
      </c>
      <c r="T391" s="7" t="s">
        <v>877</v>
      </c>
      <c r="U391" s="51">
        <v>23</v>
      </c>
      <c r="V391" s="79"/>
      <c r="W391" s="78"/>
      <c r="X391" s="49">
        <f t="shared" si="30"/>
        <v>0</v>
      </c>
      <c r="Y391" s="16">
        <v>0</v>
      </c>
      <c r="Z391" s="16">
        <v>3589034930</v>
      </c>
      <c r="AA391" s="16">
        <v>1780387406</v>
      </c>
      <c r="AB391" s="16">
        <v>0</v>
      </c>
      <c r="AC391" s="16">
        <v>0</v>
      </c>
      <c r="AD391" s="55">
        <v>1780387406</v>
      </c>
      <c r="AF391" s="58">
        <f t="shared" si="33"/>
        <v>0</v>
      </c>
      <c r="AJ391" s="83">
        <f t="shared" si="34"/>
        <v>0</v>
      </c>
      <c r="AK391" s="84">
        <f t="shared" si="35"/>
        <v>0</v>
      </c>
      <c r="AL391" s="85"/>
    </row>
    <row r="392" spans="1:38" ht="12.75" hidden="1" customHeight="1" x14ac:dyDescent="0.25">
      <c r="A392" s="10" t="s">
        <v>852</v>
      </c>
      <c r="B392" s="11" t="s">
        <v>853</v>
      </c>
      <c r="C392" s="11" t="s">
        <v>567</v>
      </c>
      <c r="D392" s="90" t="str">
        <f t="shared" si="31"/>
        <v>17</v>
      </c>
      <c r="E392" s="90" t="str">
        <f t="shared" si="32"/>
        <v>1702</v>
      </c>
      <c r="F392" s="11" t="s">
        <v>879</v>
      </c>
      <c r="G392" s="11" t="s">
        <v>880</v>
      </c>
      <c r="H392" s="11">
        <v>195</v>
      </c>
      <c r="I392" s="11" t="s">
        <v>881</v>
      </c>
      <c r="J392" s="11" t="s">
        <v>882</v>
      </c>
      <c r="K392" s="13">
        <v>2000</v>
      </c>
      <c r="L392" s="14">
        <v>16</v>
      </c>
      <c r="M392" s="75">
        <v>0</v>
      </c>
      <c r="N392" s="11" t="s">
        <v>883</v>
      </c>
      <c r="O392" s="12" t="s">
        <v>37</v>
      </c>
      <c r="P392" s="16">
        <v>696000000</v>
      </c>
      <c r="Q392" s="18">
        <v>600</v>
      </c>
      <c r="R392" s="20">
        <v>44378</v>
      </c>
      <c r="S392" s="22">
        <v>6</v>
      </c>
      <c r="T392" s="7" t="s">
        <v>859</v>
      </c>
      <c r="U392" s="51">
        <v>16</v>
      </c>
      <c r="V392" s="79"/>
      <c r="W392" s="78"/>
      <c r="X392" s="49">
        <f t="shared" si="30"/>
        <v>0</v>
      </c>
      <c r="Y392" s="16">
        <v>0</v>
      </c>
      <c r="Z392" s="16">
        <v>696000000</v>
      </c>
      <c r="AA392" s="16">
        <v>696000000</v>
      </c>
      <c r="AB392" s="16">
        <v>0</v>
      </c>
      <c r="AC392" s="16">
        <v>0</v>
      </c>
      <c r="AD392" s="55">
        <v>696000000</v>
      </c>
      <c r="AF392" s="58">
        <f t="shared" si="33"/>
        <v>0</v>
      </c>
      <c r="AJ392" s="83">
        <f t="shared" si="34"/>
        <v>0</v>
      </c>
      <c r="AK392" s="84">
        <f t="shared" si="35"/>
        <v>0</v>
      </c>
      <c r="AL392" s="85"/>
    </row>
    <row r="393" spans="1:38" ht="12.75" hidden="1" customHeight="1" x14ac:dyDescent="0.25">
      <c r="A393" s="10" t="s">
        <v>852</v>
      </c>
      <c r="B393" s="11" t="s">
        <v>853</v>
      </c>
      <c r="C393" s="11" t="s">
        <v>567</v>
      </c>
      <c r="D393" s="90" t="str">
        <f t="shared" si="31"/>
        <v>17</v>
      </c>
      <c r="E393" s="90" t="str">
        <f t="shared" si="32"/>
        <v>1703</v>
      </c>
      <c r="F393" s="11" t="s">
        <v>884</v>
      </c>
      <c r="G393" s="11" t="s">
        <v>885</v>
      </c>
      <c r="H393" s="11">
        <v>254</v>
      </c>
      <c r="I393" s="11" t="s">
        <v>886</v>
      </c>
      <c r="J393" s="11" t="s">
        <v>887</v>
      </c>
      <c r="K393" s="13">
        <v>5000</v>
      </c>
      <c r="L393" s="14">
        <v>3152</v>
      </c>
      <c r="M393" s="75">
        <v>3144</v>
      </c>
      <c r="N393" s="11" t="s">
        <v>888</v>
      </c>
      <c r="O393" s="12" t="s">
        <v>37</v>
      </c>
      <c r="P393" s="16">
        <v>1558254998</v>
      </c>
      <c r="Q393" s="18">
        <v>2749</v>
      </c>
      <c r="R393" s="20">
        <v>44197</v>
      </c>
      <c r="S393" s="22">
        <v>12</v>
      </c>
      <c r="T393" s="7" t="s">
        <v>85</v>
      </c>
      <c r="U393" s="51">
        <v>2749</v>
      </c>
      <c r="V393" s="79"/>
      <c r="W393" s="78"/>
      <c r="X393" s="49">
        <f t="shared" si="30"/>
        <v>0</v>
      </c>
      <c r="Y393" s="16">
        <v>0</v>
      </c>
      <c r="Z393" s="16">
        <v>2993254998</v>
      </c>
      <c r="AA393" s="16">
        <v>1558254998</v>
      </c>
      <c r="AB393" s="16">
        <v>0</v>
      </c>
      <c r="AC393" s="16">
        <v>0</v>
      </c>
      <c r="AD393" s="55">
        <v>1558254998</v>
      </c>
      <c r="AF393" s="58">
        <f t="shared" si="33"/>
        <v>0</v>
      </c>
      <c r="AJ393" s="83">
        <f t="shared" si="34"/>
        <v>0</v>
      </c>
      <c r="AK393" s="84">
        <f t="shared" si="35"/>
        <v>0</v>
      </c>
      <c r="AL393" s="85"/>
    </row>
    <row r="394" spans="1:38" ht="12.75" hidden="1" customHeight="1" x14ac:dyDescent="0.25">
      <c r="A394" s="10" t="s">
        <v>852</v>
      </c>
      <c r="B394" s="11" t="s">
        <v>853</v>
      </c>
      <c r="C394" s="11" t="s">
        <v>567</v>
      </c>
      <c r="D394" s="90" t="str">
        <f t="shared" si="31"/>
        <v>17</v>
      </c>
      <c r="E394" s="90" t="str">
        <f t="shared" si="32"/>
        <v>1703</v>
      </c>
      <c r="F394" s="11" t="s">
        <v>884</v>
      </c>
      <c r="G394" s="11" t="s">
        <v>885</v>
      </c>
      <c r="H394" s="11">
        <v>254</v>
      </c>
      <c r="I394" s="11" t="s">
        <v>886</v>
      </c>
      <c r="J394" s="11" t="s">
        <v>887</v>
      </c>
      <c r="K394" s="13">
        <v>5000</v>
      </c>
      <c r="L394" s="14">
        <v>3152</v>
      </c>
      <c r="M394" s="75">
        <v>3144</v>
      </c>
      <c r="N394" s="11" t="s">
        <v>889</v>
      </c>
      <c r="O394" s="12" t="s">
        <v>37</v>
      </c>
      <c r="P394" s="16">
        <v>1435000000</v>
      </c>
      <c r="Q394" s="18">
        <v>551</v>
      </c>
      <c r="R394" s="20">
        <v>44197</v>
      </c>
      <c r="S394" s="22">
        <v>12</v>
      </c>
      <c r="T394" s="7" t="s">
        <v>85</v>
      </c>
      <c r="U394" s="51">
        <v>403</v>
      </c>
      <c r="V394" s="79"/>
      <c r="W394" s="78"/>
      <c r="X394" s="49">
        <f t="shared" si="30"/>
        <v>0</v>
      </c>
      <c r="Y394" s="16">
        <v>0</v>
      </c>
      <c r="Z394" s="16">
        <v>2993254998</v>
      </c>
      <c r="AA394" s="16">
        <v>1435000000</v>
      </c>
      <c r="AB394" s="16">
        <v>0</v>
      </c>
      <c r="AC394" s="16">
        <v>0</v>
      </c>
      <c r="AD394" s="55">
        <v>1435000000</v>
      </c>
      <c r="AF394" s="58">
        <f t="shared" si="33"/>
        <v>0</v>
      </c>
      <c r="AJ394" s="83">
        <f t="shared" si="34"/>
        <v>0</v>
      </c>
      <c r="AK394" s="84">
        <f t="shared" si="35"/>
        <v>0</v>
      </c>
      <c r="AL394" s="85"/>
    </row>
    <row r="395" spans="1:38" ht="12.75" hidden="1" customHeight="1" x14ac:dyDescent="0.25">
      <c r="A395" s="10" t="s">
        <v>852</v>
      </c>
      <c r="B395" s="11" t="s">
        <v>853</v>
      </c>
      <c r="C395" s="11" t="s">
        <v>567</v>
      </c>
      <c r="D395" s="90" t="str">
        <f t="shared" si="31"/>
        <v>17</v>
      </c>
      <c r="E395" s="90" t="str">
        <f t="shared" si="32"/>
        <v>1702</v>
      </c>
      <c r="F395" s="11" t="s">
        <v>890</v>
      </c>
      <c r="G395" s="11" t="s">
        <v>891</v>
      </c>
      <c r="H395" s="11">
        <v>270</v>
      </c>
      <c r="I395" s="11" t="s">
        <v>892</v>
      </c>
      <c r="J395" s="11" t="s">
        <v>893</v>
      </c>
      <c r="K395" s="13">
        <v>280</v>
      </c>
      <c r="L395" s="14">
        <v>148</v>
      </c>
      <c r="M395" s="75">
        <v>148</v>
      </c>
      <c r="N395" s="11" t="s">
        <v>894</v>
      </c>
      <c r="O395" s="12" t="s">
        <v>37</v>
      </c>
      <c r="P395" s="16">
        <v>24994920</v>
      </c>
      <c r="Q395" s="18">
        <v>2</v>
      </c>
      <c r="R395" s="20">
        <v>44197</v>
      </c>
      <c r="S395" s="22">
        <v>12</v>
      </c>
      <c r="T395" s="7" t="s">
        <v>877</v>
      </c>
      <c r="U395" s="51">
        <v>2</v>
      </c>
      <c r="V395" s="79"/>
      <c r="W395" s="78"/>
      <c r="X395" s="49">
        <f t="shared" si="30"/>
        <v>0</v>
      </c>
      <c r="Y395" s="16">
        <v>0</v>
      </c>
      <c r="Z395" s="16">
        <v>24994920</v>
      </c>
      <c r="AA395" s="16">
        <v>24994920</v>
      </c>
      <c r="AB395" s="16">
        <v>0</v>
      </c>
      <c r="AC395" s="16">
        <v>0</v>
      </c>
      <c r="AD395" s="55">
        <v>24994920</v>
      </c>
      <c r="AF395" s="58">
        <f t="shared" si="33"/>
        <v>0</v>
      </c>
      <c r="AJ395" s="83">
        <f t="shared" si="34"/>
        <v>0</v>
      </c>
      <c r="AK395" s="84">
        <f t="shared" si="35"/>
        <v>0</v>
      </c>
      <c r="AL395" s="85"/>
    </row>
    <row r="396" spans="1:38" ht="12.75" hidden="1" customHeight="1" x14ac:dyDescent="0.25">
      <c r="A396" s="10" t="s">
        <v>852</v>
      </c>
      <c r="B396" s="11" t="s">
        <v>853</v>
      </c>
      <c r="C396" s="11" t="s">
        <v>567</v>
      </c>
      <c r="D396" s="90" t="str">
        <f t="shared" si="31"/>
        <v>17</v>
      </c>
      <c r="E396" s="90" t="str">
        <f t="shared" si="32"/>
        <v>1702</v>
      </c>
      <c r="F396" s="11" t="s">
        <v>890</v>
      </c>
      <c r="G396" s="11" t="s">
        <v>895</v>
      </c>
      <c r="H396" s="11">
        <v>270</v>
      </c>
      <c r="I396" s="11" t="s">
        <v>892</v>
      </c>
      <c r="J396" s="11" t="s">
        <v>893</v>
      </c>
      <c r="K396" s="13">
        <v>280</v>
      </c>
      <c r="L396" s="14">
        <v>148</v>
      </c>
      <c r="M396" s="75">
        <v>148</v>
      </c>
      <c r="N396" s="11" t="s">
        <v>896</v>
      </c>
      <c r="O396" s="12" t="s">
        <v>37</v>
      </c>
      <c r="P396" s="16">
        <v>361538831</v>
      </c>
      <c r="Q396" s="18">
        <v>53</v>
      </c>
      <c r="R396" s="20">
        <v>44197</v>
      </c>
      <c r="S396" s="22">
        <v>12</v>
      </c>
      <c r="T396" s="7" t="s">
        <v>877</v>
      </c>
      <c r="U396" s="51">
        <v>53</v>
      </c>
      <c r="V396" s="79"/>
      <c r="W396" s="78"/>
      <c r="X396" s="49">
        <f t="shared" si="30"/>
        <v>0</v>
      </c>
      <c r="Y396" s="16">
        <v>0</v>
      </c>
      <c r="Z396" s="16">
        <v>361538831</v>
      </c>
      <c r="AA396" s="16">
        <v>361538831</v>
      </c>
      <c r="AB396" s="16">
        <v>0</v>
      </c>
      <c r="AC396" s="16">
        <v>0</v>
      </c>
      <c r="AD396" s="55">
        <v>361538831</v>
      </c>
      <c r="AF396" s="58">
        <f t="shared" si="33"/>
        <v>0</v>
      </c>
      <c r="AJ396" s="83">
        <f t="shared" si="34"/>
        <v>0</v>
      </c>
      <c r="AK396" s="84">
        <f t="shared" si="35"/>
        <v>0</v>
      </c>
      <c r="AL396" s="85"/>
    </row>
    <row r="397" spans="1:38" ht="12.75" hidden="1" customHeight="1" x14ac:dyDescent="0.25">
      <c r="A397" s="10" t="s">
        <v>852</v>
      </c>
      <c r="B397" s="11" t="s">
        <v>853</v>
      </c>
      <c r="C397" s="11" t="s">
        <v>567</v>
      </c>
      <c r="D397" s="90" t="str">
        <f t="shared" si="31"/>
        <v>17</v>
      </c>
      <c r="E397" s="90" t="str">
        <f t="shared" si="32"/>
        <v>1702</v>
      </c>
      <c r="F397" s="11" t="s">
        <v>890</v>
      </c>
      <c r="G397" s="11" t="s">
        <v>897</v>
      </c>
      <c r="H397" s="11">
        <v>270</v>
      </c>
      <c r="I397" s="11" t="s">
        <v>892</v>
      </c>
      <c r="J397" s="11" t="s">
        <v>893</v>
      </c>
      <c r="K397" s="13">
        <v>280</v>
      </c>
      <c r="L397" s="14">
        <v>148</v>
      </c>
      <c r="M397" s="75">
        <v>148</v>
      </c>
      <c r="N397" s="11" t="s">
        <v>898</v>
      </c>
      <c r="O397" s="12" t="s">
        <v>37</v>
      </c>
      <c r="P397" s="16">
        <v>1290012602</v>
      </c>
      <c r="Q397" s="18">
        <v>93</v>
      </c>
      <c r="R397" s="20">
        <v>44197</v>
      </c>
      <c r="S397" s="22">
        <v>12</v>
      </c>
      <c r="T397" s="7" t="s">
        <v>877</v>
      </c>
      <c r="U397" s="51">
        <v>93</v>
      </c>
      <c r="V397" s="79"/>
      <c r="W397" s="78"/>
      <c r="X397" s="49">
        <f t="shared" ref="X397:X460" si="36">V397/U397</f>
        <v>0</v>
      </c>
      <c r="Y397" s="16">
        <v>0</v>
      </c>
      <c r="Z397" s="16">
        <v>1290012602</v>
      </c>
      <c r="AA397" s="16">
        <v>1290012602</v>
      </c>
      <c r="AB397" s="16">
        <v>0</v>
      </c>
      <c r="AC397" s="16">
        <v>0</v>
      </c>
      <c r="AD397" s="55">
        <v>1290012602</v>
      </c>
      <c r="AF397" s="58">
        <f t="shared" si="33"/>
        <v>0</v>
      </c>
      <c r="AJ397" s="83">
        <f t="shared" si="34"/>
        <v>0</v>
      </c>
      <c r="AK397" s="84">
        <f t="shared" si="35"/>
        <v>0</v>
      </c>
      <c r="AL397" s="85"/>
    </row>
    <row r="398" spans="1:38" ht="12.75" hidden="1" customHeight="1" x14ac:dyDescent="0.25">
      <c r="A398" s="10" t="s">
        <v>852</v>
      </c>
      <c r="B398" s="11" t="s">
        <v>853</v>
      </c>
      <c r="C398" s="11" t="s">
        <v>567</v>
      </c>
      <c r="D398" s="90" t="str">
        <f t="shared" ref="D398:D461" si="37">MID(G398,1,2)</f>
        <v>17</v>
      </c>
      <c r="E398" s="90" t="str">
        <f t="shared" ref="E398:E461" si="38">MID(G398,1,4)</f>
        <v>1704</v>
      </c>
      <c r="F398" s="11" t="s">
        <v>899</v>
      </c>
      <c r="G398" s="11" t="s">
        <v>900</v>
      </c>
      <c r="H398" s="11">
        <v>273</v>
      </c>
      <c r="I398" s="11" t="s">
        <v>901</v>
      </c>
      <c r="J398" s="11" t="s">
        <v>902</v>
      </c>
      <c r="K398" s="13">
        <v>1</v>
      </c>
      <c r="L398" s="14">
        <v>0.38</v>
      </c>
      <c r="M398" s="75">
        <v>0.38</v>
      </c>
      <c r="N398" s="11" t="s">
        <v>903</v>
      </c>
      <c r="O398" s="12" t="s">
        <v>37</v>
      </c>
      <c r="P398" s="16">
        <v>150000000</v>
      </c>
      <c r="Q398" s="18">
        <v>2</v>
      </c>
      <c r="R398" s="20">
        <v>44197</v>
      </c>
      <c r="S398" s="22">
        <v>12</v>
      </c>
      <c r="T398" s="7" t="s">
        <v>904</v>
      </c>
      <c r="U398" s="51">
        <v>2</v>
      </c>
      <c r="V398" s="79"/>
      <c r="W398" s="78"/>
      <c r="X398" s="49">
        <f t="shared" si="36"/>
        <v>0</v>
      </c>
      <c r="Y398" s="16">
        <v>0</v>
      </c>
      <c r="Z398" s="16">
        <v>150000000</v>
      </c>
      <c r="AA398" s="16">
        <v>150000000</v>
      </c>
      <c r="AB398" s="16">
        <v>0</v>
      </c>
      <c r="AC398" s="16">
        <v>0</v>
      </c>
      <c r="AD398" s="55">
        <v>150000000</v>
      </c>
      <c r="AF398" s="58">
        <f t="shared" ref="AF398:AF461" si="39">AE398/AA398</f>
        <v>0</v>
      </c>
      <c r="AJ398" s="83">
        <f t="shared" ref="AJ398:AJ461" si="40">AE398+AG398+AI398</f>
        <v>0</v>
      </c>
      <c r="AK398" s="84">
        <f t="shared" ref="AK398:AK461" si="41">AJ398/AD398</f>
        <v>0</v>
      </c>
      <c r="AL398" s="85"/>
    </row>
    <row r="399" spans="1:38" ht="12.75" hidden="1" customHeight="1" x14ac:dyDescent="0.25">
      <c r="A399" s="10" t="s">
        <v>852</v>
      </c>
      <c r="B399" s="11" t="s">
        <v>853</v>
      </c>
      <c r="C399" s="11" t="s">
        <v>567</v>
      </c>
      <c r="D399" s="90" t="str">
        <f t="shared" si="37"/>
        <v>17</v>
      </c>
      <c r="E399" s="90" t="str">
        <f t="shared" si="38"/>
        <v>1704</v>
      </c>
      <c r="F399" s="11" t="s">
        <v>899</v>
      </c>
      <c r="G399" s="11" t="s">
        <v>905</v>
      </c>
      <c r="H399" s="11">
        <v>273</v>
      </c>
      <c r="I399" s="11" t="s">
        <v>901</v>
      </c>
      <c r="J399" s="11" t="s">
        <v>902</v>
      </c>
      <c r="K399" s="13">
        <v>1</v>
      </c>
      <c r="L399" s="14">
        <v>0.38</v>
      </c>
      <c r="M399" s="75">
        <v>0.38</v>
      </c>
      <c r="N399" s="11" t="s">
        <v>906</v>
      </c>
      <c r="O399" s="12" t="s">
        <v>37</v>
      </c>
      <c r="P399" s="16">
        <v>862500000</v>
      </c>
      <c r="Q399" s="18">
        <v>3</v>
      </c>
      <c r="R399" s="20">
        <v>44197</v>
      </c>
      <c r="S399" s="22">
        <v>12</v>
      </c>
      <c r="T399" s="7" t="s">
        <v>904</v>
      </c>
      <c r="U399" s="51">
        <v>2.5</v>
      </c>
      <c r="V399" s="79"/>
      <c r="W399" s="78"/>
      <c r="X399" s="49">
        <f t="shared" si="36"/>
        <v>0</v>
      </c>
      <c r="Y399" s="16">
        <v>0</v>
      </c>
      <c r="Z399" s="16">
        <v>862500000</v>
      </c>
      <c r="AA399" s="16">
        <v>862500000</v>
      </c>
      <c r="AB399" s="16">
        <v>0</v>
      </c>
      <c r="AC399" s="16">
        <v>0</v>
      </c>
      <c r="AD399" s="55">
        <v>862500000</v>
      </c>
      <c r="AF399" s="58">
        <f t="shared" si="39"/>
        <v>0</v>
      </c>
      <c r="AJ399" s="83">
        <f t="shared" si="40"/>
        <v>0</v>
      </c>
      <c r="AK399" s="84">
        <f t="shared" si="41"/>
        <v>0</v>
      </c>
      <c r="AL399" s="85"/>
    </row>
    <row r="400" spans="1:38" ht="12.75" hidden="1" customHeight="1" x14ac:dyDescent="0.25">
      <c r="A400" s="10" t="s">
        <v>852</v>
      </c>
      <c r="B400" s="11" t="s">
        <v>853</v>
      </c>
      <c r="C400" s="11" t="s">
        <v>567</v>
      </c>
      <c r="D400" s="90" t="str">
        <f t="shared" si="37"/>
        <v>17</v>
      </c>
      <c r="E400" s="90" t="str">
        <f t="shared" si="38"/>
        <v>1704</v>
      </c>
      <c r="F400" s="11" t="s">
        <v>899</v>
      </c>
      <c r="G400" s="11" t="s">
        <v>907</v>
      </c>
      <c r="H400" s="11">
        <v>273</v>
      </c>
      <c r="I400" s="11" t="s">
        <v>901</v>
      </c>
      <c r="J400" s="11" t="s">
        <v>902</v>
      </c>
      <c r="K400" s="13">
        <v>1</v>
      </c>
      <c r="L400" s="14">
        <v>0.38</v>
      </c>
      <c r="M400" s="75">
        <v>0.38</v>
      </c>
      <c r="N400" s="11" t="s">
        <v>908</v>
      </c>
      <c r="O400" s="12" t="s">
        <v>37</v>
      </c>
      <c r="P400" s="16">
        <v>60000000</v>
      </c>
      <c r="Q400" s="18">
        <v>1</v>
      </c>
      <c r="R400" s="20">
        <v>44409</v>
      </c>
      <c r="S400" s="22">
        <v>5</v>
      </c>
      <c r="T400" s="7" t="s">
        <v>904</v>
      </c>
      <c r="U400" s="51">
        <v>1</v>
      </c>
      <c r="V400" s="79"/>
      <c r="W400" s="78"/>
      <c r="X400" s="49">
        <f t="shared" si="36"/>
        <v>0</v>
      </c>
      <c r="Y400" s="16">
        <v>0</v>
      </c>
      <c r="Z400" s="16">
        <v>60000000</v>
      </c>
      <c r="AA400" s="16">
        <v>60000000</v>
      </c>
      <c r="AB400" s="16">
        <v>0</v>
      </c>
      <c r="AC400" s="16">
        <v>0</v>
      </c>
      <c r="AD400" s="55">
        <v>60000000</v>
      </c>
      <c r="AF400" s="58">
        <f t="shared" si="39"/>
        <v>0</v>
      </c>
      <c r="AJ400" s="83">
        <f t="shared" si="40"/>
        <v>0</v>
      </c>
      <c r="AK400" s="84">
        <f t="shared" si="41"/>
        <v>0</v>
      </c>
      <c r="AL400" s="85"/>
    </row>
    <row r="401" spans="1:38" ht="12.75" hidden="1" customHeight="1" x14ac:dyDescent="0.25">
      <c r="A401" s="10" t="s">
        <v>852</v>
      </c>
      <c r="B401" s="11" t="s">
        <v>853</v>
      </c>
      <c r="C401" s="11" t="s">
        <v>545</v>
      </c>
      <c r="D401" s="90" t="str">
        <f t="shared" si="37"/>
        <v>17</v>
      </c>
      <c r="E401" s="90" t="str">
        <f t="shared" si="38"/>
        <v>1702</v>
      </c>
      <c r="F401" s="11" t="s">
        <v>879</v>
      </c>
      <c r="G401" s="11" t="s">
        <v>909</v>
      </c>
      <c r="H401" s="11">
        <v>285</v>
      </c>
      <c r="I401" s="11" t="s">
        <v>910</v>
      </c>
      <c r="J401" s="11" t="s">
        <v>911</v>
      </c>
      <c r="K401" s="13">
        <v>42</v>
      </c>
      <c r="L401" s="14">
        <v>11</v>
      </c>
      <c r="M401" s="75">
        <v>11</v>
      </c>
      <c r="N401" s="11" t="s">
        <v>912</v>
      </c>
      <c r="O401" s="12" t="s">
        <v>37</v>
      </c>
      <c r="P401" s="16">
        <v>1063000000</v>
      </c>
      <c r="Q401" s="18">
        <v>12</v>
      </c>
      <c r="R401" s="20">
        <v>44197</v>
      </c>
      <c r="S401" s="22">
        <v>12</v>
      </c>
      <c r="T401" s="7" t="s">
        <v>859</v>
      </c>
      <c r="U401" s="51">
        <v>11</v>
      </c>
      <c r="V401" s="79"/>
      <c r="W401" s="78"/>
      <c r="X401" s="49">
        <f t="shared" si="36"/>
        <v>0</v>
      </c>
      <c r="Y401" s="16">
        <v>0</v>
      </c>
      <c r="Z401" s="16">
        <v>1063000000</v>
      </c>
      <c r="AA401" s="16">
        <v>1063000000</v>
      </c>
      <c r="AB401" s="16">
        <v>0</v>
      </c>
      <c r="AC401" s="16">
        <v>0</v>
      </c>
      <c r="AD401" s="55">
        <v>1063000000</v>
      </c>
      <c r="AF401" s="58">
        <f t="shared" si="39"/>
        <v>0</v>
      </c>
      <c r="AJ401" s="83">
        <f t="shared" si="40"/>
        <v>0</v>
      </c>
      <c r="AK401" s="84">
        <f t="shared" si="41"/>
        <v>0</v>
      </c>
      <c r="AL401" s="85"/>
    </row>
    <row r="402" spans="1:38" ht="12.75" hidden="1" customHeight="1" x14ac:dyDescent="0.25">
      <c r="A402" s="10" t="s">
        <v>852</v>
      </c>
      <c r="B402" s="11" t="s">
        <v>853</v>
      </c>
      <c r="C402" s="11" t="s">
        <v>545</v>
      </c>
      <c r="D402" s="90" t="str">
        <f t="shared" si="37"/>
        <v>17</v>
      </c>
      <c r="E402" s="90" t="str">
        <f t="shared" si="38"/>
        <v>1702</v>
      </c>
      <c r="F402" s="11" t="s">
        <v>879</v>
      </c>
      <c r="G402" s="11" t="s">
        <v>909</v>
      </c>
      <c r="H402" s="11">
        <v>287</v>
      </c>
      <c r="I402" s="11" t="s">
        <v>913</v>
      </c>
      <c r="J402" s="11" t="s">
        <v>914</v>
      </c>
      <c r="K402" s="13">
        <v>350</v>
      </c>
      <c r="L402" s="14">
        <v>269</v>
      </c>
      <c r="M402" s="75">
        <v>269</v>
      </c>
      <c r="N402" s="11" t="s">
        <v>915</v>
      </c>
      <c r="O402" s="12" t="s">
        <v>37</v>
      </c>
      <c r="P402" s="16">
        <v>2068000000</v>
      </c>
      <c r="Q402" s="18">
        <v>269</v>
      </c>
      <c r="R402" s="20">
        <v>44197</v>
      </c>
      <c r="S402" s="22">
        <v>12</v>
      </c>
      <c r="T402" s="7" t="s">
        <v>859</v>
      </c>
      <c r="U402" s="51">
        <v>269</v>
      </c>
      <c r="V402" s="79"/>
      <c r="W402" s="78"/>
      <c r="X402" s="49">
        <f t="shared" si="36"/>
        <v>0</v>
      </c>
      <c r="Y402" s="16">
        <v>0</v>
      </c>
      <c r="Z402" s="16">
        <v>2068000000</v>
      </c>
      <c r="AA402" s="16">
        <v>2068000000</v>
      </c>
      <c r="AB402" s="16">
        <v>0</v>
      </c>
      <c r="AC402" s="16">
        <v>0</v>
      </c>
      <c r="AD402" s="55">
        <v>2068000000</v>
      </c>
      <c r="AF402" s="58">
        <f t="shared" si="39"/>
        <v>0</v>
      </c>
      <c r="AJ402" s="83">
        <f t="shared" si="40"/>
        <v>0</v>
      </c>
      <c r="AK402" s="84">
        <f t="shared" si="41"/>
        <v>0</v>
      </c>
      <c r="AL402" s="85"/>
    </row>
    <row r="403" spans="1:38" ht="12.75" hidden="1" customHeight="1" x14ac:dyDescent="0.25">
      <c r="A403" s="10" t="s">
        <v>852</v>
      </c>
      <c r="B403" s="11" t="s">
        <v>853</v>
      </c>
      <c r="C403" s="11" t="s">
        <v>545</v>
      </c>
      <c r="D403" s="90" t="str">
        <f t="shared" si="37"/>
        <v>17</v>
      </c>
      <c r="E403" s="90" t="str">
        <f t="shared" si="38"/>
        <v>1703</v>
      </c>
      <c r="F403" s="11" t="s">
        <v>884</v>
      </c>
      <c r="G403" s="11" t="s">
        <v>916</v>
      </c>
      <c r="H403" s="11">
        <v>310</v>
      </c>
      <c r="I403" s="11" t="s">
        <v>917</v>
      </c>
      <c r="J403" s="11" t="s">
        <v>918</v>
      </c>
      <c r="K403" s="13">
        <v>14000</v>
      </c>
      <c r="L403" s="14">
        <v>5100</v>
      </c>
      <c r="M403" s="75">
        <v>14679</v>
      </c>
      <c r="N403" s="11" t="s">
        <v>919</v>
      </c>
      <c r="O403" s="12" t="s">
        <v>37</v>
      </c>
      <c r="P403" s="16">
        <v>1620000000</v>
      </c>
      <c r="Q403" s="18">
        <v>1000</v>
      </c>
      <c r="R403" s="20">
        <v>44256</v>
      </c>
      <c r="S403" s="22">
        <v>10</v>
      </c>
      <c r="T403" s="7" t="s">
        <v>85</v>
      </c>
      <c r="U403" s="51">
        <v>750</v>
      </c>
      <c r="V403" s="79"/>
      <c r="W403" s="78"/>
      <c r="X403" s="49">
        <f t="shared" si="36"/>
        <v>0</v>
      </c>
      <c r="Y403" s="16">
        <v>0</v>
      </c>
      <c r="Z403" s="16">
        <v>1620000000</v>
      </c>
      <c r="AA403" s="16">
        <v>1620000000</v>
      </c>
      <c r="AB403" s="16">
        <v>0</v>
      </c>
      <c r="AC403" s="16">
        <v>0</v>
      </c>
      <c r="AD403" s="55">
        <v>1620000000</v>
      </c>
      <c r="AF403" s="58">
        <f t="shared" si="39"/>
        <v>0</v>
      </c>
      <c r="AJ403" s="83">
        <f t="shared" si="40"/>
        <v>0</v>
      </c>
      <c r="AK403" s="84">
        <f t="shared" si="41"/>
        <v>0</v>
      </c>
      <c r="AL403" s="85"/>
    </row>
    <row r="404" spans="1:38" ht="12.75" hidden="1" customHeight="1" x14ac:dyDescent="0.25">
      <c r="A404" s="10" t="s">
        <v>852</v>
      </c>
      <c r="B404" s="11" t="s">
        <v>853</v>
      </c>
      <c r="C404" s="11" t="s">
        <v>545</v>
      </c>
      <c r="D404" s="90" t="str">
        <f t="shared" si="37"/>
        <v>17</v>
      </c>
      <c r="E404" s="90" t="str">
        <f t="shared" si="38"/>
        <v>1703</v>
      </c>
      <c r="F404" s="11" t="s">
        <v>920</v>
      </c>
      <c r="G404" s="11" t="s">
        <v>921</v>
      </c>
      <c r="H404" s="11">
        <v>310</v>
      </c>
      <c r="I404" s="11" t="s">
        <v>917</v>
      </c>
      <c r="J404" s="11" t="s">
        <v>918</v>
      </c>
      <c r="K404" s="13">
        <v>14000</v>
      </c>
      <c r="L404" s="14">
        <v>5100</v>
      </c>
      <c r="M404" s="75">
        <v>14679</v>
      </c>
      <c r="N404" s="11" t="s">
        <v>922</v>
      </c>
      <c r="O404" s="12" t="s">
        <v>37</v>
      </c>
      <c r="P404" s="16">
        <v>4000000000</v>
      </c>
      <c r="Q404" s="18">
        <v>5100</v>
      </c>
      <c r="R404" s="20">
        <v>44197</v>
      </c>
      <c r="S404" s="22">
        <v>12</v>
      </c>
      <c r="T404" s="7" t="s">
        <v>904</v>
      </c>
      <c r="U404" s="51">
        <v>5100</v>
      </c>
      <c r="V404" s="79"/>
      <c r="W404" s="78"/>
      <c r="X404" s="49">
        <f t="shared" si="36"/>
        <v>0</v>
      </c>
      <c r="Y404" s="16">
        <v>0</v>
      </c>
      <c r="Z404" s="16">
        <v>4000000000</v>
      </c>
      <c r="AA404" s="16">
        <v>4000000000</v>
      </c>
      <c r="AB404" s="16">
        <v>0</v>
      </c>
      <c r="AC404" s="16">
        <v>0</v>
      </c>
      <c r="AD404" s="55">
        <v>4000000000</v>
      </c>
      <c r="AF404" s="58">
        <f t="shared" si="39"/>
        <v>0</v>
      </c>
      <c r="AJ404" s="83">
        <f t="shared" si="40"/>
        <v>0</v>
      </c>
      <c r="AK404" s="84">
        <f t="shared" si="41"/>
        <v>0</v>
      </c>
      <c r="AL404" s="85"/>
    </row>
    <row r="405" spans="1:38" ht="12.75" hidden="1" customHeight="1" x14ac:dyDescent="0.25">
      <c r="A405" s="10" t="s">
        <v>852</v>
      </c>
      <c r="B405" s="11" t="s">
        <v>853</v>
      </c>
      <c r="C405" s="11" t="s">
        <v>146</v>
      </c>
      <c r="D405" s="90" t="str">
        <f t="shared" si="37"/>
        <v>17</v>
      </c>
      <c r="E405" s="90" t="str">
        <f t="shared" si="38"/>
        <v>1702</v>
      </c>
      <c r="F405" s="11" t="s">
        <v>879</v>
      </c>
      <c r="G405" s="11" t="s">
        <v>895</v>
      </c>
      <c r="H405" s="11">
        <v>330</v>
      </c>
      <c r="I405" s="11" t="s">
        <v>923</v>
      </c>
      <c r="J405" s="11" t="s">
        <v>924</v>
      </c>
      <c r="K405" s="13">
        <v>3000</v>
      </c>
      <c r="L405" s="14">
        <v>1160</v>
      </c>
      <c r="M405" s="75">
        <v>1343</v>
      </c>
      <c r="N405" s="11" t="s">
        <v>925</v>
      </c>
      <c r="O405" s="12" t="s">
        <v>37</v>
      </c>
      <c r="P405" s="16">
        <v>218496120</v>
      </c>
      <c r="Q405" s="18">
        <v>4</v>
      </c>
      <c r="R405" s="20">
        <v>44197</v>
      </c>
      <c r="S405" s="22">
        <v>12</v>
      </c>
      <c r="T405" s="7" t="s">
        <v>877</v>
      </c>
      <c r="U405" s="51">
        <v>4</v>
      </c>
      <c r="V405" s="79"/>
      <c r="W405" s="78"/>
      <c r="X405" s="49">
        <f t="shared" si="36"/>
        <v>0</v>
      </c>
      <c r="Y405" s="16">
        <v>0</v>
      </c>
      <c r="Z405" s="16">
        <v>3712500000</v>
      </c>
      <c r="AA405" s="16">
        <v>218496120</v>
      </c>
      <c r="AB405" s="16">
        <v>0</v>
      </c>
      <c r="AC405" s="16">
        <v>0</v>
      </c>
      <c r="AD405" s="55">
        <v>218496120</v>
      </c>
      <c r="AF405" s="58">
        <f t="shared" si="39"/>
        <v>0</v>
      </c>
      <c r="AJ405" s="83">
        <f t="shared" si="40"/>
        <v>0</v>
      </c>
      <c r="AK405" s="84">
        <f t="shared" si="41"/>
        <v>0</v>
      </c>
      <c r="AL405" s="85"/>
    </row>
    <row r="406" spans="1:38" ht="12.75" hidden="1" customHeight="1" x14ac:dyDescent="0.25">
      <c r="A406" s="10" t="s">
        <v>852</v>
      </c>
      <c r="B406" s="11" t="s">
        <v>853</v>
      </c>
      <c r="C406" s="11" t="s">
        <v>146</v>
      </c>
      <c r="D406" s="90" t="str">
        <f t="shared" si="37"/>
        <v>17</v>
      </c>
      <c r="E406" s="90" t="str">
        <f t="shared" si="38"/>
        <v>1702</v>
      </c>
      <c r="F406" s="11" t="s">
        <v>879</v>
      </c>
      <c r="G406" s="11" t="s">
        <v>895</v>
      </c>
      <c r="H406" s="11">
        <v>330</v>
      </c>
      <c r="I406" s="11" t="s">
        <v>923</v>
      </c>
      <c r="J406" s="11" t="s">
        <v>924</v>
      </c>
      <c r="K406" s="13">
        <v>3000</v>
      </c>
      <c r="L406" s="14">
        <v>1160</v>
      </c>
      <c r="M406" s="75">
        <v>1343</v>
      </c>
      <c r="N406" s="37" t="s">
        <v>926</v>
      </c>
      <c r="O406" s="12" t="s">
        <v>37</v>
      </c>
      <c r="P406" s="16">
        <v>1034003880</v>
      </c>
      <c r="Q406" s="18">
        <v>1160</v>
      </c>
      <c r="R406" s="20">
        <v>44197</v>
      </c>
      <c r="S406" s="22">
        <v>12</v>
      </c>
      <c r="T406" s="7" t="s">
        <v>877</v>
      </c>
      <c r="U406" s="51">
        <v>1160</v>
      </c>
      <c r="V406" s="79"/>
      <c r="W406" s="78"/>
      <c r="X406" s="49">
        <f t="shared" si="36"/>
        <v>0</v>
      </c>
      <c r="Y406" s="16">
        <v>0</v>
      </c>
      <c r="Z406" s="16">
        <v>3712500000</v>
      </c>
      <c r="AA406" s="16">
        <v>1034003880</v>
      </c>
      <c r="AB406" s="16">
        <v>0</v>
      </c>
      <c r="AC406" s="16">
        <v>0</v>
      </c>
      <c r="AD406" s="55">
        <v>1034003880</v>
      </c>
      <c r="AF406" s="58">
        <f t="shared" si="39"/>
        <v>0</v>
      </c>
      <c r="AJ406" s="83">
        <f t="shared" si="40"/>
        <v>0</v>
      </c>
      <c r="AK406" s="84">
        <f t="shared" si="41"/>
        <v>0</v>
      </c>
      <c r="AL406" s="85"/>
    </row>
    <row r="407" spans="1:38" ht="12.75" hidden="1" customHeight="1" x14ac:dyDescent="0.25">
      <c r="A407" s="10" t="s">
        <v>852</v>
      </c>
      <c r="B407" s="11" t="s">
        <v>853</v>
      </c>
      <c r="C407" s="11" t="s">
        <v>146</v>
      </c>
      <c r="D407" s="90" t="str">
        <f t="shared" si="37"/>
        <v>17</v>
      </c>
      <c r="E407" s="90" t="str">
        <f t="shared" si="38"/>
        <v>1702</v>
      </c>
      <c r="F407" s="11" t="s">
        <v>879</v>
      </c>
      <c r="G407" s="11" t="s">
        <v>895</v>
      </c>
      <c r="H407" s="11">
        <v>330</v>
      </c>
      <c r="I407" s="11" t="s">
        <v>923</v>
      </c>
      <c r="J407" s="11" t="s">
        <v>924</v>
      </c>
      <c r="K407" s="13">
        <v>3000</v>
      </c>
      <c r="L407" s="14">
        <v>1160</v>
      </c>
      <c r="M407" s="75">
        <v>1343</v>
      </c>
      <c r="N407" s="37" t="s">
        <v>927</v>
      </c>
      <c r="O407" s="12" t="s">
        <v>37</v>
      </c>
      <c r="P407" s="16">
        <v>2160000000</v>
      </c>
      <c r="Q407" s="18">
        <v>1160</v>
      </c>
      <c r="R407" s="20">
        <v>44197</v>
      </c>
      <c r="S407" s="22">
        <v>12</v>
      </c>
      <c r="T407" s="7" t="s">
        <v>877</v>
      </c>
      <c r="U407" s="51">
        <v>1160</v>
      </c>
      <c r="V407" s="79"/>
      <c r="W407" s="78"/>
      <c r="X407" s="49">
        <f t="shared" si="36"/>
        <v>0</v>
      </c>
      <c r="Y407" s="16">
        <v>0</v>
      </c>
      <c r="Z407" s="16">
        <v>3712500000</v>
      </c>
      <c r="AA407" s="16">
        <v>2160000000</v>
      </c>
      <c r="AB407" s="16">
        <v>0</v>
      </c>
      <c r="AC407" s="16">
        <v>0</v>
      </c>
      <c r="AD407" s="55">
        <v>2160000000</v>
      </c>
      <c r="AF407" s="58">
        <f t="shared" si="39"/>
        <v>0</v>
      </c>
      <c r="AJ407" s="83">
        <f t="shared" si="40"/>
        <v>0</v>
      </c>
      <c r="AK407" s="84">
        <f t="shared" si="41"/>
        <v>0</v>
      </c>
      <c r="AL407" s="85"/>
    </row>
    <row r="408" spans="1:38" ht="12.75" hidden="1" customHeight="1" x14ac:dyDescent="0.25">
      <c r="A408" s="10" t="s">
        <v>852</v>
      </c>
      <c r="B408" s="11" t="s">
        <v>853</v>
      </c>
      <c r="C408" s="11" t="s">
        <v>146</v>
      </c>
      <c r="D408" s="90" t="str">
        <f t="shared" si="37"/>
        <v>17</v>
      </c>
      <c r="E408" s="90" t="str">
        <f t="shared" si="38"/>
        <v>1702</v>
      </c>
      <c r="F408" s="11" t="s">
        <v>879</v>
      </c>
      <c r="G408" s="11" t="s">
        <v>895</v>
      </c>
      <c r="H408" s="11">
        <v>330</v>
      </c>
      <c r="I408" s="11" t="s">
        <v>923</v>
      </c>
      <c r="J408" s="11" t="s">
        <v>924</v>
      </c>
      <c r="K408" s="13">
        <v>3000</v>
      </c>
      <c r="L408" s="14">
        <v>1160</v>
      </c>
      <c r="M408" s="75">
        <v>1343</v>
      </c>
      <c r="N408" s="37" t="s">
        <v>928</v>
      </c>
      <c r="O408" s="12" t="s">
        <v>37</v>
      </c>
      <c r="P408" s="16">
        <v>300000000</v>
      </c>
      <c r="Q408" s="18">
        <v>52</v>
      </c>
      <c r="R408" s="20">
        <v>44197</v>
      </c>
      <c r="S408" s="22">
        <v>12</v>
      </c>
      <c r="T408" s="7" t="s">
        <v>877</v>
      </c>
      <c r="U408" s="51">
        <v>52</v>
      </c>
      <c r="V408" s="79"/>
      <c r="W408" s="78"/>
      <c r="X408" s="49">
        <f t="shared" si="36"/>
        <v>0</v>
      </c>
      <c r="Y408" s="16">
        <v>0</v>
      </c>
      <c r="Z408" s="16">
        <v>3712500000</v>
      </c>
      <c r="AA408" s="16">
        <v>300000000</v>
      </c>
      <c r="AB408" s="16">
        <v>0</v>
      </c>
      <c r="AC408" s="16">
        <v>0</v>
      </c>
      <c r="AD408" s="55">
        <v>300000000</v>
      </c>
      <c r="AF408" s="58">
        <f t="shared" si="39"/>
        <v>0</v>
      </c>
      <c r="AJ408" s="83">
        <f t="shared" si="40"/>
        <v>0</v>
      </c>
      <c r="AK408" s="84">
        <f t="shared" si="41"/>
        <v>0</v>
      </c>
      <c r="AL408" s="85"/>
    </row>
    <row r="409" spans="1:38" ht="12.75" hidden="1" customHeight="1" x14ac:dyDescent="0.25">
      <c r="A409" s="10" t="s">
        <v>929</v>
      </c>
      <c r="B409" s="11" t="s">
        <v>930</v>
      </c>
      <c r="C409" s="11" t="s">
        <v>567</v>
      </c>
      <c r="D409" s="90" t="str">
        <f t="shared" si="37"/>
        <v>39</v>
      </c>
      <c r="E409" s="90" t="str">
        <f t="shared" si="38"/>
        <v>3902</v>
      </c>
      <c r="F409" s="11" t="s">
        <v>931</v>
      </c>
      <c r="G409" s="11" t="s">
        <v>932</v>
      </c>
      <c r="H409" s="11">
        <v>206</v>
      </c>
      <c r="I409" s="11" t="s">
        <v>933</v>
      </c>
      <c r="J409" s="11" t="s">
        <v>934</v>
      </c>
      <c r="K409" s="13">
        <v>140</v>
      </c>
      <c r="L409" s="14">
        <v>40</v>
      </c>
      <c r="M409" s="75">
        <v>40</v>
      </c>
      <c r="N409" s="11" t="s">
        <v>935</v>
      </c>
      <c r="O409" s="12" t="s">
        <v>37</v>
      </c>
      <c r="P409" s="16">
        <v>1000</v>
      </c>
      <c r="Q409" s="18">
        <v>0</v>
      </c>
      <c r="R409" s="20">
        <v>44197</v>
      </c>
      <c r="S409" s="22">
        <v>12</v>
      </c>
      <c r="T409" s="7" t="s">
        <v>936</v>
      </c>
      <c r="U409" s="51">
        <v>0</v>
      </c>
      <c r="V409" s="79"/>
      <c r="W409" s="78"/>
      <c r="X409" s="49" t="e">
        <f t="shared" si="36"/>
        <v>#DIV/0!</v>
      </c>
      <c r="Y409" s="16">
        <v>0</v>
      </c>
      <c r="Z409" s="16">
        <v>55000000</v>
      </c>
      <c r="AA409" s="40">
        <v>0</v>
      </c>
      <c r="AB409" s="16">
        <v>0</v>
      </c>
      <c r="AC409" s="16">
        <v>0</v>
      </c>
      <c r="AD409" s="55">
        <v>0</v>
      </c>
      <c r="AF409" s="58" t="e">
        <f t="shared" si="39"/>
        <v>#DIV/0!</v>
      </c>
      <c r="AJ409" s="83">
        <f t="shared" si="40"/>
        <v>0</v>
      </c>
      <c r="AK409" s="84" t="e">
        <f t="shared" si="41"/>
        <v>#DIV/0!</v>
      </c>
      <c r="AL409" s="85" t="s">
        <v>2766</v>
      </c>
    </row>
    <row r="410" spans="1:38" ht="12.75" hidden="1" customHeight="1" x14ac:dyDescent="0.25">
      <c r="A410" s="10" t="s">
        <v>929</v>
      </c>
      <c r="B410" s="11" t="s">
        <v>930</v>
      </c>
      <c r="C410" s="11" t="s">
        <v>567</v>
      </c>
      <c r="D410" s="90" t="str">
        <f t="shared" si="37"/>
        <v>39</v>
      </c>
      <c r="E410" s="90" t="str">
        <f t="shared" si="38"/>
        <v>3902</v>
      </c>
      <c r="F410" s="11" t="s">
        <v>931</v>
      </c>
      <c r="G410" s="11" t="s">
        <v>932</v>
      </c>
      <c r="H410" s="11">
        <v>206</v>
      </c>
      <c r="I410" s="11" t="s">
        <v>933</v>
      </c>
      <c r="J410" s="11" t="s">
        <v>934</v>
      </c>
      <c r="K410" s="13">
        <v>140</v>
      </c>
      <c r="L410" s="14">
        <v>40</v>
      </c>
      <c r="M410" s="75">
        <v>40</v>
      </c>
      <c r="N410" s="11" t="s">
        <v>937</v>
      </c>
      <c r="O410" s="12" t="s">
        <v>37</v>
      </c>
      <c r="P410" s="16">
        <v>55000000</v>
      </c>
      <c r="Q410" s="18">
        <v>20</v>
      </c>
      <c r="R410" s="20">
        <v>44197</v>
      </c>
      <c r="S410" s="22">
        <v>12</v>
      </c>
      <c r="T410" s="7" t="s">
        <v>936</v>
      </c>
      <c r="U410" s="51">
        <v>1</v>
      </c>
      <c r="V410" s="79"/>
      <c r="W410" s="78"/>
      <c r="X410" s="49">
        <f t="shared" si="36"/>
        <v>0</v>
      </c>
      <c r="Y410" s="16">
        <v>0</v>
      </c>
      <c r="Z410" s="16">
        <v>55000000</v>
      </c>
      <c r="AA410" s="16">
        <v>55000000</v>
      </c>
      <c r="AB410" s="16">
        <v>0</v>
      </c>
      <c r="AC410" s="16">
        <v>0</v>
      </c>
      <c r="AD410" s="55">
        <v>55000000</v>
      </c>
      <c r="AF410" s="58">
        <f t="shared" si="39"/>
        <v>0</v>
      </c>
      <c r="AJ410" s="83">
        <f t="shared" si="40"/>
        <v>0</v>
      </c>
      <c r="AK410" s="84">
        <f t="shared" si="41"/>
        <v>0</v>
      </c>
      <c r="AL410" s="85"/>
    </row>
    <row r="411" spans="1:38" ht="12.75" hidden="1" customHeight="1" x14ac:dyDescent="0.25">
      <c r="A411" s="10" t="s">
        <v>929</v>
      </c>
      <c r="B411" s="11" t="s">
        <v>930</v>
      </c>
      <c r="C411" s="11" t="s">
        <v>567</v>
      </c>
      <c r="D411" s="90" t="str">
        <f t="shared" si="37"/>
        <v>39</v>
      </c>
      <c r="E411" s="90" t="str">
        <f t="shared" si="38"/>
        <v>3904</v>
      </c>
      <c r="F411" s="11" t="s">
        <v>938</v>
      </c>
      <c r="G411" s="11" t="s">
        <v>939</v>
      </c>
      <c r="H411" s="11">
        <v>207</v>
      </c>
      <c r="I411" s="11" t="s">
        <v>940</v>
      </c>
      <c r="J411" s="11" t="s">
        <v>941</v>
      </c>
      <c r="K411" s="13">
        <v>14</v>
      </c>
      <c r="L411" s="14">
        <v>6</v>
      </c>
      <c r="M411" s="75">
        <v>6</v>
      </c>
      <c r="N411" s="11" t="s">
        <v>942</v>
      </c>
      <c r="O411" s="12" t="s">
        <v>37</v>
      </c>
      <c r="P411" s="16">
        <v>147973000</v>
      </c>
      <c r="Q411" s="18">
        <v>10</v>
      </c>
      <c r="R411" s="20">
        <v>44197</v>
      </c>
      <c r="S411" s="22">
        <v>12</v>
      </c>
      <c r="T411" s="7" t="s">
        <v>85</v>
      </c>
      <c r="U411" s="51">
        <v>1</v>
      </c>
      <c r="V411" s="79"/>
      <c r="W411" s="78"/>
      <c r="X411" s="49">
        <f t="shared" si="36"/>
        <v>0</v>
      </c>
      <c r="Y411" s="16">
        <v>0</v>
      </c>
      <c r="Z411" s="16">
        <v>147973000</v>
      </c>
      <c r="AA411" s="16">
        <v>147973000</v>
      </c>
      <c r="AB411" s="16">
        <v>0</v>
      </c>
      <c r="AC411" s="16">
        <v>0</v>
      </c>
      <c r="AD411" s="55">
        <v>147973000</v>
      </c>
      <c r="AF411" s="58">
        <f t="shared" si="39"/>
        <v>0</v>
      </c>
      <c r="AJ411" s="83">
        <f t="shared" si="40"/>
        <v>0</v>
      </c>
      <c r="AK411" s="84">
        <f t="shared" si="41"/>
        <v>0</v>
      </c>
      <c r="AL411" s="85"/>
    </row>
    <row r="412" spans="1:38" ht="12.75" hidden="1" customHeight="1" x14ac:dyDescent="0.25">
      <c r="A412" s="10" t="s">
        <v>929</v>
      </c>
      <c r="B412" s="11" t="s">
        <v>930</v>
      </c>
      <c r="C412" s="11" t="s">
        <v>567</v>
      </c>
      <c r="D412" s="90" t="str">
        <f t="shared" si="37"/>
        <v>39</v>
      </c>
      <c r="E412" s="90" t="str">
        <f t="shared" si="38"/>
        <v>3903</v>
      </c>
      <c r="F412" s="11" t="s">
        <v>943</v>
      </c>
      <c r="G412" s="11" t="s">
        <v>944</v>
      </c>
      <c r="H412" s="11">
        <v>208</v>
      </c>
      <c r="I412" s="11" t="s">
        <v>945</v>
      </c>
      <c r="J412" s="11" t="s">
        <v>946</v>
      </c>
      <c r="K412" s="13">
        <v>1000</v>
      </c>
      <c r="L412" s="14">
        <v>220</v>
      </c>
      <c r="M412" s="75">
        <v>220</v>
      </c>
      <c r="N412" s="11" t="s">
        <v>947</v>
      </c>
      <c r="O412" s="12" t="s">
        <v>37</v>
      </c>
      <c r="P412" s="16">
        <v>675000000</v>
      </c>
      <c r="Q412" s="18">
        <v>1</v>
      </c>
      <c r="R412" s="20">
        <v>44197</v>
      </c>
      <c r="S412" s="22">
        <v>12</v>
      </c>
      <c r="T412" s="7" t="s">
        <v>936</v>
      </c>
      <c r="U412" s="51">
        <v>1</v>
      </c>
      <c r="V412" s="79"/>
      <c r="W412" s="78"/>
      <c r="X412" s="49">
        <f t="shared" si="36"/>
        <v>0</v>
      </c>
      <c r="Y412" s="16">
        <v>0</v>
      </c>
      <c r="Z412" s="16">
        <v>750000000</v>
      </c>
      <c r="AA412" s="16">
        <v>675000000</v>
      </c>
      <c r="AB412" s="16">
        <v>0</v>
      </c>
      <c r="AC412" s="16">
        <v>0</v>
      </c>
      <c r="AD412" s="55">
        <v>675000000</v>
      </c>
      <c r="AF412" s="58">
        <f t="shared" si="39"/>
        <v>0</v>
      </c>
      <c r="AJ412" s="83">
        <f t="shared" si="40"/>
        <v>0</v>
      </c>
      <c r="AK412" s="84">
        <f t="shared" si="41"/>
        <v>0</v>
      </c>
      <c r="AL412" s="85"/>
    </row>
    <row r="413" spans="1:38" ht="12.75" hidden="1" customHeight="1" x14ac:dyDescent="0.25">
      <c r="A413" s="10" t="s">
        <v>929</v>
      </c>
      <c r="B413" s="11" t="s">
        <v>930</v>
      </c>
      <c r="C413" s="11" t="s">
        <v>567</v>
      </c>
      <c r="D413" s="90" t="str">
        <f t="shared" si="37"/>
        <v>39</v>
      </c>
      <c r="E413" s="90" t="str">
        <f t="shared" si="38"/>
        <v>3903</v>
      </c>
      <c r="F413" s="11" t="s">
        <v>943</v>
      </c>
      <c r="G413" s="11" t="s">
        <v>944</v>
      </c>
      <c r="H413" s="11">
        <v>208</v>
      </c>
      <c r="I413" s="11" t="s">
        <v>945</v>
      </c>
      <c r="J413" s="11" t="s">
        <v>946</v>
      </c>
      <c r="K413" s="13">
        <v>1000</v>
      </c>
      <c r="L413" s="14">
        <v>220</v>
      </c>
      <c r="M413" s="75">
        <v>220</v>
      </c>
      <c r="N413" s="11" t="s">
        <v>948</v>
      </c>
      <c r="O413" s="12" t="s">
        <v>37</v>
      </c>
      <c r="P413" s="16">
        <v>475000000</v>
      </c>
      <c r="Q413" s="18">
        <v>1</v>
      </c>
      <c r="R413" s="20">
        <v>44197</v>
      </c>
      <c r="S413" s="22">
        <v>12</v>
      </c>
      <c r="T413" s="7" t="s">
        <v>936</v>
      </c>
      <c r="U413" s="51">
        <v>1</v>
      </c>
      <c r="V413" s="79"/>
      <c r="W413" s="78"/>
      <c r="X413" s="49">
        <f t="shared" si="36"/>
        <v>0</v>
      </c>
      <c r="Y413" s="16">
        <v>0</v>
      </c>
      <c r="Z413" s="16">
        <v>750000000</v>
      </c>
      <c r="AA413" s="16">
        <v>75000000</v>
      </c>
      <c r="AB413" s="16">
        <v>0</v>
      </c>
      <c r="AC413" s="16">
        <v>0</v>
      </c>
      <c r="AD413" s="55">
        <v>75000000</v>
      </c>
      <c r="AF413" s="58">
        <f t="shared" si="39"/>
        <v>0</v>
      </c>
      <c r="AJ413" s="83">
        <f t="shared" si="40"/>
        <v>0</v>
      </c>
      <c r="AK413" s="84">
        <f t="shared" si="41"/>
        <v>0</v>
      </c>
      <c r="AL413" s="85"/>
    </row>
    <row r="414" spans="1:38" ht="12.75" hidden="1" customHeight="1" x14ac:dyDescent="0.25">
      <c r="A414" s="10" t="s">
        <v>929</v>
      </c>
      <c r="B414" s="11" t="s">
        <v>930</v>
      </c>
      <c r="C414" s="11" t="s">
        <v>567</v>
      </c>
      <c r="D414" s="90" t="str">
        <f t="shared" si="37"/>
        <v>39</v>
      </c>
      <c r="E414" s="90" t="str">
        <f t="shared" si="38"/>
        <v>3902</v>
      </c>
      <c r="F414" s="11" t="s">
        <v>931</v>
      </c>
      <c r="G414" s="11" t="s">
        <v>949</v>
      </c>
      <c r="H414" s="11">
        <v>217</v>
      </c>
      <c r="I414" s="11" t="s">
        <v>950</v>
      </c>
      <c r="J414" s="11" t="s">
        <v>951</v>
      </c>
      <c r="K414" s="13">
        <v>2</v>
      </c>
      <c r="L414" s="14">
        <v>0.3</v>
      </c>
      <c r="M414" s="75">
        <v>0.3</v>
      </c>
      <c r="N414" s="11" t="s">
        <v>952</v>
      </c>
      <c r="O414" s="12" t="s">
        <v>37</v>
      </c>
      <c r="P414" s="16">
        <v>49000000</v>
      </c>
      <c r="Q414" s="18">
        <v>1</v>
      </c>
      <c r="R414" s="20">
        <v>44197</v>
      </c>
      <c r="S414" s="22">
        <v>12</v>
      </c>
      <c r="T414" s="7" t="s">
        <v>85</v>
      </c>
      <c r="U414" s="51">
        <v>1</v>
      </c>
      <c r="V414" s="79"/>
      <c r="W414" s="78"/>
      <c r="X414" s="49">
        <f t="shared" si="36"/>
        <v>0</v>
      </c>
      <c r="Y414" s="16">
        <v>0</v>
      </c>
      <c r="Z414" s="16">
        <v>195000000</v>
      </c>
      <c r="AA414" s="16">
        <v>49000000</v>
      </c>
      <c r="AB414" s="16">
        <v>0</v>
      </c>
      <c r="AC414" s="16">
        <v>0</v>
      </c>
      <c r="AD414" s="55">
        <v>49000000</v>
      </c>
      <c r="AF414" s="58">
        <f t="shared" si="39"/>
        <v>0</v>
      </c>
      <c r="AJ414" s="83">
        <f t="shared" si="40"/>
        <v>0</v>
      </c>
      <c r="AK414" s="84">
        <f t="shared" si="41"/>
        <v>0</v>
      </c>
      <c r="AL414" s="85"/>
    </row>
    <row r="415" spans="1:38" ht="12.75" hidden="1" customHeight="1" x14ac:dyDescent="0.25">
      <c r="A415" s="10" t="s">
        <v>929</v>
      </c>
      <c r="B415" s="11" t="s">
        <v>930</v>
      </c>
      <c r="C415" s="11" t="s">
        <v>567</v>
      </c>
      <c r="D415" s="90" t="str">
        <f t="shared" si="37"/>
        <v>39</v>
      </c>
      <c r="E415" s="90" t="str">
        <f t="shared" si="38"/>
        <v>3902</v>
      </c>
      <c r="F415" s="11" t="s">
        <v>931</v>
      </c>
      <c r="G415" s="11" t="s">
        <v>949</v>
      </c>
      <c r="H415" s="11">
        <v>217</v>
      </c>
      <c r="I415" s="11" t="s">
        <v>950</v>
      </c>
      <c r="J415" s="11" t="s">
        <v>951</v>
      </c>
      <c r="K415" s="13">
        <v>2</v>
      </c>
      <c r="L415" s="14">
        <v>0.3</v>
      </c>
      <c r="M415" s="75">
        <v>0.3</v>
      </c>
      <c r="N415" s="11" t="s">
        <v>953</v>
      </c>
      <c r="O415" s="12" t="s">
        <v>37</v>
      </c>
      <c r="P415" s="16">
        <v>40000000</v>
      </c>
      <c r="Q415" s="18">
        <v>1</v>
      </c>
      <c r="R415" s="20">
        <v>44197</v>
      </c>
      <c r="S415" s="22">
        <v>12</v>
      </c>
      <c r="T415" s="7" t="s">
        <v>85</v>
      </c>
      <c r="U415" s="51">
        <v>1</v>
      </c>
      <c r="V415" s="79"/>
      <c r="W415" s="78"/>
      <c r="X415" s="49">
        <f t="shared" si="36"/>
        <v>0</v>
      </c>
      <c r="Y415" s="16">
        <v>0</v>
      </c>
      <c r="Z415" s="16">
        <v>195000000</v>
      </c>
      <c r="AA415" s="16">
        <v>40000000</v>
      </c>
      <c r="AB415" s="16">
        <v>0</v>
      </c>
      <c r="AC415" s="16">
        <v>0</v>
      </c>
      <c r="AD415" s="55">
        <v>40000000</v>
      </c>
      <c r="AF415" s="58">
        <f t="shared" si="39"/>
        <v>0</v>
      </c>
      <c r="AJ415" s="83">
        <f t="shared" si="40"/>
        <v>0</v>
      </c>
      <c r="AK415" s="84">
        <f t="shared" si="41"/>
        <v>0</v>
      </c>
      <c r="AL415" s="85"/>
    </row>
    <row r="416" spans="1:38" ht="12.75" hidden="1" customHeight="1" x14ac:dyDescent="0.25">
      <c r="A416" s="10" t="s">
        <v>929</v>
      </c>
      <c r="B416" s="11" t="s">
        <v>930</v>
      </c>
      <c r="C416" s="11" t="s">
        <v>567</v>
      </c>
      <c r="D416" s="90" t="str">
        <f t="shared" si="37"/>
        <v>39</v>
      </c>
      <c r="E416" s="90" t="str">
        <f t="shared" si="38"/>
        <v>3902</v>
      </c>
      <c r="F416" s="11" t="s">
        <v>931</v>
      </c>
      <c r="G416" s="11" t="s">
        <v>949</v>
      </c>
      <c r="H416" s="11">
        <v>217</v>
      </c>
      <c r="I416" s="11" t="s">
        <v>950</v>
      </c>
      <c r="J416" s="11" t="s">
        <v>951</v>
      </c>
      <c r="K416" s="13">
        <v>2</v>
      </c>
      <c r="L416" s="14">
        <v>0.3</v>
      </c>
      <c r="M416" s="75">
        <v>0.3</v>
      </c>
      <c r="N416" s="11" t="s">
        <v>954</v>
      </c>
      <c r="O416" s="12" t="s">
        <v>37</v>
      </c>
      <c r="P416" s="16">
        <v>94000000</v>
      </c>
      <c r="Q416" s="18">
        <v>1</v>
      </c>
      <c r="R416" s="20">
        <v>44197</v>
      </c>
      <c r="S416" s="22">
        <v>12</v>
      </c>
      <c r="T416" s="7" t="s">
        <v>85</v>
      </c>
      <c r="U416" s="51">
        <v>0</v>
      </c>
      <c r="V416" s="79"/>
      <c r="W416" s="78"/>
      <c r="X416" s="49" t="e">
        <f t="shared" si="36"/>
        <v>#DIV/0!</v>
      </c>
      <c r="Y416" s="16">
        <v>0</v>
      </c>
      <c r="Z416" s="16">
        <v>195000000</v>
      </c>
      <c r="AA416" s="16">
        <v>94000000</v>
      </c>
      <c r="AB416" s="16">
        <v>0</v>
      </c>
      <c r="AC416" s="16">
        <v>0</v>
      </c>
      <c r="AD416" s="55">
        <v>94000000</v>
      </c>
      <c r="AF416" s="58">
        <f t="shared" si="39"/>
        <v>0</v>
      </c>
      <c r="AJ416" s="83">
        <f t="shared" si="40"/>
        <v>0</v>
      </c>
      <c r="AK416" s="84">
        <f t="shared" si="41"/>
        <v>0</v>
      </c>
      <c r="AL416" s="85" t="s">
        <v>2750</v>
      </c>
    </row>
    <row r="417" spans="1:38" ht="12.75" hidden="1" customHeight="1" x14ac:dyDescent="0.25">
      <c r="A417" s="10" t="s">
        <v>929</v>
      </c>
      <c r="B417" s="11" t="s">
        <v>930</v>
      </c>
      <c r="C417" s="11" t="s">
        <v>567</v>
      </c>
      <c r="D417" s="90" t="str">
        <f t="shared" si="37"/>
        <v>39</v>
      </c>
      <c r="E417" s="90" t="str">
        <f t="shared" si="38"/>
        <v>3902</v>
      </c>
      <c r="F417" s="11" t="s">
        <v>931</v>
      </c>
      <c r="G417" s="11" t="s">
        <v>949</v>
      </c>
      <c r="H417" s="11">
        <v>217</v>
      </c>
      <c r="I417" s="11" t="s">
        <v>950</v>
      </c>
      <c r="J417" s="11" t="s">
        <v>951</v>
      </c>
      <c r="K417" s="13">
        <v>2</v>
      </c>
      <c r="L417" s="14">
        <v>0.3</v>
      </c>
      <c r="M417" s="75">
        <v>0.3</v>
      </c>
      <c r="N417" s="11" t="s">
        <v>955</v>
      </c>
      <c r="O417" s="12" t="s">
        <v>37</v>
      </c>
      <c r="P417" s="16">
        <v>12000000</v>
      </c>
      <c r="Q417" s="18">
        <v>1</v>
      </c>
      <c r="R417" s="20">
        <v>44197</v>
      </c>
      <c r="S417" s="22">
        <v>12</v>
      </c>
      <c r="T417" s="7" t="s">
        <v>85</v>
      </c>
      <c r="U417" s="51">
        <v>1</v>
      </c>
      <c r="V417" s="79"/>
      <c r="W417" s="78"/>
      <c r="X417" s="49">
        <f t="shared" si="36"/>
        <v>0</v>
      </c>
      <c r="Y417" s="16">
        <v>0</v>
      </c>
      <c r="Z417" s="16">
        <v>195000000</v>
      </c>
      <c r="AA417" s="16">
        <v>12000000</v>
      </c>
      <c r="AB417" s="16">
        <v>0</v>
      </c>
      <c r="AC417" s="16">
        <v>0</v>
      </c>
      <c r="AD417" s="55">
        <v>12000000</v>
      </c>
      <c r="AF417" s="58">
        <f t="shared" si="39"/>
        <v>0</v>
      </c>
      <c r="AJ417" s="83">
        <f t="shared" si="40"/>
        <v>0</v>
      </c>
      <c r="AK417" s="84">
        <f t="shared" si="41"/>
        <v>0</v>
      </c>
      <c r="AL417" s="85"/>
    </row>
    <row r="418" spans="1:38" ht="12.75" hidden="1" customHeight="1" x14ac:dyDescent="0.25">
      <c r="A418" s="10" t="s">
        <v>929</v>
      </c>
      <c r="B418" s="11" t="s">
        <v>930</v>
      </c>
      <c r="C418" s="11" t="s">
        <v>567</v>
      </c>
      <c r="D418" s="90" t="str">
        <f t="shared" si="37"/>
        <v>39</v>
      </c>
      <c r="E418" s="90" t="str">
        <f t="shared" si="38"/>
        <v>3903</v>
      </c>
      <c r="F418" s="11" t="s">
        <v>943</v>
      </c>
      <c r="G418" s="11" t="s">
        <v>956</v>
      </c>
      <c r="H418" s="11">
        <v>218</v>
      </c>
      <c r="I418" s="11" t="s">
        <v>957</v>
      </c>
      <c r="J418" s="11" t="s">
        <v>958</v>
      </c>
      <c r="K418" s="13">
        <v>250</v>
      </c>
      <c r="L418" s="14">
        <v>147</v>
      </c>
      <c r="M418" s="75">
        <v>147</v>
      </c>
      <c r="N418" s="11" t="s">
        <v>959</v>
      </c>
      <c r="O418" s="12" t="s">
        <v>37</v>
      </c>
      <c r="P418" s="16">
        <v>30000000</v>
      </c>
      <c r="Q418" s="18">
        <v>1</v>
      </c>
      <c r="R418" s="20">
        <v>44197</v>
      </c>
      <c r="S418" s="22">
        <v>12</v>
      </c>
      <c r="T418" s="7" t="s">
        <v>960</v>
      </c>
      <c r="U418" s="51">
        <v>1</v>
      </c>
      <c r="V418" s="79"/>
      <c r="W418" s="78"/>
      <c r="X418" s="49">
        <f t="shared" si="36"/>
        <v>0</v>
      </c>
      <c r="Y418" s="16">
        <v>0</v>
      </c>
      <c r="Z418" s="16">
        <v>350000000</v>
      </c>
      <c r="AA418" s="16">
        <v>30000000</v>
      </c>
      <c r="AB418" s="16">
        <v>0</v>
      </c>
      <c r="AC418" s="16">
        <v>0</v>
      </c>
      <c r="AD418" s="55">
        <v>30000000</v>
      </c>
      <c r="AF418" s="58">
        <f t="shared" si="39"/>
        <v>0</v>
      </c>
      <c r="AJ418" s="83">
        <f t="shared" si="40"/>
        <v>0</v>
      </c>
      <c r="AK418" s="84">
        <f t="shared" si="41"/>
        <v>0</v>
      </c>
      <c r="AL418" s="85"/>
    </row>
    <row r="419" spans="1:38" ht="12.75" hidden="1" customHeight="1" x14ac:dyDescent="0.25">
      <c r="A419" s="10" t="s">
        <v>929</v>
      </c>
      <c r="B419" s="11" t="s">
        <v>930</v>
      </c>
      <c r="C419" s="11" t="s">
        <v>567</v>
      </c>
      <c r="D419" s="90" t="str">
        <f t="shared" si="37"/>
        <v>39</v>
      </c>
      <c r="E419" s="90" t="str">
        <f t="shared" si="38"/>
        <v>3903</v>
      </c>
      <c r="F419" s="11" t="s">
        <v>943</v>
      </c>
      <c r="G419" s="11" t="s">
        <v>956</v>
      </c>
      <c r="H419" s="11">
        <v>218</v>
      </c>
      <c r="I419" s="11" t="s">
        <v>957</v>
      </c>
      <c r="J419" s="11" t="s">
        <v>958</v>
      </c>
      <c r="K419" s="13">
        <v>250</v>
      </c>
      <c r="L419" s="14">
        <v>147</v>
      </c>
      <c r="M419" s="75">
        <v>147</v>
      </c>
      <c r="N419" s="11" t="s">
        <v>961</v>
      </c>
      <c r="O419" s="12" t="s">
        <v>522</v>
      </c>
      <c r="P419" s="16">
        <v>260000000</v>
      </c>
      <c r="Q419" s="18">
        <v>1</v>
      </c>
      <c r="R419" s="20">
        <v>44197</v>
      </c>
      <c r="S419" s="22">
        <v>12</v>
      </c>
      <c r="T419" s="7" t="s">
        <v>960</v>
      </c>
      <c r="U419" s="51">
        <v>1</v>
      </c>
      <c r="V419" s="79"/>
      <c r="W419" s="78"/>
      <c r="X419" s="49">
        <f t="shared" si="36"/>
        <v>0</v>
      </c>
      <c r="Y419" s="16">
        <v>0</v>
      </c>
      <c r="Z419" s="16">
        <v>350000000</v>
      </c>
      <c r="AA419" s="16">
        <v>260000000</v>
      </c>
      <c r="AB419" s="16">
        <v>0</v>
      </c>
      <c r="AC419" s="16">
        <v>0</v>
      </c>
      <c r="AD419" s="55">
        <v>260000000</v>
      </c>
      <c r="AF419" s="58">
        <f t="shared" si="39"/>
        <v>0</v>
      </c>
      <c r="AJ419" s="83">
        <f t="shared" si="40"/>
        <v>0</v>
      </c>
      <c r="AK419" s="84">
        <f t="shared" si="41"/>
        <v>0</v>
      </c>
      <c r="AL419" s="85"/>
    </row>
    <row r="420" spans="1:38" ht="12.75" hidden="1" customHeight="1" x14ac:dyDescent="0.25">
      <c r="A420" s="10" t="s">
        <v>929</v>
      </c>
      <c r="B420" s="11" t="s">
        <v>930</v>
      </c>
      <c r="C420" s="11" t="s">
        <v>567</v>
      </c>
      <c r="D420" s="90" t="str">
        <f t="shared" si="37"/>
        <v>39</v>
      </c>
      <c r="E420" s="90" t="str">
        <f t="shared" si="38"/>
        <v>3903</v>
      </c>
      <c r="F420" s="11" t="s">
        <v>943</v>
      </c>
      <c r="G420" s="11" t="s">
        <v>956</v>
      </c>
      <c r="H420" s="11">
        <v>218</v>
      </c>
      <c r="I420" s="11" t="s">
        <v>957</v>
      </c>
      <c r="J420" s="11" t="s">
        <v>958</v>
      </c>
      <c r="K420" s="13">
        <v>250</v>
      </c>
      <c r="L420" s="14">
        <v>147</v>
      </c>
      <c r="M420" s="75">
        <v>147</v>
      </c>
      <c r="N420" s="11" t="s">
        <v>962</v>
      </c>
      <c r="O420" s="12" t="s">
        <v>37</v>
      </c>
      <c r="P420" s="16">
        <v>60000000</v>
      </c>
      <c r="Q420" s="18">
        <v>1</v>
      </c>
      <c r="R420" s="20">
        <v>44197</v>
      </c>
      <c r="S420" s="22">
        <v>12</v>
      </c>
      <c r="T420" s="7" t="s">
        <v>960</v>
      </c>
      <c r="U420" s="51">
        <v>1</v>
      </c>
      <c r="V420" s="79"/>
      <c r="W420" s="78"/>
      <c r="X420" s="49">
        <f t="shared" si="36"/>
        <v>0</v>
      </c>
      <c r="Y420" s="16">
        <v>0</v>
      </c>
      <c r="Z420" s="16">
        <v>350000000</v>
      </c>
      <c r="AA420" s="16">
        <v>60000000</v>
      </c>
      <c r="AB420" s="16">
        <v>0</v>
      </c>
      <c r="AC420" s="16">
        <v>0</v>
      </c>
      <c r="AD420" s="55">
        <v>60000000</v>
      </c>
      <c r="AF420" s="58">
        <f t="shared" si="39"/>
        <v>0</v>
      </c>
      <c r="AJ420" s="83">
        <f t="shared" si="40"/>
        <v>0</v>
      </c>
      <c r="AK420" s="84">
        <f t="shared" si="41"/>
        <v>0</v>
      </c>
      <c r="AL420" s="85"/>
    </row>
    <row r="421" spans="1:38" ht="12.75" hidden="1" customHeight="1" x14ac:dyDescent="0.25">
      <c r="A421" s="10" t="s">
        <v>929</v>
      </c>
      <c r="B421" s="11" t="s">
        <v>930</v>
      </c>
      <c r="C421" s="11" t="s">
        <v>567</v>
      </c>
      <c r="D421" s="90" t="str">
        <f t="shared" si="37"/>
        <v>39</v>
      </c>
      <c r="E421" s="90" t="str">
        <f t="shared" si="38"/>
        <v>3901</v>
      </c>
      <c r="F421" s="11" t="s">
        <v>963</v>
      </c>
      <c r="G421" s="11" t="s">
        <v>964</v>
      </c>
      <c r="H421" s="11">
        <v>219</v>
      </c>
      <c r="I421" s="11" t="s">
        <v>965</v>
      </c>
      <c r="J421" s="11" t="s">
        <v>966</v>
      </c>
      <c r="K421" s="13">
        <v>2</v>
      </c>
      <c r="L421" s="14">
        <v>0.4</v>
      </c>
      <c r="M421" s="75">
        <v>0.4</v>
      </c>
      <c r="N421" s="11" t="s">
        <v>967</v>
      </c>
      <c r="O421" s="12" t="s">
        <v>522</v>
      </c>
      <c r="P421" s="16">
        <v>110000000</v>
      </c>
      <c r="Q421" s="18">
        <v>1</v>
      </c>
      <c r="R421" s="20">
        <v>44197</v>
      </c>
      <c r="S421" s="22">
        <v>12</v>
      </c>
      <c r="T421" s="7" t="s">
        <v>85</v>
      </c>
      <c r="U421" s="51">
        <v>0</v>
      </c>
      <c r="V421" s="79"/>
      <c r="W421" s="78"/>
      <c r="X421" s="49" t="e">
        <f t="shared" si="36"/>
        <v>#DIV/0!</v>
      </c>
      <c r="Y421" s="16">
        <v>0</v>
      </c>
      <c r="Z421" s="16">
        <v>110000000</v>
      </c>
      <c r="AA421" s="16">
        <v>110000000</v>
      </c>
      <c r="AB421" s="16">
        <v>0</v>
      </c>
      <c r="AC421" s="16">
        <v>0</v>
      </c>
      <c r="AD421" s="55">
        <v>110000000</v>
      </c>
      <c r="AF421" s="58">
        <f t="shared" si="39"/>
        <v>0</v>
      </c>
      <c r="AJ421" s="83">
        <f t="shared" si="40"/>
        <v>0</v>
      </c>
      <c r="AK421" s="84">
        <f t="shared" si="41"/>
        <v>0</v>
      </c>
      <c r="AL421" s="85" t="s">
        <v>2750</v>
      </c>
    </row>
    <row r="422" spans="1:38" ht="12.75" hidden="1" customHeight="1" x14ac:dyDescent="0.25">
      <c r="A422" s="10" t="s">
        <v>929</v>
      </c>
      <c r="B422" s="11" t="s">
        <v>930</v>
      </c>
      <c r="C422" s="11" t="s">
        <v>567</v>
      </c>
      <c r="D422" s="90" t="str">
        <f t="shared" si="37"/>
        <v>39</v>
      </c>
      <c r="E422" s="90" t="str">
        <f t="shared" si="38"/>
        <v>3901</v>
      </c>
      <c r="F422" s="11" t="s">
        <v>963</v>
      </c>
      <c r="G422" s="11" t="s">
        <v>968</v>
      </c>
      <c r="H422" s="11">
        <v>220</v>
      </c>
      <c r="I422" s="11" t="s">
        <v>969</v>
      </c>
      <c r="J422" s="11" t="s">
        <v>970</v>
      </c>
      <c r="K422" s="13">
        <v>1</v>
      </c>
      <c r="L422" s="14">
        <v>0.4</v>
      </c>
      <c r="M422" s="75">
        <v>0.4</v>
      </c>
      <c r="N422" s="11" t="s">
        <v>971</v>
      </c>
      <c r="O422" s="12" t="s">
        <v>37</v>
      </c>
      <c r="P422" s="16">
        <v>95000000</v>
      </c>
      <c r="Q422" s="18">
        <v>0.4</v>
      </c>
      <c r="R422" s="20">
        <v>44197</v>
      </c>
      <c r="S422" s="22">
        <v>12</v>
      </c>
      <c r="T422" s="7" t="s">
        <v>85</v>
      </c>
      <c r="U422" s="51">
        <v>0</v>
      </c>
      <c r="V422" s="79"/>
      <c r="W422" s="78"/>
      <c r="X422" s="49" t="e">
        <f t="shared" si="36"/>
        <v>#DIV/0!</v>
      </c>
      <c r="Y422" s="16">
        <v>0</v>
      </c>
      <c r="Z422" s="16">
        <v>95000000</v>
      </c>
      <c r="AA422" s="16">
        <v>95000000</v>
      </c>
      <c r="AB422" s="16">
        <v>0</v>
      </c>
      <c r="AC422" s="16">
        <v>0</v>
      </c>
      <c r="AD422" s="55">
        <v>95000000</v>
      </c>
      <c r="AF422" s="58">
        <f t="shared" si="39"/>
        <v>0</v>
      </c>
      <c r="AJ422" s="83">
        <f t="shared" si="40"/>
        <v>0</v>
      </c>
      <c r="AK422" s="84">
        <f t="shared" si="41"/>
        <v>0</v>
      </c>
      <c r="AL422" s="85" t="s">
        <v>2750</v>
      </c>
    </row>
    <row r="423" spans="1:38" ht="12.75" hidden="1" customHeight="1" x14ac:dyDescent="0.25">
      <c r="A423" s="10" t="s">
        <v>929</v>
      </c>
      <c r="B423" s="11" t="s">
        <v>930</v>
      </c>
      <c r="C423" s="11" t="s">
        <v>567</v>
      </c>
      <c r="D423" s="90" t="str">
        <f t="shared" si="37"/>
        <v>39</v>
      </c>
      <c r="E423" s="90" t="str">
        <f t="shared" si="38"/>
        <v>3904</v>
      </c>
      <c r="F423" s="11" t="s">
        <v>938</v>
      </c>
      <c r="G423" s="11" t="s">
        <v>972</v>
      </c>
      <c r="H423" s="11">
        <v>221</v>
      </c>
      <c r="I423" s="11" t="s">
        <v>973</v>
      </c>
      <c r="J423" s="11" t="s">
        <v>974</v>
      </c>
      <c r="K423" s="13">
        <v>8</v>
      </c>
      <c r="L423" s="14">
        <v>3</v>
      </c>
      <c r="M423" s="75">
        <v>3</v>
      </c>
      <c r="N423" s="11" t="s">
        <v>975</v>
      </c>
      <c r="O423" s="12" t="s">
        <v>37</v>
      </c>
      <c r="P423" s="16">
        <v>255000000</v>
      </c>
      <c r="Q423" s="18">
        <v>1</v>
      </c>
      <c r="R423" s="20">
        <v>44197</v>
      </c>
      <c r="S423" s="22">
        <v>12</v>
      </c>
      <c r="T423" s="7" t="s">
        <v>85</v>
      </c>
      <c r="U423" s="51">
        <v>1</v>
      </c>
      <c r="V423" s="79"/>
      <c r="W423" s="78"/>
      <c r="X423" s="49">
        <f t="shared" si="36"/>
        <v>0</v>
      </c>
      <c r="Y423" s="16">
        <v>0</v>
      </c>
      <c r="Z423" s="16">
        <v>255000000</v>
      </c>
      <c r="AA423" s="16">
        <v>255000000</v>
      </c>
      <c r="AB423" s="16">
        <v>0</v>
      </c>
      <c r="AC423" s="16">
        <v>0</v>
      </c>
      <c r="AD423" s="55">
        <v>255000000</v>
      </c>
      <c r="AF423" s="58">
        <f t="shared" si="39"/>
        <v>0</v>
      </c>
      <c r="AJ423" s="83">
        <f t="shared" si="40"/>
        <v>0</v>
      </c>
      <c r="AK423" s="84">
        <f t="shared" si="41"/>
        <v>0</v>
      </c>
      <c r="AL423" s="85"/>
    </row>
    <row r="424" spans="1:38" ht="12.75" hidden="1" customHeight="1" x14ac:dyDescent="0.25">
      <c r="A424" s="10" t="s">
        <v>976</v>
      </c>
      <c r="B424" s="11" t="s">
        <v>977</v>
      </c>
      <c r="C424" s="11" t="s">
        <v>92</v>
      </c>
      <c r="D424" s="90" t="str">
        <f t="shared" si="37"/>
        <v>41</v>
      </c>
      <c r="E424" s="90" t="str">
        <f t="shared" si="38"/>
        <v>4102</v>
      </c>
      <c r="F424" s="11" t="s">
        <v>978</v>
      </c>
      <c r="G424" s="11" t="s">
        <v>979</v>
      </c>
      <c r="H424" s="11">
        <v>5</v>
      </c>
      <c r="I424" s="11" t="s">
        <v>980</v>
      </c>
      <c r="J424" s="11" t="s">
        <v>981</v>
      </c>
      <c r="K424" s="13">
        <v>2500</v>
      </c>
      <c r="L424" s="14">
        <v>1255</v>
      </c>
      <c r="M424" s="75">
        <v>1255</v>
      </c>
      <c r="N424" s="11" t="s">
        <v>982</v>
      </c>
      <c r="O424" s="12" t="s">
        <v>37</v>
      </c>
      <c r="P424" s="16">
        <v>20794631</v>
      </c>
      <c r="Q424" s="18">
        <v>1</v>
      </c>
      <c r="R424" s="20">
        <v>44197</v>
      </c>
      <c r="S424" s="22">
        <v>12</v>
      </c>
      <c r="T424" s="7" t="s">
        <v>983</v>
      </c>
      <c r="U424" s="51">
        <v>1</v>
      </c>
      <c r="V424" s="79">
        <v>0</v>
      </c>
      <c r="W424" s="78"/>
      <c r="X424" s="49">
        <f t="shared" si="36"/>
        <v>0</v>
      </c>
      <c r="Y424" s="16">
        <v>0</v>
      </c>
      <c r="Z424" s="16">
        <v>120794631</v>
      </c>
      <c r="AA424" s="16">
        <v>20794631</v>
      </c>
      <c r="AB424" s="16">
        <v>0</v>
      </c>
      <c r="AC424" s="16">
        <v>0</v>
      </c>
      <c r="AD424" s="55">
        <v>20794631</v>
      </c>
      <c r="AF424" s="58">
        <f t="shared" si="39"/>
        <v>0</v>
      </c>
      <c r="AJ424" s="83">
        <f t="shared" si="40"/>
        <v>0</v>
      </c>
      <c r="AK424" s="84">
        <f t="shared" si="41"/>
        <v>0</v>
      </c>
      <c r="AL424" s="85"/>
    </row>
    <row r="425" spans="1:38" ht="12.75" hidden="1" customHeight="1" x14ac:dyDescent="0.25">
      <c r="A425" s="10" t="s">
        <v>976</v>
      </c>
      <c r="B425" s="11" t="s">
        <v>977</v>
      </c>
      <c r="C425" s="11" t="s">
        <v>92</v>
      </c>
      <c r="D425" s="90" t="str">
        <f t="shared" si="37"/>
        <v>41</v>
      </c>
      <c r="E425" s="90" t="str">
        <f t="shared" si="38"/>
        <v>4102</v>
      </c>
      <c r="F425" s="11" t="s">
        <v>978</v>
      </c>
      <c r="G425" s="11" t="s">
        <v>979</v>
      </c>
      <c r="H425" s="11">
        <v>5</v>
      </c>
      <c r="I425" s="11" t="s">
        <v>980</v>
      </c>
      <c r="J425" s="11" t="s">
        <v>981</v>
      </c>
      <c r="K425" s="13">
        <v>2500</v>
      </c>
      <c r="L425" s="14">
        <v>1255</v>
      </c>
      <c r="M425" s="75">
        <v>1255</v>
      </c>
      <c r="N425" s="11" t="s">
        <v>984</v>
      </c>
      <c r="O425" s="12" t="s">
        <v>37</v>
      </c>
      <c r="P425" s="16">
        <v>100000000</v>
      </c>
      <c r="Q425" s="18">
        <v>1</v>
      </c>
      <c r="R425" s="20">
        <v>44197</v>
      </c>
      <c r="S425" s="22">
        <v>12</v>
      </c>
      <c r="T425" s="7" t="s">
        <v>983</v>
      </c>
      <c r="U425" s="51">
        <v>1</v>
      </c>
      <c r="V425" s="79"/>
      <c r="W425" s="78"/>
      <c r="X425" s="49">
        <f t="shared" si="36"/>
        <v>0</v>
      </c>
      <c r="Y425" s="16">
        <v>0</v>
      </c>
      <c r="Z425" s="16">
        <v>120794631</v>
      </c>
      <c r="AA425" s="16">
        <v>100000000</v>
      </c>
      <c r="AB425" s="16">
        <v>0</v>
      </c>
      <c r="AC425" s="16">
        <v>0</v>
      </c>
      <c r="AD425" s="55">
        <v>100000000</v>
      </c>
      <c r="AF425" s="58">
        <f t="shared" si="39"/>
        <v>0</v>
      </c>
      <c r="AJ425" s="83">
        <f t="shared" si="40"/>
        <v>0</v>
      </c>
      <c r="AK425" s="84">
        <f t="shared" si="41"/>
        <v>0</v>
      </c>
      <c r="AL425" s="85"/>
    </row>
    <row r="426" spans="1:38" ht="12.75" hidden="1" customHeight="1" x14ac:dyDescent="0.25">
      <c r="A426" s="10" t="s">
        <v>976</v>
      </c>
      <c r="B426" s="11" t="s">
        <v>977</v>
      </c>
      <c r="C426" s="11" t="s">
        <v>92</v>
      </c>
      <c r="D426" s="90" t="str">
        <f t="shared" si="37"/>
        <v>41</v>
      </c>
      <c r="E426" s="90" t="str">
        <f t="shared" si="38"/>
        <v>4102</v>
      </c>
      <c r="F426" s="11" t="s">
        <v>978</v>
      </c>
      <c r="G426" s="11" t="s">
        <v>985</v>
      </c>
      <c r="H426" s="11">
        <v>6</v>
      </c>
      <c r="I426" s="11" t="s">
        <v>986</v>
      </c>
      <c r="J426" s="11" t="s">
        <v>987</v>
      </c>
      <c r="K426" s="13">
        <v>50</v>
      </c>
      <c r="L426" s="14">
        <v>10</v>
      </c>
      <c r="M426" s="75">
        <v>15</v>
      </c>
      <c r="N426" s="11" t="s">
        <v>988</v>
      </c>
      <c r="O426" s="12" t="s">
        <v>37</v>
      </c>
      <c r="P426" s="16">
        <v>1218010681</v>
      </c>
      <c r="Q426" s="18">
        <v>1</v>
      </c>
      <c r="R426" s="20">
        <v>44197</v>
      </c>
      <c r="S426" s="22">
        <v>12</v>
      </c>
      <c r="T426" s="7" t="s">
        <v>983</v>
      </c>
      <c r="U426" s="51">
        <v>1</v>
      </c>
      <c r="V426" s="79"/>
      <c r="W426" s="78"/>
      <c r="X426" s="49">
        <f t="shared" si="36"/>
        <v>0</v>
      </c>
      <c r="Y426" s="16">
        <v>0</v>
      </c>
      <c r="Z426" s="16">
        <v>1248010681</v>
      </c>
      <c r="AA426" s="16">
        <v>1218010681</v>
      </c>
      <c r="AB426" s="16">
        <v>0</v>
      </c>
      <c r="AC426" s="16">
        <v>0</v>
      </c>
      <c r="AD426" s="55">
        <v>1218010681</v>
      </c>
      <c r="AF426" s="58">
        <f t="shared" si="39"/>
        <v>0</v>
      </c>
      <c r="AJ426" s="83">
        <f t="shared" si="40"/>
        <v>0</v>
      </c>
      <c r="AK426" s="84">
        <f t="shared" si="41"/>
        <v>0</v>
      </c>
      <c r="AL426" s="85"/>
    </row>
    <row r="427" spans="1:38" ht="12.75" hidden="1" customHeight="1" x14ac:dyDescent="0.25">
      <c r="A427" s="10" t="s">
        <v>976</v>
      </c>
      <c r="B427" s="11" t="s">
        <v>977</v>
      </c>
      <c r="C427" s="11" t="s">
        <v>92</v>
      </c>
      <c r="D427" s="90" t="str">
        <f t="shared" si="37"/>
        <v>41</v>
      </c>
      <c r="E427" s="90" t="str">
        <f t="shared" si="38"/>
        <v>4102</v>
      </c>
      <c r="F427" s="11" t="s">
        <v>978</v>
      </c>
      <c r="G427" s="11" t="s">
        <v>985</v>
      </c>
      <c r="H427" s="11">
        <v>6</v>
      </c>
      <c r="I427" s="11" t="s">
        <v>986</v>
      </c>
      <c r="J427" s="11" t="s">
        <v>987</v>
      </c>
      <c r="K427" s="13">
        <v>50</v>
      </c>
      <c r="L427" s="14">
        <v>10</v>
      </c>
      <c r="M427" s="75">
        <v>15</v>
      </c>
      <c r="N427" s="11" t="s">
        <v>989</v>
      </c>
      <c r="O427" s="12" t="s">
        <v>37</v>
      </c>
      <c r="P427" s="16">
        <v>30000000</v>
      </c>
      <c r="Q427" s="18">
        <v>1</v>
      </c>
      <c r="R427" s="20">
        <v>44197</v>
      </c>
      <c r="S427" s="22">
        <v>12</v>
      </c>
      <c r="T427" s="7" t="s">
        <v>983</v>
      </c>
      <c r="U427" s="51">
        <v>1</v>
      </c>
      <c r="V427" s="79"/>
      <c r="W427" s="78"/>
      <c r="X427" s="49">
        <f t="shared" si="36"/>
        <v>0</v>
      </c>
      <c r="Y427" s="16">
        <v>0</v>
      </c>
      <c r="Z427" s="16">
        <v>1248010681</v>
      </c>
      <c r="AA427" s="16">
        <v>30000000</v>
      </c>
      <c r="AB427" s="16">
        <v>0</v>
      </c>
      <c r="AC427" s="16">
        <v>0</v>
      </c>
      <c r="AD427" s="55">
        <v>30000000</v>
      </c>
      <c r="AF427" s="58">
        <f t="shared" si="39"/>
        <v>0</v>
      </c>
      <c r="AJ427" s="83">
        <f t="shared" si="40"/>
        <v>0</v>
      </c>
      <c r="AK427" s="84">
        <f t="shared" si="41"/>
        <v>0</v>
      </c>
      <c r="AL427" s="85"/>
    </row>
    <row r="428" spans="1:38" ht="12.75" hidden="1" customHeight="1" x14ac:dyDescent="0.25">
      <c r="A428" s="10" t="s">
        <v>976</v>
      </c>
      <c r="B428" s="11" t="s">
        <v>977</v>
      </c>
      <c r="C428" s="11" t="s">
        <v>92</v>
      </c>
      <c r="D428" s="90" t="str">
        <f t="shared" si="37"/>
        <v>41</v>
      </c>
      <c r="E428" s="90" t="str">
        <f t="shared" si="38"/>
        <v>4103</v>
      </c>
      <c r="F428" s="11" t="s">
        <v>990</v>
      </c>
      <c r="G428" s="11" t="s">
        <v>991</v>
      </c>
      <c r="H428" s="11">
        <v>7</v>
      </c>
      <c r="I428" s="11" t="s">
        <v>992</v>
      </c>
      <c r="J428" s="11" t="s">
        <v>993</v>
      </c>
      <c r="K428" s="13">
        <v>12000</v>
      </c>
      <c r="L428" s="14">
        <v>12000</v>
      </c>
      <c r="M428" s="75">
        <v>26000</v>
      </c>
      <c r="N428" s="11" t="s">
        <v>994</v>
      </c>
      <c r="O428" s="12" t="s">
        <v>37</v>
      </c>
      <c r="P428" s="16">
        <v>71000000</v>
      </c>
      <c r="Q428" s="18">
        <v>1</v>
      </c>
      <c r="R428" s="20">
        <v>44197</v>
      </c>
      <c r="S428" s="22">
        <v>12</v>
      </c>
      <c r="T428" s="7" t="s">
        <v>995</v>
      </c>
      <c r="U428" s="51">
        <v>1</v>
      </c>
      <c r="V428" s="79"/>
      <c r="W428" s="78"/>
      <c r="X428" s="49">
        <f t="shared" si="36"/>
        <v>0</v>
      </c>
      <c r="Y428" s="16">
        <v>0</v>
      </c>
      <c r="Z428" s="16">
        <v>2040858520</v>
      </c>
      <c r="AA428" s="16">
        <v>36413000</v>
      </c>
      <c r="AB428" s="16">
        <v>0</v>
      </c>
      <c r="AC428" s="16">
        <v>0</v>
      </c>
      <c r="AD428" s="55">
        <v>36413000</v>
      </c>
      <c r="AF428" s="58">
        <f t="shared" si="39"/>
        <v>0</v>
      </c>
      <c r="AJ428" s="83">
        <f t="shared" si="40"/>
        <v>0</v>
      </c>
      <c r="AK428" s="84">
        <f t="shared" si="41"/>
        <v>0</v>
      </c>
      <c r="AL428" s="85"/>
    </row>
    <row r="429" spans="1:38" ht="12.75" hidden="1" customHeight="1" x14ac:dyDescent="0.25">
      <c r="A429" s="10" t="s">
        <v>976</v>
      </c>
      <c r="B429" s="11" t="s">
        <v>977</v>
      </c>
      <c r="C429" s="11" t="s">
        <v>92</v>
      </c>
      <c r="D429" s="90" t="str">
        <f t="shared" si="37"/>
        <v>41</v>
      </c>
      <c r="E429" s="90" t="str">
        <f t="shared" si="38"/>
        <v>4103</v>
      </c>
      <c r="F429" s="11" t="s">
        <v>990</v>
      </c>
      <c r="G429" s="11" t="s">
        <v>991</v>
      </c>
      <c r="H429" s="11">
        <v>7</v>
      </c>
      <c r="I429" s="11" t="s">
        <v>992</v>
      </c>
      <c r="J429" s="11" t="s">
        <v>993</v>
      </c>
      <c r="K429" s="13">
        <v>12000</v>
      </c>
      <c r="L429" s="14">
        <v>12000</v>
      </c>
      <c r="M429" s="75">
        <v>26000</v>
      </c>
      <c r="N429" s="11" t="s">
        <v>996</v>
      </c>
      <c r="O429" s="12" t="s">
        <v>37</v>
      </c>
      <c r="P429" s="16">
        <v>1969000000</v>
      </c>
      <c r="Q429" s="18">
        <v>2</v>
      </c>
      <c r="R429" s="20">
        <v>44197</v>
      </c>
      <c r="S429" s="22">
        <v>12</v>
      </c>
      <c r="T429" s="7" t="s">
        <v>995</v>
      </c>
      <c r="U429" s="51">
        <v>2</v>
      </c>
      <c r="V429" s="79"/>
      <c r="W429" s="78"/>
      <c r="X429" s="49">
        <f t="shared" si="36"/>
        <v>0</v>
      </c>
      <c r="Y429" s="16">
        <v>0</v>
      </c>
      <c r="Z429" s="16">
        <v>2040858520</v>
      </c>
      <c r="AA429" s="16">
        <v>1889000000</v>
      </c>
      <c r="AB429" s="16">
        <v>0</v>
      </c>
      <c r="AC429" s="16">
        <v>0</v>
      </c>
      <c r="AD429" s="55">
        <v>1889000000</v>
      </c>
      <c r="AF429" s="58">
        <f t="shared" si="39"/>
        <v>0</v>
      </c>
      <c r="AJ429" s="83">
        <f t="shared" si="40"/>
        <v>0</v>
      </c>
      <c r="AK429" s="84">
        <f t="shared" si="41"/>
        <v>0</v>
      </c>
      <c r="AL429" s="85"/>
    </row>
    <row r="430" spans="1:38" ht="12.75" hidden="1" customHeight="1" x14ac:dyDescent="0.25">
      <c r="A430" s="10" t="s">
        <v>976</v>
      </c>
      <c r="B430" s="11" t="s">
        <v>977</v>
      </c>
      <c r="C430" s="11" t="s">
        <v>92</v>
      </c>
      <c r="D430" s="90" t="str">
        <f t="shared" si="37"/>
        <v>41</v>
      </c>
      <c r="E430" s="90" t="str">
        <f t="shared" si="38"/>
        <v>4103</v>
      </c>
      <c r="F430" s="11" t="s">
        <v>990</v>
      </c>
      <c r="G430" s="11" t="s">
        <v>991</v>
      </c>
      <c r="H430" s="11">
        <v>7</v>
      </c>
      <c r="I430" s="11" t="s">
        <v>992</v>
      </c>
      <c r="J430" s="11" t="s">
        <v>993</v>
      </c>
      <c r="K430" s="13">
        <v>12000</v>
      </c>
      <c r="L430" s="14">
        <v>12000</v>
      </c>
      <c r="M430" s="75">
        <v>26000</v>
      </c>
      <c r="N430" s="11" t="s">
        <v>997</v>
      </c>
      <c r="O430" s="12" t="s">
        <v>37</v>
      </c>
      <c r="P430" s="16">
        <v>160000000</v>
      </c>
      <c r="Q430" s="18">
        <v>1</v>
      </c>
      <c r="R430" s="20">
        <v>44197</v>
      </c>
      <c r="S430" s="22">
        <v>12</v>
      </c>
      <c r="T430" s="7" t="s">
        <v>995</v>
      </c>
      <c r="U430" s="51">
        <v>1</v>
      </c>
      <c r="V430" s="79"/>
      <c r="W430" s="78"/>
      <c r="X430" s="49">
        <f t="shared" si="36"/>
        <v>0</v>
      </c>
      <c r="Y430" s="16">
        <v>0</v>
      </c>
      <c r="Z430" s="16">
        <v>2040858520</v>
      </c>
      <c r="AA430" s="16">
        <v>115445520</v>
      </c>
      <c r="AB430" s="16">
        <v>0</v>
      </c>
      <c r="AC430" s="16">
        <v>0</v>
      </c>
      <c r="AD430" s="55">
        <v>115445520</v>
      </c>
      <c r="AF430" s="58">
        <f t="shared" si="39"/>
        <v>0</v>
      </c>
      <c r="AJ430" s="83">
        <f t="shared" si="40"/>
        <v>0</v>
      </c>
      <c r="AK430" s="84">
        <f t="shared" si="41"/>
        <v>0</v>
      </c>
      <c r="AL430" s="85"/>
    </row>
    <row r="431" spans="1:38" ht="12.75" hidden="1" customHeight="1" x14ac:dyDescent="0.25">
      <c r="A431" s="10" t="s">
        <v>976</v>
      </c>
      <c r="B431" s="11" t="s">
        <v>977</v>
      </c>
      <c r="C431" s="11" t="s">
        <v>92</v>
      </c>
      <c r="D431" s="90" t="str">
        <f t="shared" si="37"/>
        <v>41</v>
      </c>
      <c r="E431" s="90" t="str">
        <f t="shared" si="38"/>
        <v>4102</v>
      </c>
      <c r="F431" s="11" t="s">
        <v>998</v>
      </c>
      <c r="G431" s="11" t="s">
        <v>999</v>
      </c>
      <c r="H431" s="11">
        <v>63</v>
      </c>
      <c r="I431" s="11" t="s">
        <v>1000</v>
      </c>
      <c r="J431" s="11" t="s">
        <v>1001</v>
      </c>
      <c r="K431" s="13">
        <v>4686</v>
      </c>
      <c r="L431" s="14">
        <v>3000</v>
      </c>
      <c r="M431" s="75">
        <v>0</v>
      </c>
      <c r="N431" s="11" t="s">
        <v>1002</v>
      </c>
      <c r="O431" s="12" t="s">
        <v>37</v>
      </c>
      <c r="P431" s="16">
        <v>2516000000</v>
      </c>
      <c r="Q431" s="18">
        <v>4</v>
      </c>
      <c r="R431" s="20">
        <v>44197</v>
      </c>
      <c r="S431" s="22">
        <v>12</v>
      </c>
      <c r="T431" s="7" t="s">
        <v>995</v>
      </c>
      <c r="U431" s="51">
        <v>4</v>
      </c>
      <c r="V431" s="79"/>
      <c r="W431" s="78"/>
      <c r="X431" s="49">
        <f t="shared" si="36"/>
        <v>0</v>
      </c>
      <c r="Y431" s="16">
        <v>0</v>
      </c>
      <c r="Z431" s="16">
        <v>90000000</v>
      </c>
      <c r="AA431" s="16">
        <v>90000000</v>
      </c>
      <c r="AB431" s="16">
        <v>0</v>
      </c>
      <c r="AC431" s="16">
        <v>0</v>
      </c>
      <c r="AD431" s="55">
        <v>90000000</v>
      </c>
      <c r="AF431" s="58">
        <f t="shared" si="39"/>
        <v>0</v>
      </c>
      <c r="AJ431" s="83">
        <f t="shared" si="40"/>
        <v>0</v>
      </c>
      <c r="AK431" s="84">
        <f t="shared" si="41"/>
        <v>0</v>
      </c>
      <c r="AL431" s="85"/>
    </row>
    <row r="432" spans="1:38" ht="12.75" hidden="1" customHeight="1" x14ac:dyDescent="0.25">
      <c r="A432" s="10" t="s">
        <v>976</v>
      </c>
      <c r="B432" s="11" t="s">
        <v>977</v>
      </c>
      <c r="C432" s="11" t="s">
        <v>92</v>
      </c>
      <c r="D432" s="90" t="str">
        <f t="shared" si="37"/>
        <v>41</v>
      </c>
      <c r="E432" s="90" t="str">
        <f t="shared" si="38"/>
        <v>4102</v>
      </c>
      <c r="F432" s="11" t="s">
        <v>998</v>
      </c>
      <c r="G432" s="11" t="s">
        <v>999</v>
      </c>
      <c r="H432" s="11">
        <v>70</v>
      </c>
      <c r="I432" s="11" t="s">
        <v>1003</v>
      </c>
      <c r="J432" s="11" t="s">
        <v>1004</v>
      </c>
      <c r="K432" s="13">
        <v>4000</v>
      </c>
      <c r="L432" s="14">
        <v>2000</v>
      </c>
      <c r="M432" s="75">
        <v>0</v>
      </c>
      <c r="N432" s="11" t="s">
        <v>1005</v>
      </c>
      <c r="O432" s="12" t="s">
        <v>37</v>
      </c>
      <c r="P432" s="16">
        <v>1258000000</v>
      </c>
      <c r="Q432" s="18">
        <v>2</v>
      </c>
      <c r="R432" s="20">
        <v>44197</v>
      </c>
      <c r="S432" s="22">
        <v>12</v>
      </c>
      <c r="T432" s="7" t="s">
        <v>1006</v>
      </c>
      <c r="U432" s="51">
        <v>2</v>
      </c>
      <c r="V432" s="79"/>
      <c r="W432" s="78"/>
      <c r="X432" s="49">
        <f t="shared" si="36"/>
        <v>0</v>
      </c>
      <c r="Y432" s="16">
        <v>0</v>
      </c>
      <c r="Z432" s="16">
        <v>69141480</v>
      </c>
      <c r="AA432" s="16">
        <v>11804000</v>
      </c>
      <c r="AB432" s="16">
        <v>0</v>
      </c>
      <c r="AC432" s="16">
        <v>0</v>
      </c>
      <c r="AD432" s="55">
        <v>11804000</v>
      </c>
      <c r="AF432" s="58">
        <f t="shared" si="39"/>
        <v>0</v>
      </c>
      <c r="AJ432" s="83">
        <f t="shared" si="40"/>
        <v>0</v>
      </c>
      <c r="AK432" s="84">
        <f t="shared" si="41"/>
        <v>0</v>
      </c>
      <c r="AL432" s="85"/>
    </row>
    <row r="433" spans="1:38" ht="12.75" hidden="1" customHeight="1" x14ac:dyDescent="0.25">
      <c r="A433" s="10" t="s">
        <v>976</v>
      </c>
      <c r="B433" s="11" t="s">
        <v>977</v>
      </c>
      <c r="C433" s="11" t="s">
        <v>92</v>
      </c>
      <c r="D433" s="90" t="str">
        <f t="shared" si="37"/>
        <v>41</v>
      </c>
      <c r="E433" s="90" t="str">
        <f t="shared" si="38"/>
        <v>4102</v>
      </c>
      <c r="F433" s="11" t="s">
        <v>998</v>
      </c>
      <c r="G433" s="11" t="s">
        <v>999</v>
      </c>
      <c r="H433" s="11">
        <v>70</v>
      </c>
      <c r="I433" s="11" t="s">
        <v>1003</v>
      </c>
      <c r="J433" s="11" t="s">
        <v>1004</v>
      </c>
      <c r="K433" s="13">
        <v>4000</v>
      </c>
      <c r="L433" s="14">
        <v>2000</v>
      </c>
      <c r="M433" s="75">
        <v>0</v>
      </c>
      <c r="N433" s="11" t="s">
        <v>1007</v>
      </c>
      <c r="O433" s="12" t="s">
        <v>37</v>
      </c>
      <c r="P433" s="16">
        <v>65000000</v>
      </c>
      <c r="Q433" s="18">
        <v>2</v>
      </c>
      <c r="R433" s="20">
        <v>44197</v>
      </c>
      <c r="S433" s="22">
        <v>12</v>
      </c>
      <c r="T433" s="7" t="s">
        <v>995</v>
      </c>
      <c r="U433" s="51">
        <v>2</v>
      </c>
      <c r="V433" s="79"/>
      <c r="W433" s="78"/>
      <c r="X433" s="49">
        <f t="shared" si="36"/>
        <v>0</v>
      </c>
      <c r="Y433" s="16">
        <v>0</v>
      </c>
      <c r="Z433" s="16">
        <v>69141480</v>
      </c>
      <c r="AA433" s="16">
        <v>57337480</v>
      </c>
      <c r="AB433" s="16">
        <v>0</v>
      </c>
      <c r="AC433" s="16">
        <v>0</v>
      </c>
      <c r="AD433" s="55">
        <v>57337480</v>
      </c>
      <c r="AF433" s="58">
        <f t="shared" si="39"/>
        <v>0</v>
      </c>
      <c r="AJ433" s="83">
        <f t="shared" si="40"/>
        <v>0</v>
      </c>
      <c r="AK433" s="84">
        <f t="shared" si="41"/>
        <v>0</v>
      </c>
      <c r="AL433" s="85"/>
    </row>
    <row r="434" spans="1:38" ht="12.75" hidden="1" customHeight="1" x14ac:dyDescent="0.25">
      <c r="A434" s="10" t="s">
        <v>976</v>
      </c>
      <c r="B434" s="11" t="s">
        <v>977</v>
      </c>
      <c r="C434" s="11" t="s">
        <v>92</v>
      </c>
      <c r="D434" s="90" t="str">
        <f t="shared" si="37"/>
        <v>41</v>
      </c>
      <c r="E434" s="90" t="str">
        <f t="shared" si="38"/>
        <v>4102</v>
      </c>
      <c r="F434" s="11" t="s">
        <v>1008</v>
      </c>
      <c r="G434" s="11" t="s">
        <v>1009</v>
      </c>
      <c r="H434" s="11">
        <v>88</v>
      </c>
      <c r="I434" s="11" t="s">
        <v>1010</v>
      </c>
      <c r="J434" s="11" t="s">
        <v>1011</v>
      </c>
      <c r="K434" s="13">
        <v>8</v>
      </c>
      <c r="L434" s="14">
        <v>3</v>
      </c>
      <c r="M434" s="75">
        <v>3</v>
      </c>
      <c r="N434" s="11" t="s">
        <v>1012</v>
      </c>
      <c r="O434" s="12" t="s">
        <v>37</v>
      </c>
      <c r="P434" s="16">
        <v>80000000</v>
      </c>
      <c r="Q434" s="18">
        <v>4</v>
      </c>
      <c r="R434" s="20">
        <v>44197</v>
      </c>
      <c r="S434" s="22">
        <v>12</v>
      </c>
      <c r="T434" s="7" t="s">
        <v>983</v>
      </c>
      <c r="U434" s="51">
        <v>4</v>
      </c>
      <c r="V434" s="79"/>
      <c r="W434" s="78"/>
      <c r="X434" s="49">
        <f t="shared" si="36"/>
        <v>0</v>
      </c>
      <c r="Y434" s="16">
        <v>0</v>
      </c>
      <c r="Z434" s="16">
        <v>68700000</v>
      </c>
      <c r="AA434" s="16">
        <v>68700000</v>
      </c>
      <c r="AB434" s="16">
        <v>0</v>
      </c>
      <c r="AC434" s="16">
        <v>0</v>
      </c>
      <c r="AD434" s="55">
        <v>68700000</v>
      </c>
      <c r="AF434" s="58">
        <f t="shared" si="39"/>
        <v>0</v>
      </c>
      <c r="AJ434" s="83">
        <f t="shared" si="40"/>
        <v>0</v>
      </c>
      <c r="AK434" s="84">
        <f t="shared" si="41"/>
        <v>0</v>
      </c>
      <c r="AL434" s="85"/>
    </row>
    <row r="435" spans="1:38" ht="12.75" hidden="1" customHeight="1" x14ac:dyDescent="0.25">
      <c r="A435" s="10" t="s">
        <v>976</v>
      </c>
      <c r="B435" s="11" t="s">
        <v>977</v>
      </c>
      <c r="C435" s="11" t="s">
        <v>92</v>
      </c>
      <c r="D435" s="90" t="str">
        <f t="shared" si="37"/>
        <v>41</v>
      </c>
      <c r="E435" s="90" t="str">
        <f t="shared" si="38"/>
        <v>4102</v>
      </c>
      <c r="F435" s="11" t="s">
        <v>1013</v>
      </c>
      <c r="G435" s="11" t="s">
        <v>1014</v>
      </c>
      <c r="H435" s="11">
        <v>89</v>
      </c>
      <c r="I435" s="11" t="s">
        <v>1015</v>
      </c>
      <c r="J435" s="11" t="s">
        <v>1016</v>
      </c>
      <c r="K435" s="13">
        <v>116</v>
      </c>
      <c r="L435" s="14">
        <v>31</v>
      </c>
      <c r="M435" s="75">
        <v>31</v>
      </c>
      <c r="N435" s="11" t="s">
        <v>1017</v>
      </c>
      <c r="O435" s="12" t="s">
        <v>37</v>
      </c>
      <c r="P435" s="16">
        <v>30000000</v>
      </c>
      <c r="Q435" s="18">
        <v>116</v>
      </c>
      <c r="R435" s="20">
        <v>44197</v>
      </c>
      <c r="S435" s="22">
        <v>12</v>
      </c>
      <c r="T435" s="7" t="s">
        <v>983</v>
      </c>
      <c r="U435" s="51">
        <v>116</v>
      </c>
      <c r="V435" s="79"/>
      <c r="W435" s="78"/>
      <c r="X435" s="49">
        <f t="shared" si="36"/>
        <v>0</v>
      </c>
      <c r="Y435" s="16">
        <v>0</v>
      </c>
      <c r="Z435" s="16">
        <v>30000000</v>
      </c>
      <c r="AA435" s="16">
        <v>30000000</v>
      </c>
      <c r="AB435" s="16">
        <v>0</v>
      </c>
      <c r="AC435" s="16">
        <v>0</v>
      </c>
      <c r="AD435" s="55">
        <v>30000000</v>
      </c>
      <c r="AF435" s="58">
        <f t="shared" si="39"/>
        <v>0</v>
      </c>
      <c r="AJ435" s="83">
        <f t="shared" si="40"/>
        <v>0</v>
      </c>
      <c r="AK435" s="84">
        <f t="shared" si="41"/>
        <v>0</v>
      </c>
      <c r="AL435" s="85"/>
    </row>
    <row r="436" spans="1:38" ht="12.75" hidden="1" customHeight="1" x14ac:dyDescent="0.25">
      <c r="A436" s="10" t="s">
        <v>976</v>
      </c>
      <c r="B436" s="11" t="s">
        <v>977</v>
      </c>
      <c r="C436" s="11" t="s">
        <v>92</v>
      </c>
      <c r="D436" s="90" t="str">
        <f t="shared" si="37"/>
        <v>41</v>
      </c>
      <c r="E436" s="90" t="str">
        <f t="shared" si="38"/>
        <v>4102</v>
      </c>
      <c r="F436" s="11" t="s">
        <v>1008</v>
      </c>
      <c r="G436" s="11" t="s">
        <v>1018</v>
      </c>
      <c r="H436" s="11">
        <v>90</v>
      </c>
      <c r="I436" s="11" t="s">
        <v>1019</v>
      </c>
      <c r="J436" s="11" t="s">
        <v>1020</v>
      </c>
      <c r="K436" s="13">
        <v>15</v>
      </c>
      <c r="L436" s="14">
        <v>4</v>
      </c>
      <c r="M436" s="75">
        <v>1</v>
      </c>
      <c r="N436" s="11" t="s">
        <v>1021</v>
      </c>
      <c r="O436" s="12" t="s">
        <v>37</v>
      </c>
      <c r="P436" s="16">
        <v>39309000</v>
      </c>
      <c r="Q436" s="18">
        <v>4</v>
      </c>
      <c r="R436" s="20">
        <v>44197</v>
      </c>
      <c r="S436" s="22">
        <v>12</v>
      </c>
      <c r="T436" s="7" t="s">
        <v>983</v>
      </c>
      <c r="U436" s="51">
        <v>4</v>
      </c>
      <c r="V436" s="79"/>
      <c r="W436" s="78"/>
      <c r="X436" s="49">
        <f t="shared" si="36"/>
        <v>0</v>
      </c>
      <c r="Y436" s="16">
        <v>0</v>
      </c>
      <c r="Z436" s="16">
        <v>30000000</v>
      </c>
      <c r="AA436" s="16">
        <v>30000000</v>
      </c>
      <c r="AB436" s="16">
        <v>0</v>
      </c>
      <c r="AC436" s="16">
        <v>0</v>
      </c>
      <c r="AD436" s="55">
        <v>30000000</v>
      </c>
      <c r="AF436" s="58">
        <f t="shared" si="39"/>
        <v>0</v>
      </c>
      <c r="AJ436" s="83">
        <f t="shared" si="40"/>
        <v>0</v>
      </c>
      <c r="AK436" s="84">
        <f t="shared" si="41"/>
        <v>0</v>
      </c>
      <c r="AL436" s="85"/>
    </row>
    <row r="437" spans="1:38" ht="12.75" hidden="1" customHeight="1" x14ac:dyDescent="0.25">
      <c r="A437" s="10" t="s">
        <v>976</v>
      </c>
      <c r="B437" s="11" t="s">
        <v>977</v>
      </c>
      <c r="C437" s="11" t="s">
        <v>92</v>
      </c>
      <c r="D437" s="90" t="str">
        <f t="shared" si="37"/>
        <v>41</v>
      </c>
      <c r="E437" s="90" t="str">
        <f t="shared" si="38"/>
        <v>4102</v>
      </c>
      <c r="F437" s="11" t="s">
        <v>1008</v>
      </c>
      <c r="G437" s="11" t="s">
        <v>1022</v>
      </c>
      <c r="H437" s="11">
        <v>91</v>
      </c>
      <c r="I437" s="11" t="s">
        <v>1023</v>
      </c>
      <c r="J437" s="11" t="s">
        <v>1024</v>
      </c>
      <c r="K437" s="13">
        <v>70</v>
      </c>
      <c r="L437" s="14">
        <v>21</v>
      </c>
      <c r="M437" s="75">
        <v>22</v>
      </c>
      <c r="N437" s="11" t="s">
        <v>1025</v>
      </c>
      <c r="O437" s="12" t="s">
        <v>37</v>
      </c>
      <c r="P437" s="16">
        <v>48500000</v>
      </c>
      <c r="Q437" s="18">
        <v>10</v>
      </c>
      <c r="R437" s="20">
        <v>44197</v>
      </c>
      <c r="S437" s="22">
        <v>12</v>
      </c>
      <c r="T437" s="7" t="s">
        <v>983</v>
      </c>
      <c r="U437" s="51">
        <v>10</v>
      </c>
      <c r="V437" s="79"/>
      <c r="W437" s="78"/>
      <c r="X437" s="49">
        <f t="shared" si="36"/>
        <v>0</v>
      </c>
      <c r="Y437" s="16">
        <v>0</v>
      </c>
      <c r="Z437" s="16">
        <v>279130800</v>
      </c>
      <c r="AA437" s="16">
        <v>48500000</v>
      </c>
      <c r="AB437" s="16">
        <v>0</v>
      </c>
      <c r="AC437" s="16">
        <v>0</v>
      </c>
      <c r="AD437" s="55">
        <v>48500000</v>
      </c>
      <c r="AF437" s="58">
        <f t="shared" si="39"/>
        <v>0</v>
      </c>
      <c r="AJ437" s="83">
        <f t="shared" si="40"/>
        <v>0</v>
      </c>
      <c r="AK437" s="84">
        <f t="shared" si="41"/>
        <v>0</v>
      </c>
      <c r="AL437" s="85"/>
    </row>
    <row r="438" spans="1:38" ht="12.75" hidden="1" customHeight="1" x14ac:dyDescent="0.25">
      <c r="A438" s="10" t="s">
        <v>976</v>
      </c>
      <c r="B438" s="11" t="s">
        <v>977</v>
      </c>
      <c r="C438" s="11" t="s">
        <v>92</v>
      </c>
      <c r="D438" s="90" t="str">
        <f t="shared" si="37"/>
        <v>41</v>
      </c>
      <c r="E438" s="90" t="str">
        <f t="shared" si="38"/>
        <v>4102</v>
      </c>
      <c r="F438" s="11" t="s">
        <v>1008</v>
      </c>
      <c r="G438" s="11" t="s">
        <v>1022</v>
      </c>
      <c r="H438" s="11">
        <v>91</v>
      </c>
      <c r="I438" s="11" t="s">
        <v>1023</v>
      </c>
      <c r="J438" s="11" t="s">
        <v>1024</v>
      </c>
      <c r="K438" s="13">
        <v>70</v>
      </c>
      <c r="L438" s="14">
        <v>21</v>
      </c>
      <c r="M438" s="75">
        <v>22</v>
      </c>
      <c r="N438" s="11" t="s">
        <v>1026</v>
      </c>
      <c r="O438" s="12" t="s">
        <v>37</v>
      </c>
      <c r="P438" s="16">
        <v>40000000</v>
      </c>
      <c r="Q438" s="18">
        <v>1</v>
      </c>
      <c r="R438" s="20">
        <v>44197</v>
      </c>
      <c r="S438" s="22">
        <v>12</v>
      </c>
      <c r="T438" s="7" t="s">
        <v>983</v>
      </c>
      <c r="U438" s="51">
        <v>1</v>
      </c>
      <c r="V438" s="79"/>
      <c r="W438" s="78"/>
      <c r="X438" s="49">
        <f t="shared" si="36"/>
        <v>0</v>
      </c>
      <c r="Y438" s="16">
        <v>0</v>
      </c>
      <c r="Z438" s="16">
        <v>279130800</v>
      </c>
      <c r="AA438" s="16">
        <v>39511000</v>
      </c>
      <c r="AB438" s="16">
        <v>0</v>
      </c>
      <c r="AC438" s="16">
        <v>0</v>
      </c>
      <c r="AD438" s="55">
        <v>39511000</v>
      </c>
      <c r="AF438" s="58">
        <f t="shared" si="39"/>
        <v>0</v>
      </c>
      <c r="AJ438" s="83">
        <f t="shared" si="40"/>
        <v>0</v>
      </c>
      <c r="AK438" s="84">
        <f t="shared" si="41"/>
        <v>0</v>
      </c>
      <c r="AL438" s="85"/>
    </row>
    <row r="439" spans="1:38" ht="12.75" hidden="1" customHeight="1" x14ac:dyDescent="0.25">
      <c r="A439" s="10" t="s">
        <v>976</v>
      </c>
      <c r="B439" s="11" t="s">
        <v>977</v>
      </c>
      <c r="C439" s="11" t="s">
        <v>92</v>
      </c>
      <c r="D439" s="90" t="str">
        <f t="shared" si="37"/>
        <v>41</v>
      </c>
      <c r="E439" s="90" t="str">
        <f t="shared" si="38"/>
        <v>4102</v>
      </c>
      <c r="F439" s="11" t="s">
        <v>1008</v>
      </c>
      <c r="G439" s="11" t="s">
        <v>1022</v>
      </c>
      <c r="H439" s="11">
        <v>91</v>
      </c>
      <c r="I439" s="11" t="s">
        <v>1023</v>
      </c>
      <c r="J439" s="11" t="s">
        <v>1024</v>
      </c>
      <c r="K439" s="13">
        <v>70</v>
      </c>
      <c r="L439" s="14">
        <v>21</v>
      </c>
      <c r="M439" s="75">
        <v>22</v>
      </c>
      <c r="N439" s="11" t="s">
        <v>1027</v>
      </c>
      <c r="O439" s="12" t="s">
        <v>37</v>
      </c>
      <c r="P439" s="16">
        <v>121500000</v>
      </c>
      <c r="Q439" s="18">
        <v>1</v>
      </c>
      <c r="R439" s="20">
        <v>44197</v>
      </c>
      <c r="S439" s="22">
        <v>12</v>
      </c>
      <c r="T439" s="7" t="s">
        <v>983</v>
      </c>
      <c r="U439" s="51">
        <v>1</v>
      </c>
      <c r="V439" s="79"/>
      <c r="W439" s="78"/>
      <c r="X439" s="49">
        <f t="shared" si="36"/>
        <v>0</v>
      </c>
      <c r="Y439" s="16">
        <v>0</v>
      </c>
      <c r="Z439" s="16">
        <v>279130800</v>
      </c>
      <c r="AA439" s="16">
        <v>121119800</v>
      </c>
      <c r="AB439" s="16">
        <v>0</v>
      </c>
      <c r="AC439" s="16">
        <v>0</v>
      </c>
      <c r="AD439" s="55">
        <v>121119800</v>
      </c>
      <c r="AF439" s="58">
        <f t="shared" si="39"/>
        <v>0</v>
      </c>
      <c r="AJ439" s="83">
        <f t="shared" si="40"/>
        <v>0</v>
      </c>
      <c r="AK439" s="84">
        <f t="shared" si="41"/>
        <v>0</v>
      </c>
      <c r="AL439" s="85"/>
    </row>
    <row r="440" spans="1:38" ht="12.75" hidden="1" customHeight="1" x14ac:dyDescent="0.25">
      <c r="A440" s="10" t="s">
        <v>976</v>
      </c>
      <c r="B440" s="11" t="s">
        <v>977</v>
      </c>
      <c r="C440" s="11" t="s">
        <v>92</v>
      </c>
      <c r="D440" s="90" t="str">
        <f t="shared" si="37"/>
        <v>41</v>
      </c>
      <c r="E440" s="90" t="str">
        <f t="shared" si="38"/>
        <v>4102</v>
      </c>
      <c r="F440" s="11" t="s">
        <v>1008</v>
      </c>
      <c r="G440" s="11" t="s">
        <v>1022</v>
      </c>
      <c r="H440" s="11">
        <v>91</v>
      </c>
      <c r="I440" s="11" t="s">
        <v>1023</v>
      </c>
      <c r="J440" s="11" t="s">
        <v>1024</v>
      </c>
      <c r="K440" s="13">
        <v>70</v>
      </c>
      <c r="L440" s="14">
        <v>21</v>
      </c>
      <c r="M440" s="75">
        <v>22</v>
      </c>
      <c r="N440" s="11" t="s">
        <v>1028</v>
      </c>
      <c r="O440" s="12" t="s">
        <v>37</v>
      </c>
      <c r="P440" s="16">
        <v>20000000</v>
      </c>
      <c r="Q440" s="18">
        <v>10</v>
      </c>
      <c r="R440" s="20">
        <v>44197</v>
      </c>
      <c r="S440" s="22">
        <v>12</v>
      </c>
      <c r="T440" s="7" t="s">
        <v>983</v>
      </c>
      <c r="U440" s="51">
        <v>10</v>
      </c>
      <c r="V440" s="79"/>
      <c r="W440" s="78"/>
      <c r="X440" s="49">
        <f t="shared" si="36"/>
        <v>0</v>
      </c>
      <c r="Y440" s="16">
        <v>0</v>
      </c>
      <c r="Z440" s="16">
        <v>279130800</v>
      </c>
      <c r="AA440" s="16">
        <v>20000000</v>
      </c>
      <c r="AB440" s="16">
        <v>0</v>
      </c>
      <c r="AC440" s="16">
        <v>0</v>
      </c>
      <c r="AD440" s="55">
        <v>20000000</v>
      </c>
      <c r="AF440" s="58">
        <f t="shared" si="39"/>
        <v>0</v>
      </c>
      <c r="AJ440" s="83">
        <f t="shared" si="40"/>
        <v>0</v>
      </c>
      <c r="AK440" s="84">
        <f t="shared" si="41"/>
        <v>0</v>
      </c>
      <c r="AL440" s="85"/>
    </row>
    <row r="441" spans="1:38" ht="12.75" hidden="1" customHeight="1" x14ac:dyDescent="0.25">
      <c r="A441" s="10" t="s">
        <v>976</v>
      </c>
      <c r="B441" s="11" t="s">
        <v>977</v>
      </c>
      <c r="C441" s="11" t="s">
        <v>92</v>
      </c>
      <c r="D441" s="90" t="str">
        <f t="shared" si="37"/>
        <v>41</v>
      </c>
      <c r="E441" s="90" t="str">
        <f t="shared" si="38"/>
        <v>4102</v>
      </c>
      <c r="F441" s="11" t="s">
        <v>1008</v>
      </c>
      <c r="G441" s="11" t="s">
        <v>1022</v>
      </c>
      <c r="H441" s="11">
        <v>91</v>
      </c>
      <c r="I441" s="11" t="s">
        <v>1023</v>
      </c>
      <c r="J441" s="11" t="s">
        <v>1024</v>
      </c>
      <c r="K441" s="13">
        <v>70</v>
      </c>
      <c r="L441" s="14">
        <v>21</v>
      </c>
      <c r="M441" s="75">
        <v>22</v>
      </c>
      <c r="N441" s="11" t="s">
        <v>1029</v>
      </c>
      <c r="O441" s="12" t="s">
        <v>37</v>
      </c>
      <c r="P441" s="16">
        <v>50000000</v>
      </c>
      <c r="Q441" s="18">
        <v>8</v>
      </c>
      <c r="R441" s="20">
        <v>44197</v>
      </c>
      <c r="S441" s="22">
        <v>12</v>
      </c>
      <c r="T441" s="7" t="s">
        <v>983</v>
      </c>
      <c r="U441" s="51">
        <v>8</v>
      </c>
      <c r="V441" s="79"/>
      <c r="W441" s="78"/>
      <c r="X441" s="49">
        <f t="shared" si="36"/>
        <v>0</v>
      </c>
      <c r="Y441" s="16">
        <v>0</v>
      </c>
      <c r="Z441" s="16">
        <v>279130800</v>
      </c>
      <c r="AA441" s="16">
        <v>50000000</v>
      </c>
      <c r="AB441" s="16">
        <v>0</v>
      </c>
      <c r="AC441" s="16">
        <v>0</v>
      </c>
      <c r="AD441" s="55">
        <v>50000000</v>
      </c>
      <c r="AF441" s="58">
        <f t="shared" si="39"/>
        <v>0</v>
      </c>
      <c r="AJ441" s="83">
        <f t="shared" si="40"/>
        <v>0</v>
      </c>
      <c r="AK441" s="84">
        <f t="shared" si="41"/>
        <v>0</v>
      </c>
      <c r="AL441" s="85"/>
    </row>
    <row r="442" spans="1:38" ht="12.75" hidden="1" customHeight="1" x14ac:dyDescent="0.25">
      <c r="A442" s="10" t="s">
        <v>976</v>
      </c>
      <c r="B442" s="11" t="s">
        <v>977</v>
      </c>
      <c r="C442" s="11" t="s">
        <v>92</v>
      </c>
      <c r="D442" s="90" t="str">
        <f t="shared" si="37"/>
        <v>41</v>
      </c>
      <c r="E442" s="90" t="str">
        <f t="shared" si="38"/>
        <v>4102</v>
      </c>
      <c r="F442" s="11" t="s">
        <v>1008</v>
      </c>
      <c r="G442" s="11" t="s">
        <v>979</v>
      </c>
      <c r="H442" s="11">
        <v>92</v>
      </c>
      <c r="I442" s="11" t="s">
        <v>1030</v>
      </c>
      <c r="J442" s="11" t="s">
        <v>1031</v>
      </c>
      <c r="K442" s="13">
        <v>116</v>
      </c>
      <c r="L442" s="14">
        <v>40</v>
      </c>
      <c r="M442" s="75">
        <v>40</v>
      </c>
      <c r="N442" s="11" t="s">
        <v>1032</v>
      </c>
      <c r="O442" s="12" t="s">
        <v>37</v>
      </c>
      <c r="P442" s="16">
        <v>10000000</v>
      </c>
      <c r="Q442" s="18">
        <v>1</v>
      </c>
      <c r="R442" s="20">
        <v>44197</v>
      </c>
      <c r="S442" s="22">
        <v>12</v>
      </c>
      <c r="T442" s="7" t="s">
        <v>983</v>
      </c>
      <c r="U442" s="51">
        <v>1</v>
      </c>
      <c r="V442" s="79"/>
      <c r="W442" s="78"/>
      <c r="X442" s="49">
        <f t="shared" si="36"/>
        <v>0</v>
      </c>
      <c r="Y442" s="16">
        <v>0</v>
      </c>
      <c r="Z442" s="16">
        <v>73680750</v>
      </c>
      <c r="AA442" s="16">
        <v>3680750</v>
      </c>
      <c r="AB442" s="16">
        <v>0</v>
      </c>
      <c r="AC442" s="16">
        <v>0</v>
      </c>
      <c r="AD442" s="55">
        <v>3680750</v>
      </c>
      <c r="AF442" s="58">
        <f t="shared" si="39"/>
        <v>0</v>
      </c>
      <c r="AJ442" s="83">
        <f t="shared" si="40"/>
        <v>0</v>
      </c>
      <c r="AK442" s="84">
        <f t="shared" si="41"/>
        <v>0</v>
      </c>
      <c r="AL442" s="85"/>
    </row>
    <row r="443" spans="1:38" ht="12.75" hidden="1" customHeight="1" x14ac:dyDescent="0.25">
      <c r="A443" s="10" t="s">
        <v>976</v>
      </c>
      <c r="B443" s="11" t="s">
        <v>977</v>
      </c>
      <c r="C443" s="11" t="s">
        <v>92</v>
      </c>
      <c r="D443" s="90" t="str">
        <f t="shared" si="37"/>
        <v>41</v>
      </c>
      <c r="E443" s="90" t="str">
        <f t="shared" si="38"/>
        <v>4102</v>
      </c>
      <c r="F443" s="11" t="s">
        <v>1008</v>
      </c>
      <c r="G443" s="11" t="s">
        <v>979</v>
      </c>
      <c r="H443" s="11">
        <v>92</v>
      </c>
      <c r="I443" s="11" t="s">
        <v>1030</v>
      </c>
      <c r="J443" s="11" t="s">
        <v>1031</v>
      </c>
      <c r="K443" s="13">
        <v>116</v>
      </c>
      <c r="L443" s="14">
        <v>40</v>
      </c>
      <c r="M443" s="75">
        <v>40</v>
      </c>
      <c r="N443" s="11" t="s">
        <v>1033</v>
      </c>
      <c r="O443" s="12" t="s">
        <v>37</v>
      </c>
      <c r="P443" s="16">
        <v>50000000</v>
      </c>
      <c r="Q443" s="18">
        <v>1</v>
      </c>
      <c r="R443" s="20">
        <v>44197</v>
      </c>
      <c r="S443" s="22">
        <v>12</v>
      </c>
      <c r="T443" s="7" t="s">
        <v>983</v>
      </c>
      <c r="U443" s="51">
        <v>1</v>
      </c>
      <c r="V443" s="79"/>
      <c r="W443" s="78"/>
      <c r="X443" s="49">
        <f t="shared" si="36"/>
        <v>0</v>
      </c>
      <c r="Y443" s="16">
        <v>0</v>
      </c>
      <c r="Z443" s="16">
        <v>73680750</v>
      </c>
      <c r="AA443" s="16">
        <v>50000000</v>
      </c>
      <c r="AB443" s="16">
        <v>0</v>
      </c>
      <c r="AC443" s="16">
        <v>0</v>
      </c>
      <c r="AD443" s="55">
        <v>50000000</v>
      </c>
      <c r="AF443" s="58">
        <f t="shared" si="39"/>
        <v>0</v>
      </c>
      <c r="AJ443" s="83">
        <f t="shared" si="40"/>
        <v>0</v>
      </c>
      <c r="AK443" s="84">
        <f t="shared" si="41"/>
        <v>0</v>
      </c>
      <c r="AL443" s="85"/>
    </row>
    <row r="444" spans="1:38" ht="12.75" hidden="1" customHeight="1" x14ac:dyDescent="0.25">
      <c r="A444" s="10" t="s">
        <v>976</v>
      </c>
      <c r="B444" s="11" t="s">
        <v>977</v>
      </c>
      <c r="C444" s="11" t="s">
        <v>92</v>
      </c>
      <c r="D444" s="90" t="str">
        <f t="shared" si="37"/>
        <v>41</v>
      </c>
      <c r="E444" s="90" t="str">
        <f t="shared" si="38"/>
        <v>4102</v>
      </c>
      <c r="F444" s="11" t="s">
        <v>1008</v>
      </c>
      <c r="G444" s="11" t="s">
        <v>979</v>
      </c>
      <c r="H444" s="11">
        <v>92</v>
      </c>
      <c r="I444" s="11" t="s">
        <v>1030</v>
      </c>
      <c r="J444" s="11" t="s">
        <v>1031</v>
      </c>
      <c r="K444" s="13">
        <v>116</v>
      </c>
      <c r="L444" s="14">
        <v>40</v>
      </c>
      <c r="M444" s="75">
        <v>40</v>
      </c>
      <c r="N444" s="11" t="s">
        <v>1034</v>
      </c>
      <c r="O444" s="12" t="s">
        <v>37</v>
      </c>
      <c r="P444" s="16">
        <v>20000000</v>
      </c>
      <c r="Q444" s="18">
        <v>1</v>
      </c>
      <c r="R444" s="20">
        <v>44197</v>
      </c>
      <c r="S444" s="22">
        <v>12</v>
      </c>
      <c r="T444" s="7" t="s">
        <v>983</v>
      </c>
      <c r="U444" s="51">
        <v>1</v>
      </c>
      <c r="V444" s="79"/>
      <c r="W444" s="78"/>
      <c r="X444" s="49">
        <f t="shared" si="36"/>
        <v>0</v>
      </c>
      <c r="Y444" s="16">
        <v>0</v>
      </c>
      <c r="Z444" s="16">
        <v>73680750</v>
      </c>
      <c r="AA444" s="16">
        <v>20000000</v>
      </c>
      <c r="AB444" s="16">
        <v>0</v>
      </c>
      <c r="AC444" s="16">
        <v>0</v>
      </c>
      <c r="AD444" s="55">
        <v>20000000</v>
      </c>
      <c r="AF444" s="58">
        <f t="shared" si="39"/>
        <v>0</v>
      </c>
      <c r="AJ444" s="83">
        <f t="shared" si="40"/>
        <v>0</v>
      </c>
      <c r="AK444" s="84">
        <f t="shared" si="41"/>
        <v>0</v>
      </c>
      <c r="AL444" s="85"/>
    </row>
    <row r="445" spans="1:38" ht="12.75" hidden="1" customHeight="1" x14ac:dyDescent="0.25">
      <c r="A445" s="10" t="s">
        <v>976</v>
      </c>
      <c r="B445" s="11" t="s">
        <v>977</v>
      </c>
      <c r="C445" s="11" t="s">
        <v>92</v>
      </c>
      <c r="D445" s="90" t="str">
        <f t="shared" si="37"/>
        <v>41</v>
      </c>
      <c r="E445" s="90" t="str">
        <f t="shared" si="38"/>
        <v>4102</v>
      </c>
      <c r="F445" s="11" t="s">
        <v>1008</v>
      </c>
      <c r="G445" s="11" t="s">
        <v>1035</v>
      </c>
      <c r="H445" s="11">
        <v>105</v>
      </c>
      <c r="I445" s="11" t="s">
        <v>1036</v>
      </c>
      <c r="J445" s="11" t="s">
        <v>1031</v>
      </c>
      <c r="K445" s="13">
        <v>116</v>
      </c>
      <c r="L445" s="14">
        <v>16</v>
      </c>
      <c r="M445" s="75">
        <v>37</v>
      </c>
      <c r="N445" s="11" t="s">
        <v>1037</v>
      </c>
      <c r="O445" s="12" t="s">
        <v>37</v>
      </c>
      <c r="P445" s="16">
        <v>118000000</v>
      </c>
      <c r="Q445" s="18">
        <v>4</v>
      </c>
      <c r="R445" s="20">
        <v>44197</v>
      </c>
      <c r="S445" s="22">
        <v>12</v>
      </c>
      <c r="T445" s="7" t="s">
        <v>983</v>
      </c>
      <c r="U445" s="51">
        <v>4</v>
      </c>
      <c r="V445" s="79"/>
      <c r="W445" s="78"/>
      <c r="X445" s="49">
        <f t="shared" si="36"/>
        <v>0</v>
      </c>
      <c r="Y445" s="16">
        <v>0</v>
      </c>
      <c r="Z445" s="16">
        <v>340318400</v>
      </c>
      <c r="AA445" s="16">
        <v>104375700</v>
      </c>
      <c r="AB445" s="16">
        <v>0</v>
      </c>
      <c r="AC445" s="16">
        <v>0</v>
      </c>
      <c r="AD445" s="55">
        <v>104375700</v>
      </c>
      <c r="AF445" s="58">
        <f t="shared" si="39"/>
        <v>0</v>
      </c>
      <c r="AJ445" s="83">
        <f t="shared" si="40"/>
        <v>0</v>
      </c>
      <c r="AK445" s="84">
        <f t="shared" si="41"/>
        <v>0</v>
      </c>
      <c r="AL445" s="85"/>
    </row>
    <row r="446" spans="1:38" ht="12.75" hidden="1" customHeight="1" x14ac:dyDescent="0.25">
      <c r="A446" s="10" t="s">
        <v>976</v>
      </c>
      <c r="B446" s="11" t="s">
        <v>977</v>
      </c>
      <c r="C446" s="11" t="s">
        <v>92</v>
      </c>
      <c r="D446" s="90" t="str">
        <f t="shared" si="37"/>
        <v>41</v>
      </c>
      <c r="E446" s="90" t="str">
        <f t="shared" si="38"/>
        <v>4102</v>
      </c>
      <c r="F446" s="11" t="s">
        <v>1008</v>
      </c>
      <c r="G446" s="11" t="s">
        <v>1035</v>
      </c>
      <c r="H446" s="11">
        <v>105</v>
      </c>
      <c r="I446" s="11" t="s">
        <v>1036</v>
      </c>
      <c r="J446" s="11" t="s">
        <v>1031</v>
      </c>
      <c r="K446" s="13">
        <v>116</v>
      </c>
      <c r="L446" s="14">
        <v>16</v>
      </c>
      <c r="M446" s="75">
        <v>37</v>
      </c>
      <c r="N446" s="37" t="s">
        <v>1038</v>
      </c>
      <c r="O446" s="12" t="s">
        <v>37</v>
      </c>
      <c r="P446" s="16">
        <v>100000</v>
      </c>
      <c r="Q446" s="18">
        <v>1</v>
      </c>
      <c r="R446" s="20">
        <v>44197</v>
      </c>
      <c r="S446" s="22">
        <v>12</v>
      </c>
      <c r="T446" s="7" t="s">
        <v>983</v>
      </c>
      <c r="U446" s="51">
        <v>1</v>
      </c>
      <c r="V446" s="79"/>
      <c r="W446" s="78"/>
      <c r="X446" s="49">
        <f t="shared" si="36"/>
        <v>0</v>
      </c>
      <c r="Y446" s="16">
        <v>0</v>
      </c>
      <c r="Z446" s="16">
        <v>340318400</v>
      </c>
      <c r="AA446" s="16">
        <v>100000</v>
      </c>
      <c r="AB446" s="16">
        <v>0</v>
      </c>
      <c r="AC446" s="16">
        <v>0</v>
      </c>
      <c r="AD446" s="55">
        <v>100000</v>
      </c>
      <c r="AF446" s="58">
        <f t="shared" si="39"/>
        <v>0</v>
      </c>
      <c r="AJ446" s="83">
        <f t="shared" si="40"/>
        <v>0</v>
      </c>
      <c r="AK446" s="84">
        <f t="shared" si="41"/>
        <v>0</v>
      </c>
      <c r="AL446" s="85"/>
    </row>
    <row r="447" spans="1:38" ht="12.75" hidden="1" customHeight="1" x14ac:dyDescent="0.25">
      <c r="A447" s="10" t="s">
        <v>976</v>
      </c>
      <c r="B447" s="11" t="s">
        <v>977</v>
      </c>
      <c r="C447" s="11" t="s">
        <v>92</v>
      </c>
      <c r="D447" s="90" t="str">
        <f t="shared" si="37"/>
        <v>41</v>
      </c>
      <c r="E447" s="90" t="str">
        <f t="shared" si="38"/>
        <v>4102</v>
      </c>
      <c r="F447" s="11" t="s">
        <v>1008</v>
      </c>
      <c r="G447" s="11" t="s">
        <v>1035</v>
      </c>
      <c r="H447" s="11">
        <v>105</v>
      </c>
      <c r="I447" s="11" t="s">
        <v>1036</v>
      </c>
      <c r="J447" s="11" t="s">
        <v>1031</v>
      </c>
      <c r="K447" s="13">
        <v>116</v>
      </c>
      <c r="L447" s="14">
        <v>16</v>
      </c>
      <c r="M447" s="75">
        <v>37</v>
      </c>
      <c r="N447" s="11" t="s">
        <v>1039</v>
      </c>
      <c r="O447" s="12" t="s">
        <v>37</v>
      </c>
      <c r="P447" s="16">
        <v>4900000</v>
      </c>
      <c r="Q447" s="18">
        <v>1</v>
      </c>
      <c r="R447" s="20">
        <v>44197</v>
      </c>
      <c r="S447" s="22">
        <v>12</v>
      </c>
      <c r="T447" s="7" t="s">
        <v>983</v>
      </c>
      <c r="U447" s="51">
        <v>1</v>
      </c>
      <c r="V447" s="79"/>
      <c r="W447" s="78"/>
      <c r="X447" s="49">
        <f t="shared" si="36"/>
        <v>0</v>
      </c>
      <c r="Y447" s="16">
        <v>0</v>
      </c>
      <c r="Z447" s="16">
        <v>340318400</v>
      </c>
      <c r="AA447" s="16">
        <v>4900000</v>
      </c>
      <c r="AB447" s="16">
        <v>0</v>
      </c>
      <c r="AC447" s="16">
        <v>0</v>
      </c>
      <c r="AD447" s="55">
        <v>4900000</v>
      </c>
      <c r="AF447" s="58">
        <f t="shared" si="39"/>
        <v>0</v>
      </c>
      <c r="AJ447" s="83">
        <f t="shared" si="40"/>
        <v>0</v>
      </c>
      <c r="AK447" s="84">
        <f t="shared" si="41"/>
        <v>0</v>
      </c>
      <c r="AL447" s="85"/>
    </row>
    <row r="448" spans="1:38" ht="12.75" hidden="1" customHeight="1" x14ac:dyDescent="0.25">
      <c r="A448" s="10" t="s">
        <v>976</v>
      </c>
      <c r="B448" s="11" t="s">
        <v>977</v>
      </c>
      <c r="C448" s="11" t="s">
        <v>92</v>
      </c>
      <c r="D448" s="90" t="str">
        <f t="shared" si="37"/>
        <v>41</v>
      </c>
      <c r="E448" s="90" t="str">
        <f t="shared" si="38"/>
        <v>4102</v>
      </c>
      <c r="F448" s="11" t="s">
        <v>1008</v>
      </c>
      <c r="G448" s="11" t="s">
        <v>1035</v>
      </c>
      <c r="H448" s="11">
        <v>105</v>
      </c>
      <c r="I448" s="11" t="s">
        <v>1036</v>
      </c>
      <c r="J448" s="11" t="s">
        <v>1031</v>
      </c>
      <c r="K448" s="13">
        <v>116</v>
      </c>
      <c r="L448" s="14">
        <v>16</v>
      </c>
      <c r="M448" s="75">
        <v>37</v>
      </c>
      <c r="N448" s="11" t="s">
        <v>1040</v>
      </c>
      <c r="O448" s="12" t="s">
        <v>37</v>
      </c>
      <c r="P448" s="16">
        <v>121000000</v>
      </c>
      <c r="Q448" s="18">
        <v>2</v>
      </c>
      <c r="R448" s="20">
        <v>44197</v>
      </c>
      <c r="S448" s="22">
        <v>12</v>
      </c>
      <c r="T448" s="7" t="s">
        <v>983</v>
      </c>
      <c r="U448" s="51">
        <v>2</v>
      </c>
      <c r="V448" s="79"/>
      <c r="W448" s="78"/>
      <c r="X448" s="49">
        <f t="shared" si="36"/>
        <v>0</v>
      </c>
      <c r="Y448" s="16">
        <v>0</v>
      </c>
      <c r="Z448" s="16">
        <v>340318400</v>
      </c>
      <c r="AA448" s="16">
        <v>121000000</v>
      </c>
      <c r="AB448" s="16">
        <v>0</v>
      </c>
      <c r="AC448" s="16">
        <v>0</v>
      </c>
      <c r="AD448" s="55">
        <v>121000000</v>
      </c>
      <c r="AF448" s="58">
        <f t="shared" si="39"/>
        <v>0</v>
      </c>
      <c r="AJ448" s="83">
        <f t="shared" si="40"/>
        <v>0</v>
      </c>
      <c r="AK448" s="84">
        <f t="shared" si="41"/>
        <v>0</v>
      </c>
      <c r="AL448" s="85"/>
    </row>
    <row r="449" spans="1:38" ht="12.75" hidden="1" customHeight="1" x14ac:dyDescent="0.25">
      <c r="A449" s="10" t="s">
        <v>976</v>
      </c>
      <c r="B449" s="11" t="s">
        <v>977</v>
      </c>
      <c r="C449" s="11" t="s">
        <v>92</v>
      </c>
      <c r="D449" s="90" t="str">
        <f t="shared" si="37"/>
        <v>41</v>
      </c>
      <c r="E449" s="90" t="str">
        <f t="shared" si="38"/>
        <v>4102</v>
      </c>
      <c r="F449" s="11" t="s">
        <v>1008</v>
      </c>
      <c r="G449" s="11" t="s">
        <v>1035</v>
      </c>
      <c r="H449" s="11">
        <v>105</v>
      </c>
      <c r="I449" s="11" t="s">
        <v>1036</v>
      </c>
      <c r="J449" s="11" t="s">
        <v>1031</v>
      </c>
      <c r="K449" s="13">
        <v>116</v>
      </c>
      <c r="L449" s="14">
        <v>16</v>
      </c>
      <c r="M449" s="75">
        <v>37</v>
      </c>
      <c r="N449" s="11" t="s">
        <v>1041</v>
      </c>
      <c r="O449" s="12" t="s">
        <v>37</v>
      </c>
      <c r="P449" s="16">
        <v>110000000</v>
      </c>
      <c r="Q449" s="18">
        <v>1</v>
      </c>
      <c r="R449" s="20">
        <v>44197</v>
      </c>
      <c r="S449" s="22">
        <v>12</v>
      </c>
      <c r="T449" s="7" t="s">
        <v>983</v>
      </c>
      <c r="U449" s="51">
        <v>1</v>
      </c>
      <c r="V449" s="79"/>
      <c r="W449" s="78"/>
      <c r="X449" s="49">
        <f t="shared" si="36"/>
        <v>0</v>
      </c>
      <c r="Y449" s="16">
        <v>0</v>
      </c>
      <c r="Z449" s="16">
        <v>340318400</v>
      </c>
      <c r="AA449" s="16">
        <v>109942700</v>
      </c>
      <c r="AB449" s="16">
        <v>0</v>
      </c>
      <c r="AC449" s="16">
        <v>0</v>
      </c>
      <c r="AD449" s="55">
        <v>109942700</v>
      </c>
      <c r="AF449" s="58">
        <f t="shared" si="39"/>
        <v>0</v>
      </c>
      <c r="AJ449" s="83">
        <f t="shared" si="40"/>
        <v>0</v>
      </c>
      <c r="AK449" s="84">
        <f t="shared" si="41"/>
        <v>0</v>
      </c>
      <c r="AL449" s="85"/>
    </row>
    <row r="450" spans="1:38" ht="12.75" hidden="1" customHeight="1" x14ac:dyDescent="0.25">
      <c r="A450" s="10" t="s">
        <v>976</v>
      </c>
      <c r="B450" s="11" t="s">
        <v>977</v>
      </c>
      <c r="C450" s="11" t="s">
        <v>92</v>
      </c>
      <c r="D450" s="90" t="str">
        <f t="shared" si="37"/>
        <v>41</v>
      </c>
      <c r="E450" s="90" t="str">
        <f t="shared" si="38"/>
        <v>4102</v>
      </c>
      <c r="F450" s="11" t="s">
        <v>1042</v>
      </c>
      <c r="G450" s="11" t="s">
        <v>1018</v>
      </c>
      <c r="H450" s="11">
        <v>120</v>
      </c>
      <c r="I450" s="11" t="s">
        <v>1043</v>
      </c>
      <c r="J450" s="11" t="s">
        <v>1044</v>
      </c>
      <c r="K450" s="13">
        <v>15</v>
      </c>
      <c r="L450" s="14">
        <v>15</v>
      </c>
      <c r="M450" s="75">
        <v>15</v>
      </c>
      <c r="N450" s="11" t="s">
        <v>1045</v>
      </c>
      <c r="O450" s="12" t="s">
        <v>37</v>
      </c>
      <c r="P450" s="16">
        <v>205000000</v>
      </c>
      <c r="Q450" s="18">
        <v>3</v>
      </c>
      <c r="R450" s="20">
        <v>44197</v>
      </c>
      <c r="S450" s="22">
        <v>12</v>
      </c>
      <c r="T450" s="7" t="s">
        <v>1046</v>
      </c>
      <c r="U450" s="51">
        <v>3</v>
      </c>
      <c r="V450" s="79"/>
      <c r="W450" s="78"/>
      <c r="X450" s="49">
        <f t="shared" si="36"/>
        <v>0</v>
      </c>
      <c r="Y450" s="16">
        <v>0</v>
      </c>
      <c r="Z450" s="16">
        <v>337000000</v>
      </c>
      <c r="AA450" s="16">
        <v>150000000</v>
      </c>
      <c r="AB450" s="16">
        <v>0</v>
      </c>
      <c r="AC450" s="16">
        <v>0</v>
      </c>
      <c r="AD450" s="55">
        <v>150000000</v>
      </c>
      <c r="AF450" s="58">
        <f t="shared" si="39"/>
        <v>0</v>
      </c>
      <c r="AJ450" s="83">
        <f t="shared" si="40"/>
        <v>0</v>
      </c>
      <c r="AK450" s="84">
        <f t="shared" si="41"/>
        <v>0</v>
      </c>
      <c r="AL450" s="85"/>
    </row>
    <row r="451" spans="1:38" ht="12.75" hidden="1" customHeight="1" x14ac:dyDescent="0.25">
      <c r="A451" s="10" t="s">
        <v>976</v>
      </c>
      <c r="B451" s="11" t="s">
        <v>977</v>
      </c>
      <c r="C451" s="11" t="s">
        <v>92</v>
      </c>
      <c r="D451" s="90" t="str">
        <f t="shared" si="37"/>
        <v>41</v>
      </c>
      <c r="E451" s="90" t="str">
        <f t="shared" si="38"/>
        <v>4102</v>
      </c>
      <c r="F451" s="11" t="s">
        <v>1042</v>
      </c>
      <c r="G451" s="11" t="s">
        <v>1018</v>
      </c>
      <c r="H451" s="11">
        <v>120</v>
      </c>
      <c r="I451" s="11" t="s">
        <v>1043</v>
      </c>
      <c r="J451" s="11" t="s">
        <v>1044</v>
      </c>
      <c r="K451" s="13">
        <v>15</v>
      </c>
      <c r="L451" s="14">
        <v>15</v>
      </c>
      <c r="M451" s="75">
        <v>15</v>
      </c>
      <c r="N451" s="11" t="s">
        <v>1047</v>
      </c>
      <c r="O451" s="12" t="s">
        <v>37</v>
      </c>
      <c r="P451" s="16">
        <v>62000000</v>
      </c>
      <c r="Q451" s="18">
        <v>1</v>
      </c>
      <c r="R451" s="20">
        <v>44197</v>
      </c>
      <c r="S451" s="22">
        <v>12</v>
      </c>
      <c r="T451" s="7" t="s">
        <v>1046</v>
      </c>
      <c r="U451" s="51">
        <v>1</v>
      </c>
      <c r="V451" s="79"/>
      <c r="W451" s="78"/>
      <c r="X451" s="49">
        <f t="shared" si="36"/>
        <v>0</v>
      </c>
      <c r="Y451" s="16">
        <v>0</v>
      </c>
      <c r="Z451" s="16">
        <v>337000000</v>
      </c>
      <c r="AA451" s="16">
        <v>62000000</v>
      </c>
      <c r="AB451" s="16">
        <v>0</v>
      </c>
      <c r="AC451" s="16">
        <v>0</v>
      </c>
      <c r="AD451" s="55">
        <v>62000000</v>
      </c>
      <c r="AF451" s="58">
        <f t="shared" si="39"/>
        <v>0</v>
      </c>
      <c r="AJ451" s="83">
        <f t="shared" si="40"/>
        <v>0</v>
      </c>
      <c r="AK451" s="84">
        <f t="shared" si="41"/>
        <v>0</v>
      </c>
      <c r="AL451" s="85"/>
    </row>
    <row r="452" spans="1:38" ht="12.75" hidden="1" customHeight="1" x14ac:dyDescent="0.25">
      <c r="A452" s="10" t="s">
        <v>976</v>
      </c>
      <c r="B452" s="11" t="s">
        <v>977</v>
      </c>
      <c r="C452" s="11" t="s">
        <v>92</v>
      </c>
      <c r="D452" s="90" t="str">
        <f t="shared" si="37"/>
        <v>41</v>
      </c>
      <c r="E452" s="90" t="str">
        <f t="shared" si="38"/>
        <v>4102</v>
      </c>
      <c r="F452" s="11" t="s">
        <v>1042</v>
      </c>
      <c r="G452" s="11" t="s">
        <v>1018</v>
      </c>
      <c r="H452" s="11">
        <v>120</v>
      </c>
      <c r="I452" s="11" t="s">
        <v>1043</v>
      </c>
      <c r="J452" s="11" t="s">
        <v>1044</v>
      </c>
      <c r="K452" s="13">
        <v>15</v>
      </c>
      <c r="L452" s="14">
        <v>15</v>
      </c>
      <c r="M452" s="75">
        <v>15</v>
      </c>
      <c r="N452" s="11" t="s">
        <v>1048</v>
      </c>
      <c r="O452" s="12" t="s">
        <v>37</v>
      </c>
      <c r="P452" s="16">
        <v>205000000</v>
      </c>
      <c r="Q452" s="18">
        <v>2</v>
      </c>
      <c r="R452" s="20">
        <v>44197</v>
      </c>
      <c r="S452" s="22">
        <v>12</v>
      </c>
      <c r="T452" s="7" t="s">
        <v>1046</v>
      </c>
      <c r="U452" s="51">
        <v>2</v>
      </c>
      <c r="V452" s="79"/>
      <c r="W452" s="78"/>
      <c r="X452" s="49">
        <f t="shared" si="36"/>
        <v>0</v>
      </c>
      <c r="Y452" s="16">
        <v>0</v>
      </c>
      <c r="Z452" s="16">
        <v>337000000</v>
      </c>
      <c r="AA452" s="16">
        <v>25000000</v>
      </c>
      <c r="AB452" s="16">
        <v>0</v>
      </c>
      <c r="AC452" s="16">
        <v>0</v>
      </c>
      <c r="AD452" s="55">
        <v>25000000</v>
      </c>
      <c r="AF452" s="58">
        <f t="shared" si="39"/>
        <v>0</v>
      </c>
      <c r="AJ452" s="83">
        <f t="shared" si="40"/>
        <v>0</v>
      </c>
      <c r="AK452" s="84">
        <f t="shared" si="41"/>
        <v>0</v>
      </c>
      <c r="AL452" s="85"/>
    </row>
    <row r="453" spans="1:38" ht="12.75" hidden="1" customHeight="1" x14ac:dyDescent="0.25">
      <c r="A453" s="10" t="s">
        <v>976</v>
      </c>
      <c r="B453" s="11" t="s">
        <v>977</v>
      </c>
      <c r="C453" s="11" t="s">
        <v>92</v>
      </c>
      <c r="D453" s="90" t="str">
        <f t="shared" si="37"/>
        <v>41</v>
      </c>
      <c r="E453" s="90" t="str">
        <f t="shared" si="38"/>
        <v>4102</v>
      </c>
      <c r="F453" s="11" t="s">
        <v>1042</v>
      </c>
      <c r="G453" s="11" t="s">
        <v>1018</v>
      </c>
      <c r="H453" s="11">
        <v>120</v>
      </c>
      <c r="I453" s="11" t="s">
        <v>1043</v>
      </c>
      <c r="J453" s="11" t="s">
        <v>1044</v>
      </c>
      <c r="K453" s="13">
        <v>15</v>
      </c>
      <c r="L453" s="14">
        <v>15</v>
      </c>
      <c r="M453" s="75">
        <v>15</v>
      </c>
      <c r="N453" s="11" t="s">
        <v>1049</v>
      </c>
      <c r="O453" s="12" t="s">
        <v>37</v>
      </c>
      <c r="P453" s="16">
        <v>100000000</v>
      </c>
      <c r="Q453" s="18">
        <v>2</v>
      </c>
      <c r="R453" s="20">
        <v>44197</v>
      </c>
      <c r="S453" s="22">
        <v>12</v>
      </c>
      <c r="T453" s="7" t="s">
        <v>1046</v>
      </c>
      <c r="U453" s="51">
        <v>2</v>
      </c>
      <c r="V453" s="79"/>
      <c r="W453" s="78"/>
      <c r="X453" s="49">
        <f t="shared" si="36"/>
        <v>0</v>
      </c>
      <c r="Y453" s="16">
        <v>0</v>
      </c>
      <c r="Z453" s="16">
        <v>337000000</v>
      </c>
      <c r="AA453" s="16">
        <v>100000000</v>
      </c>
      <c r="AB453" s="16">
        <v>0</v>
      </c>
      <c r="AC453" s="16">
        <v>0</v>
      </c>
      <c r="AD453" s="55">
        <v>100000000</v>
      </c>
      <c r="AF453" s="58">
        <f t="shared" si="39"/>
        <v>0</v>
      </c>
      <c r="AJ453" s="83">
        <f t="shared" si="40"/>
        <v>0</v>
      </c>
      <c r="AK453" s="84">
        <f t="shared" si="41"/>
        <v>0</v>
      </c>
      <c r="AL453" s="85"/>
    </row>
    <row r="454" spans="1:38" ht="12.75" hidden="1" customHeight="1" x14ac:dyDescent="0.25">
      <c r="A454" s="10" t="s">
        <v>976</v>
      </c>
      <c r="B454" s="11" t="s">
        <v>977</v>
      </c>
      <c r="C454" s="11" t="s">
        <v>92</v>
      </c>
      <c r="D454" s="90" t="str">
        <f t="shared" si="37"/>
        <v>41</v>
      </c>
      <c r="E454" s="90" t="str">
        <f t="shared" si="38"/>
        <v>4102</v>
      </c>
      <c r="F454" s="11" t="s">
        <v>1042</v>
      </c>
      <c r="G454" s="11" t="s">
        <v>1050</v>
      </c>
      <c r="H454" s="11">
        <v>121</v>
      </c>
      <c r="I454" s="11" t="s">
        <v>1051</v>
      </c>
      <c r="J454" s="11" t="s">
        <v>1052</v>
      </c>
      <c r="K454" s="13">
        <v>5</v>
      </c>
      <c r="L454" s="14">
        <v>1</v>
      </c>
      <c r="M454" s="75">
        <v>1</v>
      </c>
      <c r="N454" s="11" t="s">
        <v>1053</v>
      </c>
      <c r="O454" s="12" t="s">
        <v>37</v>
      </c>
      <c r="P454" s="16">
        <v>125000000</v>
      </c>
      <c r="Q454" s="18">
        <v>5</v>
      </c>
      <c r="R454" s="20">
        <v>44197</v>
      </c>
      <c r="S454" s="22">
        <v>12</v>
      </c>
      <c r="T454" s="7" t="s">
        <v>1046</v>
      </c>
      <c r="U454" s="51">
        <v>1</v>
      </c>
      <c r="V454" s="79"/>
      <c r="W454" s="78"/>
      <c r="X454" s="49">
        <f t="shared" si="36"/>
        <v>0</v>
      </c>
      <c r="Y454" s="16">
        <v>0</v>
      </c>
      <c r="Z454" s="16">
        <v>54500000</v>
      </c>
      <c r="AA454" s="16">
        <v>4750000</v>
      </c>
      <c r="AB454" s="16">
        <v>0</v>
      </c>
      <c r="AC454" s="16">
        <v>0</v>
      </c>
      <c r="AD454" s="55">
        <v>4750000</v>
      </c>
      <c r="AF454" s="58">
        <f t="shared" si="39"/>
        <v>0</v>
      </c>
      <c r="AJ454" s="83">
        <f t="shared" si="40"/>
        <v>0</v>
      </c>
      <c r="AK454" s="84">
        <f t="shared" si="41"/>
        <v>0</v>
      </c>
      <c r="AL454" s="85"/>
    </row>
    <row r="455" spans="1:38" ht="12.75" hidden="1" customHeight="1" x14ac:dyDescent="0.25">
      <c r="A455" s="10" t="s">
        <v>976</v>
      </c>
      <c r="B455" s="11" t="s">
        <v>977</v>
      </c>
      <c r="C455" s="11" t="s">
        <v>92</v>
      </c>
      <c r="D455" s="90" t="str">
        <f t="shared" si="37"/>
        <v>41</v>
      </c>
      <c r="E455" s="90" t="str">
        <f t="shared" si="38"/>
        <v>4102</v>
      </c>
      <c r="F455" s="11" t="s">
        <v>1042</v>
      </c>
      <c r="G455" s="11" t="s">
        <v>1050</v>
      </c>
      <c r="H455" s="11">
        <v>121</v>
      </c>
      <c r="I455" s="11" t="s">
        <v>1051</v>
      </c>
      <c r="J455" s="11" t="s">
        <v>1052</v>
      </c>
      <c r="K455" s="13">
        <v>5</v>
      </c>
      <c r="L455" s="14">
        <v>1</v>
      </c>
      <c r="M455" s="75">
        <v>1</v>
      </c>
      <c r="N455" s="11" t="s">
        <v>1054</v>
      </c>
      <c r="O455" s="12" t="s">
        <v>37</v>
      </c>
      <c r="P455" s="16">
        <v>50000000</v>
      </c>
      <c r="Q455" s="18">
        <v>1</v>
      </c>
      <c r="R455" s="20">
        <v>44197</v>
      </c>
      <c r="S455" s="22">
        <v>12</v>
      </c>
      <c r="T455" s="7" t="s">
        <v>1046</v>
      </c>
      <c r="U455" s="51">
        <v>1</v>
      </c>
      <c r="V455" s="79"/>
      <c r="W455" s="78"/>
      <c r="X455" s="49">
        <f t="shared" si="36"/>
        <v>0</v>
      </c>
      <c r="Y455" s="16">
        <v>0</v>
      </c>
      <c r="Z455" s="16">
        <v>54500000</v>
      </c>
      <c r="AA455" s="16">
        <v>49750000</v>
      </c>
      <c r="AB455" s="16">
        <v>0</v>
      </c>
      <c r="AC455" s="16">
        <v>0</v>
      </c>
      <c r="AD455" s="55">
        <v>49750000</v>
      </c>
      <c r="AF455" s="58">
        <f t="shared" si="39"/>
        <v>0</v>
      </c>
      <c r="AJ455" s="83">
        <f t="shared" si="40"/>
        <v>0</v>
      </c>
      <c r="AK455" s="84">
        <f t="shared" si="41"/>
        <v>0</v>
      </c>
      <c r="AL455" s="85"/>
    </row>
    <row r="456" spans="1:38" ht="12.75" hidden="1" customHeight="1" x14ac:dyDescent="0.25">
      <c r="A456" s="10" t="s">
        <v>976</v>
      </c>
      <c r="B456" s="11" t="s">
        <v>977</v>
      </c>
      <c r="C456" s="11" t="s">
        <v>92</v>
      </c>
      <c r="D456" s="90" t="str">
        <f t="shared" si="37"/>
        <v>41</v>
      </c>
      <c r="E456" s="90" t="str">
        <f t="shared" si="38"/>
        <v>4103</v>
      </c>
      <c r="F456" s="11" t="s">
        <v>1055</v>
      </c>
      <c r="G456" s="11" t="s">
        <v>1056</v>
      </c>
      <c r="H456" s="11">
        <v>122</v>
      </c>
      <c r="I456" s="11" t="s">
        <v>1057</v>
      </c>
      <c r="J456" s="11" t="s">
        <v>1058</v>
      </c>
      <c r="K456" s="13">
        <v>4</v>
      </c>
      <c r="L456" s="14">
        <v>2</v>
      </c>
      <c r="M456" s="75">
        <v>2</v>
      </c>
      <c r="N456" s="11" t="s">
        <v>1059</v>
      </c>
      <c r="O456" s="12" t="s">
        <v>37</v>
      </c>
      <c r="P456" s="16">
        <v>28000000</v>
      </c>
      <c r="Q456" s="18">
        <v>2</v>
      </c>
      <c r="R456" s="20">
        <v>44197</v>
      </c>
      <c r="S456" s="22">
        <v>12</v>
      </c>
      <c r="T456" s="7" t="s">
        <v>1046</v>
      </c>
      <c r="U456" s="51">
        <v>2</v>
      </c>
      <c r="V456" s="79"/>
      <c r="W456" s="78"/>
      <c r="X456" s="49">
        <f t="shared" si="36"/>
        <v>0</v>
      </c>
      <c r="Y456" s="16">
        <v>0</v>
      </c>
      <c r="Z456" s="16">
        <v>24096750</v>
      </c>
      <c r="AA456" s="16">
        <v>24096750</v>
      </c>
      <c r="AB456" s="16">
        <v>0</v>
      </c>
      <c r="AC456" s="16">
        <v>0</v>
      </c>
      <c r="AD456" s="55">
        <v>24096750</v>
      </c>
      <c r="AF456" s="58">
        <f t="shared" si="39"/>
        <v>0</v>
      </c>
      <c r="AJ456" s="83">
        <f t="shared" si="40"/>
        <v>0</v>
      </c>
      <c r="AK456" s="84">
        <f t="shared" si="41"/>
        <v>0</v>
      </c>
      <c r="AL456" s="85"/>
    </row>
    <row r="457" spans="1:38" ht="12.75" hidden="1" customHeight="1" x14ac:dyDescent="0.25">
      <c r="A457" s="10" t="s">
        <v>976</v>
      </c>
      <c r="B457" s="11" t="s">
        <v>977</v>
      </c>
      <c r="C457" s="11" t="s">
        <v>92</v>
      </c>
      <c r="D457" s="90" t="str">
        <f t="shared" si="37"/>
        <v>41</v>
      </c>
      <c r="E457" s="90" t="str">
        <f t="shared" si="38"/>
        <v>4102</v>
      </c>
      <c r="F457" s="11" t="s">
        <v>1042</v>
      </c>
      <c r="G457" s="11" t="s">
        <v>1060</v>
      </c>
      <c r="H457" s="11">
        <v>123</v>
      </c>
      <c r="I457" s="11" t="s">
        <v>1061</v>
      </c>
      <c r="J457" s="11" t="s">
        <v>1062</v>
      </c>
      <c r="K457" s="13">
        <v>10000</v>
      </c>
      <c r="L457" s="14">
        <v>3104</v>
      </c>
      <c r="M457" s="75">
        <v>3279</v>
      </c>
      <c r="N457" s="11" t="s">
        <v>1063</v>
      </c>
      <c r="O457" s="12" t="s">
        <v>37</v>
      </c>
      <c r="P457" s="16">
        <v>20000000</v>
      </c>
      <c r="Q457" s="18">
        <v>1</v>
      </c>
      <c r="R457" s="20">
        <v>44197</v>
      </c>
      <c r="S457" s="22">
        <v>12</v>
      </c>
      <c r="T457" s="7" t="s">
        <v>1046</v>
      </c>
      <c r="U457" s="51">
        <v>1</v>
      </c>
      <c r="V457" s="79"/>
      <c r="W457" s="78"/>
      <c r="X457" s="49">
        <f t="shared" si="36"/>
        <v>0</v>
      </c>
      <c r="Y457" s="16">
        <v>0</v>
      </c>
      <c r="Z457" s="16">
        <v>394803707</v>
      </c>
      <c r="AA457" s="16">
        <v>20000000</v>
      </c>
      <c r="AB457" s="16">
        <v>0</v>
      </c>
      <c r="AC457" s="16">
        <v>0</v>
      </c>
      <c r="AD457" s="55">
        <v>20000000</v>
      </c>
      <c r="AF457" s="58">
        <f t="shared" si="39"/>
        <v>0</v>
      </c>
      <c r="AJ457" s="83">
        <f t="shared" si="40"/>
        <v>0</v>
      </c>
      <c r="AK457" s="84">
        <f t="shared" si="41"/>
        <v>0</v>
      </c>
      <c r="AL457" s="85"/>
    </row>
    <row r="458" spans="1:38" ht="12.75" hidden="1" customHeight="1" x14ac:dyDescent="0.25">
      <c r="A458" s="10" t="s">
        <v>976</v>
      </c>
      <c r="B458" s="11" t="s">
        <v>977</v>
      </c>
      <c r="C458" s="11" t="s">
        <v>92</v>
      </c>
      <c r="D458" s="90" t="str">
        <f t="shared" si="37"/>
        <v>41</v>
      </c>
      <c r="E458" s="90" t="str">
        <f t="shared" si="38"/>
        <v>4102</v>
      </c>
      <c r="F458" s="11" t="s">
        <v>1042</v>
      </c>
      <c r="G458" s="11" t="s">
        <v>1060</v>
      </c>
      <c r="H458" s="11">
        <v>123</v>
      </c>
      <c r="I458" s="11" t="s">
        <v>1061</v>
      </c>
      <c r="J458" s="11" t="s">
        <v>1062</v>
      </c>
      <c r="K458" s="13">
        <v>10000</v>
      </c>
      <c r="L458" s="14">
        <v>3104</v>
      </c>
      <c r="M458" s="75">
        <v>3279</v>
      </c>
      <c r="N458" s="11" t="s">
        <v>1064</v>
      </c>
      <c r="O458" s="12" t="s">
        <v>37</v>
      </c>
      <c r="P458" s="16">
        <v>100000000</v>
      </c>
      <c r="Q458" s="18">
        <v>2</v>
      </c>
      <c r="R458" s="20">
        <v>44197</v>
      </c>
      <c r="S458" s="22">
        <v>12</v>
      </c>
      <c r="T458" s="7" t="s">
        <v>1046</v>
      </c>
      <c r="U458" s="51">
        <v>2</v>
      </c>
      <c r="V458" s="79"/>
      <c r="W458" s="78"/>
      <c r="X458" s="49">
        <f t="shared" si="36"/>
        <v>0</v>
      </c>
      <c r="Y458" s="16">
        <v>0</v>
      </c>
      <c r="Z458" s="16">
        <v>394803707</v>
      </c>
      <c r="AA458" s="16">
        <v>97545947</v>
      </c>
      <c r="AB458" s="16">
        <v>0</v>
      </c>
      <c r="AC458" s="16">
        <v>0</v>
      </c>
      <c r="AD458" s="55">
        <v>97545947</v>
      </c>
      <c r="AF458" s="58">
        <f t="shared" si="39"/>
        <v>0</v>
      </c>
      <c r="AJ458" s="83">
        <f t="shared" si="40"/>
        <v>0</v>
      </c>
      <c r="AK458" s="84">
        <f t="shared" si="41"/>
        <v>0</v>
      </c>
      <c r="AL458" s="85"/>
    </row>
    <row r="459" spans="1:38" ht="12.75" hidden="1" customHeight="1" x14ac:dyDescent="0.25">
      <c r="A459" s="10" t="s">
        <v>976</v>
      </c>
      <c r="B459" s="11" t="s">
        <v>977</v>
      </c>
      <c r="C459" s="11" t="s">
        <v>92</v>
      </c>
      <c r="D459" s="90" t="str">
        <f t="shared" si="37"/>
        <v>41</v>
      </c>
      <c r="E459" s="90" t="str">
        <f t="shared" si="38"/>
        <v>4102</v>
      </c>
      <c r="F459" s="11" t="s">
        <v>1042</v>
      </c>
      <c r="G459" s="11" t="s">
        <v>1060</v>
      </c>
      <c r="H459" s="11">
        <v>123</v>
      </c>
      <c r="I459" s="11" t="s">
        <v>1061</v>
      </c>
      <c r="J459" s="11" t="s">
        <v>1062</v>
      </c>
      <c r="K459" s="13">
        <v>10000</v>
      </c>
      <c r="L459" s="14">
        <v>3104</v>
      </c>
      <c r="M459" s="75">
        <v>3279</v>
      </c>
      <c r="N459" s="11" t="s">
        <v>1065</v>
      </c>
      <c r="O459" s="12" t="s">
        <v>37</v>
      </c>
      <c r="P459" s="16">
        <v>100000000</v>
      </c>
      <c r="Q459" s="18">
        <v>2</v>
      </c>
      <c r="R459" s="20">
        <v>44197</v>
      </c>
      <c r="S459" s="22">
        <v>12</v>
      </c>
      <c r="T459" s="7" t="s">
        <v>1046</v>
      </c>
      <c r="U459" s="51">
        <v>2</v>
      </c>
      <c r="V459" s="79"/>
      <c r="W459" s="78"/>
      <c r="X459" s="49">
        <f t="shared" si="36"/>
        <v>0</v>
      </c>
      <c r="Y459" s="16">
        <v>0</v>
      </c>
      <c r="Z459" s="16">
        <v>394803707</v>
      </c>
      <c r="AA459" s="16">
        <v>97257760</v>
      </c>
      <c r="AB459" s="16">
        <v>0</v>
      </c>
      <c r="AC459" s="16">
        <v>0</v>
      </c>
      <c r="AD459" s="55">
        <v>97257760</v>
      </c>
      <c r="AF459" s="58">
        <f t="shared" si="39"/>
        <v>0</v>
      </c>
      <c r="AJ459" s="83">
        <f t="shared" si="40"/>
        <v>0</v>
      </c>
      <c r="AK459" s="84">
        <f t="shared" si="41"/>
        <v>0</v>
      </c>
      <c r="AL459" s="85"/>
    </row>
    <row r="460" spans="1:38" ht="12.75" hidden="1" customHeight="1" x14ac:dyDescent="0.25">
      <c r="A460" s="10" t="s">
        <v>976</v>
      </c>
      <c r="B460" s="11" t="s">
        <v>977</v>
      </c>
      <c r="C460" s="11" t="s">
        <v>92</v>
      </c>
      <c r="D460" s="90" t="str">
        <f t="shared" si="37"/>
        <v>41</v>
      </c>
      <c r="E460" s="90" t="str">
        <f t="shared" si="38"/>
        <v>4102</v>
      </c>
      <c r="F460" s="11" t="s">
        <v>1042</v>
      </c>
      <c r="G460" s="11" t="s">
        <v>1060</v>
      </c>
      <c r="H460" s="11">
        <v>123</v>
      </c>
      <c r="I460" s="11" t="s">
        <v>1061</v>
      </c>
      <c r="J460" s="11" t="s">
        <v>1062</v>
      </c>
      <c r="K460" s="13">
        <v>10000</v>
      </c>
      <c r="L460" s="14">
        <v>3104</v>
      </c>
      <c r="M460" s="75">
        <v>3279</v>
      </c>
      <c r="N460" s="11" t="s">
        <v>1066</v>
      </c>
      <c r="O460" s="12" t="s">
        <v>37</v>
      </c>
      <c r="P460" s="16">
        <v>65000000</v>
      </c>
      <c r="Q460" s="18">
        <v>1</v>
      </c>
      <c r="R460" s="20">
        <v>44197</v>
      </c>
      <c r="S460" s="22">
        <v>12</v>
      </c>
      <c r="T460" s="7" t="s">
        <v>1046</v>
      </c>
      <c r="U460" s="51">
        <v>1</v>
      </c>
      <c r="V460" s="79"/>
      <c r="W460" s="78"/>
      <c r="X460" s="49">
        <f t="shared" si="36"/>
        <v>0</v>
      </c>
      <c r="Y460" s="16">
        <v>0</v>
      </c>
      <c r="Z460" s="16">
        <v>394803707</v>
      </c>
      <c r="AA460" s="16">
        <v>65000000</v>
      </c>
      <c r="AB460" s="16">
        <v>0</v>
      </c>
      <c r="AC460" s="16">
        <v>0</v>
      </c>
      <c r="AD460" s="55">
        <v>65000000</v>
      </c>
      <c r="AF460" s="58">
        <f t="shared" si="39"/>
        <v>0</v>
      </c>
      <c r="AJ460" s="83">
        <f t="shared" si="40"/>
        <v>0</v>
      </c>
      <c r="AK460" s="84">
        <f t="shared" si="41"/>
        <v>0</v>
      </c>
      <c r="AL460" s="85"/>
    </row>
    <row r="461" spans="1:38" ht="12.75" hidden="1" customHeight="1" x14ac:dyDescent="0.25">
      <c r="A461" s="10" t="s">
        <v>976</v>
      </c>
      <c r="B461" s="11" t="s">
        <v>977</v>
      </c>
      <c r="C461" s="11" t="s">
        <v>92</v>
      </c>
      <c r="D461" s="90" t="str">
        <f t="shared" si="37"/>
        <v>41</v>
      </c>
      <c r="E461" s="90" t="str">
        <f t="shared" si="38"/>
        <v>4102</v>
      </c>
      <c r="F461" s="11" t="s">
        <v>1042</v>
      </c>
      <c r="G461" s="11" t="s">
        <v>1060</v>
      </c>
      <c r="H461" s="11">
        <v>123</v>
      </c>
      <c r="I461" s="11" t="s">
        <v>1061</v>
      </c>
      <c r="J461" s="11" t="s">
        <v>1062</v>
      </c>
      <c r="K461" s="13">
        <v>10000</v>
      </c>
      <c r="L461" s="14">
        <v>3104</v>
      </c>
      <c r="M461" s="75">
        <v>3279</v>
      </c>
      <c r="N461" s="11" t="s">
        <v>1067</v>
      </c>
      <c r="O461" s="12" t="s">
        <v>37</v>
      </c>
      <c r="P461" s="16">
        <v>65000000</v>
      </c>
      <c r="Q461" s="18">
        <v>1</v>
      </c>
      <c r="R461" s="20">
        <v>44197</v>
      </c>
      <c r="S461" s="22">
        <v>12</v>
      </c>
      <c r="T461" s="7" t="s">
        <v>1046</v>
      </c>
      <c r="U461" s="51">
        <v>1</v>
      </c>
      <c r="V461" s="79"/>
      <c r="W461" s="78"/>
      <c r="X461" s="49">
        <f t="shared" ref="X461:X524" si="42">V461/U461</f>
        <v>0</v>
      </c>
      <c r="Y461" s="16">
        <v>0</v>
      </c>
      <c r="Z461" s="16">
        <v>394803707</v>
      </c>
      <c r="AA461" s="16">
        <v>65000000</v>
      </c>
      <c r="AB461" s="16">
        <v>0</v>
      </c>
      <c r="AC461" s="16">
        <v>0</v>
      </c>
      <c r="AD461" s="55">
        <v>65000000</v>
      </c>
      <c r="AF461" s="58">
        <f t="shared" si="39"/>
        <v>0</v>
      </c>
      <c r="AJ461" s="83">
        <f t="shared" si="40"/>
        <v>0</v>
      </c>
      <c r="AK461" s="84">
        <f t="shared" si="41"/>
        <v>0</v>
      </c>
      <c r="AL461" s="85"/>
    </row>
    <row r="462" spans="1:38" ht="12.75" hidden="1" customHeight="1" x14ac:dyDescent="0.25">
      <c r="A462" s="10" t="s">
        <v>976</v>
      </c>
      <c r="B462" s="11" t="s">
        <v>977</v>
      </c>
      <c r="C462" s="11" t="s">
        <v>92</v>
      </c>
      <c r="D462" s="90" t="str">
        <f t="shared" ref="D462:D525" si="43">MID(G462,1,2)</f>
        <v>41</v>
      </c>
      <c r="E462" s="90" t="str">
        <f t="shared" ref="E462:E525" si="44">MID(G462,1,4)</f>
        <v>4102</v>
      </c>
      <c r="F462" s="11" t="s">
        <v>1042</v>
      </c>
      <c r="G462" s="11" t="s">
        <v>1060</v>
      </c>
      <c r="H462" s="11">
        <v>123</v>
      </c>
      <c r="I462" s="11" t="s">
        <v>1061</v>
      </c>
      <c r="J462" s="11" t="s">
        <v>1062</v>
      </c>
      <c r="K462" s="13">
        <v>10000</v>
      </c>
      <c r="L462" s="14">
        <v>3104</v>
      </c>
      <c r="M462" s="75">
        <v>3279</v>
      </c>
      <c r="N462" s="11" t="s">
        <v>1068</v>
      </c>
      <c r="O462" s="12" t="s">
        <v>37</v>
      </c>
      <c r="P462" s="16">
        <v>65000000</v>
      </c>
      <c r="Q462" s="18">
        <v>1</v>
      </c>
      <c r="R462" s="20">
        <v>44197</v>
      </c>
      <c r="S462" s="22">
        <v>12</v>
      </c>
      <c r="T462" s="7" t="s">
        <v>1046</v>
      </c>
      <c r="U462" s="51">
        <v>1</v>
      </c>
      <c r="V462" s="79"/>
      <c r="W462" s="78"/>
      <c r="X462" s="49">
        <f t="shared" si="42"/>
        <v>0</v>
      </c>
      <c r="Y462" s="16">
        <v>0</v>
      </c>
      <c r="Z462" s="16">
        <v>394803707</v>
      </c>
      <c r="AA462" s="16">
        <v>50000000</v>
      </c>
      <c r="AB462" s="16">
        <v>0</v>
      </c>
      <c r="AC462" s="16">
        <v>0</v>
      </c>
      <c r="AD462" s="55">
        <v>50000000</v>
      </c>
      <c r="AF462" s="58">
        <f t="shared" ref="AF462:AF525" si="45">AE462/AA462</f>
        <v>0</v>
      </c>
      <c r="AJ462" s="83">
        <f t="shared" ref="AJ462:AJ525" si="46">AE462+AG462+AI462</f>
        <v>0</v>
      </c>
      <c r="AK462" s="84">
        <f t="shared" ref="AK462:AK525" si="47">AJ462/AD462</f>
        <v>0</v>
      </c>
      <c r="AL462" s="85"/>
    </row>
    <row r="463" spans="1:38" ht="12.75" hidden="1" customHeight="1" x14ac:dyDescent="0.25">
      <c r="A463" s="10" t="s">
        <v>976</v>
      </c>
      <c r="B463" s="11" t="s">
        <v>977</v>
      </c>
      <c r="C463" s="11" t="s">
        <v>92</v>
      </c>
      <c r="D463" s="90" t="str">
        <f t="shared" si="43"/>
        <v>41</v>
      </c>
      <c r="E463" s="90" t="str">
        <f t="shared" si="44"/>
        <v>4103</v>
      </c>
      <c r="F463" s="11" t="s">
        <v>1055</v>
      </c>
      <c r="G463" s="11" t="s">
        <v>1069</v>
      </c>
      <c r="H463" s="11">
        <v>124</v>
      </c>
      <c r="I463" s="11" t="s">
        <v>1070</v>
      </c>
      <c r="J463" s="11" t="s">
        <v>1071</v>
      </c>
      <c r="K463" s="13">
        <v>100</v>
      </c>
      <c r="L463" s="14">
        <v>20</v>
      </c>
      <c r="M463" s="75">
        <v>11</v>
      </c>
      <c r="N463" s="11" t="s">
        <v>1072</v>
      </c>
      <c r="O463" s="12" t="s">
        <v>37</v>
      </c>
      <c r="P463" s="16">
        <v>170000000</v>
      </c>
      <c r="Q463" s="18">
        <v>20</v>
      </c>
      <c r="R463" s="20">
        <v>44197</v>
      </c>
      <c r="S463" s="22">
        <v>12</v>
      </c>
      <c r="T463" s="7" t="s">
        <v>1046</v>
      </c>
      <c r="U463" s="51">
        <v>20</v>
      </c>
      <c r="V463" s="79"/>
      <c r="W463" s="78"/>
      <c r="X463" s="49">
        <f t="shared" si="42"/>
        <v>0</v>
      </c>
      <c r="Y463" s="65">
        <v>129045665</v>
      </c>
      <c r="Z463" s="16">
        <v>307371885</v>
      </c>
      <c r="AA463" s="16">
        <v>115000000</v>
      </c>
      <c r="AB463" s="16">
        <v>0</v>
      </c>
      <c r="AC463" s="16">
        <v>0</v>
      </c>
      <c r="AD463" s="55">
        <v>115000000</v>
      </c>
      <c r="AF463" s="58">
        <f t="shared" si="45"/>
        <v>0</v>
      </c>
      <c r="AJ463" s="83">
        <f t="shared" si="46"/>
        <v>0</v>
      </c>
      <c r="AK463" s="84">
        <f t="shared" si="47"/>
        <v>0</v>
      </c>
      <c r="AL463" s="85" t="s">
        <v>2767</v>
      </c>
    </row>
    <row r="464" spans="1:38" ht="12.75" hidden="1" customHeight="1" x14ac:dyDescent="0.25">
      <c r="A464" s="10" t="s">
        <v>976</v>
      </c>
      <c r="B464" s="11" t="s">
        <v>977</v>
      </c>
      <c r="C464" s="11" t="s">
        <v>92</v>
      </c>
      <c r="D464" s="90" t="str">
        <f t="shared" si="43"/>
        <v>41</v>
      </c>
      <c r="E464" s="90" t="str">
        <f t="shared" si="44"/>
        <v>4103</v>
      </c>
      <c r="F464" s="11" t="s">
        <v>1055</v>
      </c>
      <c r="G464" s="11" t="s">
        <v>1069</v>
      </c>
      <c r="H464" s="11">
        <v>124</v>
      </c>
      <c r="I464" s="11" t="s">
        <v>1070</v>
      </c>
      <c r="J464" s="11" t="s">
        <v>1071</v>
      </c>
      <c r="K464" s="13">
        <v>100</v>
      </c>
      <c r="L464" s="14">
        <v>20</v>
      </c>
      <c r="M464" s="75">
        <v>11</v>
      </c>
      <c r="N464" s="11" t="s">
        <v>1073</v>
      </c>
      <c r="O464" s="12" t="s">
        <v>37</v>
      </c>
      <c r="P464" s="16">
        <v>45000000</v>
      </c>
      <c r="Q464" s="18">
        <v>10</v>
      </c>
      <c r="R464" s="20">
        <v>44197</v>
      </c>
      <c r="S464" s="22">
        <v>12</v>
      </c>
      <c r="T464" s="7" t="s">
        <v>1046</v>
      </c>
      <c r="U464" s="51">
        <v>10</v>
      </c>
      <c r="V464" s="79"/>
      <c r="W464" s="78"/>
      <c r="X464" s="49">
        <f t="shared" si="42"/>
        <v>0</v>
      </c>
      <c r="Y464" s="65">
        <v>129045665</v>
      </c>
      <c r="Z464" s="16">
        <v>307371885</v>
      </c>
      <c r="AA464" s="16">
        <v>43326220</v>
      </c>
      <c r="AB464" s="16">
        <v>0</v>
      </c>
      <c r="AC464" s="16">
        <v>0</v>
      </c>
      <c r="AD464" s="55">
        <v>43326220</v>
      </c>
      <c r="AF464" s="58">
        <f t="shared" si="45"/>
        <v>0</v>
      </c>
      <c r="AJ464" s="83">
        <f t="shared" si="46"/>
        <v>0</v>
      </c>
      <c r="AK464" s="84">
        <f t="shared" si="47"/>
        <v>0</v>
      </c>
      <c r="AL464" s="85" t="s">
        <v>2767</v>
      </c>
    </row>
    <row r="465" spans="1:38" ht="12.75" hidden="1" customHeight="1" x14ac:dyDescent="0.25">
      <c r="A465" s="10" t="s">
        <v>976</v>
      </c>
      <c r="B465" s="11" t="s">
        <v>977</v>
      </c>
      <c r="C465" s="11" t="s">
        <v>92</v>
      </c>
      <c r="D465" s="90" t="str">
        <f t="shared" si="43"/>
        <v>41</v>
      </c>
      <c r="E465" s="90" t="str">
        <f t="shared" si="44"/>
        <v>4103</v>
      </c>
      <c r="F465" s="11" t="s">
        <v>1055</v>
      </c>
      <c r="G465" s="11" t="s">
        <v>1069</v>
      </c>
      <c r="H465" s="11">
        <v>124</v>
      </c>
      <c r="I465" s="11" t="s">
        <v>1070</v>
      </c>
      <c r="J465" s="11" t="s">
        <v>1071</v>
      </c>
      <c r="K465" s="13">
        <v>100</v>
      </c>
      <c r="L465" s="14">
        <v>20</v>
      </c>
      <c r="M465" s="75">
        <v>11</v>
      </c>
      <c r="N465" s="11" t="s">
        <v>1074</v>
      </c>
      <c r="O465" s="12" t="s">
        <v>37</v>
      </c>
      <c r="P465" s="16">
        <v>50000000</v>
      </c>
      <c r="Q465" s="18">
        <v>10</v>
      </c>
      <c r="R465" s="20">
        <v>44197</v>
      </c>
      <c r="S465" s="22">
        <v>12</v>
      </c>
      <c r="T465" s="7" t="s">
        <v>1046</v>
      </c>
      <c r="U465" s="51">
        <v>10</v>
      </c>
      <c r="V465" s="79"/>
      <c r="W465" s="78"/>
      <c r="X465" s="49">
        <f t="shared" si="42"/>
        <v>0</v>
      </c>
      <c r="Y465" s="65">
        <v>129045665</v>
      </c>
      <c r="Z465" s="16">
        <v>307371885</v>
      </c>
      <c r="AA465" s="16">
        <v>20000000</v>
      </c>
      <c r="AB465" s="16">
        <v>0</v>
      </c>
      <c r="AC465" s="16">
        <v>0</v>
      </c>
      <c r="AD465" s="55">
        <v>20000000</v>
      </c>
      <c r="AF465" s="58">
        <f t="shared" si="45"/>
        <v>0</v>
      </c>
      <c r="AJ465" s="83">
        <f t="shared" si="46"/>
        <v>0</v>
      </c>
      <c r="AK465" s="84">
        <f t="shared" si="47"/>
        <v>0</v>
      </c>
      <c r="AL465" s="85" t="s">
        <v>2767</v>
      </c>
    </row>
    <row r="466" spans="1:38" ht="12.75" hidden="1" customHeight="1" x14ac:dyDescent="0.25">
      <c r="A466" s="10" t="s">
        <v>976</v>
      </c>
      <c r="B466" s="11" t="s">
        <v>977</v>
      </c>
      <c r="C466" s="11" t="s">
        <v>92</v>
      </c>
      <c r="D466" s="90" t="str">
        <f t="shared" si="43"/>
        <v>19</v>
      </c>
      <c r="E466" s="90" t="str">
        <f t="shared" si="44"/>
        <v>1901</v>
      </c>
      <c r="F466" s="11" t="s">
        <v>1075</v>
      </c>
      <c r="G466" s="11" t="s">
        <v>1076</v>
      </c>
      <c r="H466" s="11">
        <v>132</v>
      </c>
      <c r="I466" s="11" t="s">
        <v>1077</v>
      </c>
      <c r="J466" s="11" t="s">
        <v>1078</v>
      </c>
      <c r="K466" s="13">
        <v>2500</v>
      </c>
      <c r="L466" s="14">
        <v>2500</v>
      </c>
      <c r="M466" s="75">
        <v>2479</v>
      </c>
      <c r="N466" s="11" t="s">
        <v>1079</v>
      </c>
      <c r="O466" s="12" t="s">
        <v>37</v>
      </c>
      <c r="P466" s="16">
        <v>190000000</v>
      </c>
      <c r="Q466" s="18">
        <v>5</v>
      </c>
      <c r="R466" s="20">
        <v>44197</v>
      </c>
      <c r="S466" s="22">
        <v>12</v>
      </c>
      <c r="T466" s="7" t="s">
        <v>1080</v>
      </c>
      <c r="U466" s="51">
        <v>5</v>
      </c>
      <c r="V466" s="79"/>
      <c r="W466" s="78"/>
      <c r="X466" s="49">
        <f t="shared" si="42"/>
        <v>0</v>
      </c>
      <c r="Y466" s="65">
        <v>272483385</v>
      </c>
      <c r="Z466" s="16">
        <v>1512483385</v>
      </c>
      <c r="AA466" s="16">
        <v>190000000</v>
      </c>
      <c r="AB466" s="16">
        <v>0</v>
      </c>
      <c r="AC466" s="16">
        <v>0</v>
      </c>
      <c r="AD466" s="55">
        <v>190000000</v>
      </c>
      <c r="AF466" s="58">
        <f t="shared" si="45"/>
        <v>0</v>
      </c>
      <c r="AJ466" s="83">
        <f t="shared" si="46"/>
        <v>0</v>
      </c>
      <c r="AK466" s="84">
        <f t="shared" si="47"/>
        <v>0</v>
      </c>
      <c r="AL466" s="85" t="s">
        <v>2767</v>
      </c>
    </row>
    <row r="467" spans="1:38" ht="12.75" hidden="1" customHeight="1" x14ac:dyDescent="0.25">
      <c r="A467" s="10" t="s">
        <v>976</v>
      </c>
      <c r="B467" s="11" t="s">
        <v>977</v>
      </c>
      <c r="C467" s="11" t="s">
        <v>92</v>
      </c>
      <c r="D467" s="90" t="str">
        <f t="shared" si="43"/>
        <v>19</v>
      </c>
      <c r="E467" s="90" t="str">
        <f t="shared" si="44"/>
        <v>1901</v>
      </c>
      <c r="F467" s="11" t="s">
        <v>1075</v>
      </c>
      <c r="G467" s="11" t="s">
        <v>1076</v>
      </c>
      <c r="H467" s="11">
        <v>132</v>
      </c>
      <c r="I467" s="11" t="s">
        <v>1077</v>
      </c>
      <c r="J467" s="11" t="s">
        <v>1078</v>
      </c>
      <c r="K467" s="13">
        <v>2500</v>
      </c>
      <c r="L467" s="14">
        <v>2500</v>
      </c>
      <c r="M467" s="75">
        <v>2479</v>
      </c>
      <c r="N467" s="11" t="s">
        <v>1081</v>
      </c>
      <c r="O467" s="12" t="s">
        <v>37</v>
      </c>
      <c r="P467" s="16">
        <v>1050000000</v>
      </c>
      <c r="Q467" s="18">
        <v>2500</v>
      </c>
      <c r="R467" s="20">
        <v>44197</v>
      </c>
      <c r="S467" s="22">
        <v>12</v>
      </c>
      <c r="T467" s="7" t="s">
        <v>1080</v>
      </c>
      <c r="U467" s="51">
        <v>2500</v>
      </c>
      <c r="V467" s="79"/>
      <c r="W467" s="78"/>
      <c r="X467" s="49">
        <f t="shared" si="42"/>
        <v>0</v>
      </c>
      <c r="Y467" s="65">
        <v>272483385</v>
      </c>
      <c r="Z467" s="16">
        <v>1512483385</v>
      </c>
      <c r="AA467" s="16">
        <v>1050000000</v>
      </c>
      <c r="AB467" s="16">
        <v>0</v>
      </c>
      <c r="AC467" s="16">
        <v>0</v>
      </c>
      <c r="AD467" s="55">
        <v>1050000000</v>
      </c>
      <c r="AF467" s="58">
        <f t="shared" si="45"/>
        <v>0</v>
      </c>
      <c r="AJ467" s="83">
        <f t="shared" si="46"/>
        <v>0</v>
      </c>
      <c r="AK467" s="84">
        <f t="shared" si="47"/>
        <v>0</v>
      </c>
      <c r="AL467" s="85" t="s">
        <v>2767</v>
      </c>
    </row>
    <row r="468" spans="1:38" ht="12.75" hidden="1" customHeight="1" x14ac:dyDescent="0.25">
      <c r="A468" s="10" t="s">
        <v>976</v>
      </c>
      <c r="B468" s="11" t="s">
        <v>977</v>
      </c>
      <c r="C468" s="11" t="s">
        <v>92</v>
      </c>
      <c r="D468" s="90" t="str">
        <f t="shared" si="43"/>
        <v>19</v>
      </c>
      <c r="E468" s="90" t="str">
        <f t="shared" si="44"/>
        <v>1901</v>
      </c>
      <c r="F468" s="11" t="s">
        <v>1075</v>
      </c>
      <c r="G468" s="11" t="s">
        <v>1082</v>
      </c>
      <c r="H468" s="11">
        <v>133</v>
      </c>
      <c r="I468" s="11" t="s">
        <v>1083</v>
      </c>
      <c r="J468" s="11" t="s">
        <v>1084</v>
      </c>
      <c r="K468" s="13">
        <v>100</v>
      </c>
      <c r="L468" s="14">
        <v>100</v>
      </c>
      <c r="M468" s="75">
        <v>98</v>
      </c>
      <c r="N468" s="11" t="s">
        <v>1085</v>
      </c>
      <c r="O468" s="12" t="s">
        <v>37</v>
      </c>
      <c r="P468" s="16">
        <v>250483385</v>
      </c>
      <c r="Q468" s="18">
        <v>10</v>
      </c>
      <c r="R468" s="20">
        <v>44197</v>
      </c>
      <c r="S468" s="22">
        <v>12</v>
      </c>
      <c r="T468" s="7" t="s">
        <v>1080</v>
      </c>
      <c r="U468" s="51">
        <v>10</v>
      </c>
      <c r="V468" s="79"/>
      <c r="W468" s="78"/>
      <c r="X468" s="49">
        <f t="shared" si="42"/>
        <v>0</v>
      </c>
      <c r="Y468" s="16">
        <v>0</v>
      </c>
      <c r="Z468" s="16">
        <v>100000000</v>
      </c>
      <c r="AA468" s="40">
        <v>0</v>
      </c>
      <c r="AB468" s="16">
        <v>0</v>
      </c>
      <c r="AC468" s="16">
        <v>0</v>
      </c>
      <c r="AD468" s="55">
        <v>0</v>
      </c>
      <c r="AF468" s="58" t="e">
        <f t="shared" si="45"/>
        <v>#DIV/0!</v>
      </c>
      <c r="AJ468" s="83">
        <f t="shared" si="46"/>
        <v>0</v>
      </c>
      <c r="AK468" s="84" t="e">
        <f t="shared" si="47"/>
        <v>#DIV/0!</v>
      </c>
      <c r="AL468" s="85" t="s">
        <v>2766</v>
      </c>
    </row>
    <row r="469" spans="1:38" ht="12.75" hidden="1" customHeight="1" x14ac:dyDescent="0.25">
      <c r="A469" s="10" t="s">
        <v>976</v>
      </c>
      <c r="B469" s="11" t="s">
        <v>977</v>
      </c>
      <c r="C469" s="11" t="s">
        <v>92</v>
      </c>
      <c r="D469" s="90" t="str">
        <f t="shared" si="43"/>
        <v>19</v>
      </c>
      <c r="E469" s="90" t="str">
        <f t="shared" si="44"/>
        <v>1901</v>
      </c>
      <c r="F469" s="11" t="s">
        <v>1075</v>
      </c>
      <c r="G469" s="11" t="s">
        <v>1082</v>
      </c>
      <c r="H469" s="11">
        <v>133</v>
      </c>
      <c r="I469" s="11" t="s">
        <v>1083</v>
      </c>
      <c r="J469" s="11" t="s">
        <v>1084</v>
      </c>
      <c r="K469" s="13">
        <v>100</v>
      </c>
      <c r="L469" s="14">
        <v>100</v>
      </c>
      <c r="M469" s="75">
        <v>98</v>
      </c>
      <c r="N469" s="11" t="s">
        <v>1086</v>
      </c>
      <c r="O469" s="12" t="s">
        <v>37</v>
      </c>
      <c r="P469" s="16">
        <v>210000000</v>
      </c>
      <c r="Q469" s="18">
        <v>1000</v>
      </c>
      <c r="R469" s="20">
        <v>44197</v>
      </c>
      <c r="S469" s="22">
        <v>12</v>
      </c>
      <c r="T469" s="7" t="s">
        <v>1080</v>
      </c>
      <c r="U469" s="51">
        <v>100</v>
      </c>
      <c r="V469" s="79"/>
      <c r="W469" s="78"/>
      <c r="X469" s="49">
        <f t="shared" si="42"/>
        <v>0</v>
      </c>
      <c r="Y469" s="16">
        <v>0</v>
      </c>
      <c r="Z469" s="16">
        <v>100000000</v>
      </c>
      <c r="AA469" s="16">
        <v>100000000</v>
      </c>
      <c r="AB469" s="16">
        <v>0</v>
      </c>
      <c r="AC469" s="16">
        <v>0</v>
      </c>
      <c r="AD469" s="55">
        <v>100000000</v>
      </c>
      <c r="AF469" s="58">
        <f t="shared" si="45"/>
        <v>0</v>
      </c>
      <c r="AJ469" s="83">
        <f t="shared" si="46"/>
        <v>0</v>
      </c>
      <c r="AK469" s="84">
        <f t="shared" si="47"/>
        <v>0</v>
      </c>
      <c r="AL469" s="85"/>
    </row>
    <row r="470" spans="1:38" ht="12.75" hidden="1" customHeight="1" x14ac:dyDescent="0.25">
      <c r="A470" s="10" t="s">
        <v>976</v>
      </c>
      <c r="B470" s="11" t="s">
        <v>977</v>
      </c>
      <c r="C470" s="11" t="s">
        <v>92</v>
      </c>
      <c r="D470" s="90" t="str">
        <f t="shared" si="43"/>
        <v>19</v>
      </c>
      <c r="E470" s="90" t="str">
        <f t="shared" si="44"/>
        <v>1901</v>
      </c>
      <c r="F470" s="11" t="s">
        <v>1075</v>
      </c>
      <c r="G470" s="11" t="s">
        <v>1087</v>
      </c>
      <c r="H470" s="11">
        <v>134</v>
      </c>
      <c r="I470" s="11" t="s">
        <v>1088</v>
      </c>
      <c r="J470" s="11" t="s">
        <v>1089</v>
      </c>
      <c r="K470" s="13">
        <v>250</v>
      </c>
      <c r="L470" s="14">
        <v>50</v>
      </c>
      <c r="M470" s="75">
        <v>50</v>
      </c>
      <c r="N470" s="11" t="s">
        <v>1090</v>
      </c>
      <c r="O470" s="12" t="s">
        <v>37</v>
      </c>
      <c r="P470" s="16">
        <v>80000000</v>
      </c>
      <c r="Q470" s="18">
        <v>2</v>
      </c>
      <c r="R470" s="20">
        <v>44197</v>
      </c>
      <c r="S470" s="22">
        <v>12</v>
      </c>
      <c r="T470" s="7" t="s">
        <v>1080</v>
      </c>
      <c r="U470" s="51">
        <v>2</v>
      </c>
      <c r="V470" s="79"/>
      <c r="W470" s="78"/>
      <c r="X470" s="49">
        <f t="shared" si="42"/>
        <v>0</v>
      </c>
      <c r="Y470" s="16">
        <v>0</v>
      </c>
      <c r="Z470" s="16">
        <v>189104747</v>
      </c>
      <c r="AA470" s="16">
        <v>80000000</v>
      </c>
      <c r="AB470" s="16">
        <v>0</v>
      </c>
      <c r="AC470" s="16">
        <v>0</v>
      </c>
      <c r="AD470" s="55">
        <v>80000000</v>
      </c>
      <c r="AF470" s="58">
        <f t="shared" si="45"/>
        <v>0</v>
      </c>
      <c r="AJ470" s="83">
        <f t="shared" si="46"/>
        <v>0</v>
      </c>
      <c r="AK470" s="84">
        <f t="shared" si="47"/>
        <v>0</v>
      </c>
      <c r="AL470" s="85"/>
    </row>
    <row r="471" spans="1:38" ht="12.75" hidden="1" customHeight="1" x14ac:dyDescent="0.25">
      <c r="A471" s="10" t="s">
        <v>976</v>
      </c>
      <c r="B471" s="11" t="s">
        <v>977</v>
      </c>
      <c r="C471" s="11" t="s">
        <v>92</v>
      </c>
      <c r="D471" s="90" t="str">
        <f t="shared" si="43"/>
        <v>19</v>
      </c>
      <c r="E471" s="90" t="str">
        <f t="shared" si="44"/>
        <v>1901</v>
      </c>
      <c r="F471" s="11" t="s">
        <v>1075</v>
      </c>
      <c r="G471" s="11" t="s">
        <v>1087</v>
      </c>
      <c r="H471" s="11">
        <v>134</v>
      </c>
      <c r="I471" s="11" t="s">
        <v>1088</v>
      </c>
      <c r="J471" s="11" t="s">
        <v>1089</v>
      </c>
      <c r="K471" s="13">
        <v>250</v>
      </c>
      <c r="L471" s="14">
        <v>50</v>
      </c>
      <c r="M471" s="75">
        <v>50</v>
      </c>
      <c r="N471" s="11" t="s">
        <v>1091</v>
      </c>
      <c r="O471" s="12" t="s">
        <v>37</v>
      </c>
      <c r="P471" s="16">
        <v>7000000</v>
      </c>
      <c r="Q471" s="18">
        <v>1</v>
      </c>
      <c r="R471" s="20">
        <v>44197</v>
      </c>
      <c r="S471" s="22">
        <v>12</v>
      </c>
      <c r="T471" s="7" t="s">
        <v>1080</v>
      </c>
      <c r="U471" s="51">
        <v>1</v>
      </c>
      <c r="V471" s="79"/>
      <c r="W471" s="78"/>
      <c r="X471" s="49">
        <f t="shared" si="42"/>
        <v>0</v>
      </c>
      <c r="Y471" s="16">
        <v>0</v>
      </c>
      <c r="Z471" s="16">
        <v>189104747</v>
      </c>
      <c r="AA471" s="16">
        <v>7000000</v>
      </c>
      <c r="AB471" s="16">
        <v>0</v>
      </c>
      <c r="AC471" s="16">
        <v>0</v>
      </c>
      <c r="AD471" s="55">
        <v>7000000</v>
      </c>
      <c r="AF471" s="58">
        <f t="shared" si="45"/>
        <v>0</v>
      </c>
      <c r="AJ471" s="83">
        <f t="shared" si="46"/>
        <v>0</v>
      </c>
      <c r="AK471" s="84">
        <f t="shared" si="47"/>
        <v>0</v>
      </c>
      <c r="AL471" s="85"/>
    </row>
    <row r="472" spans="1:38" ht="12.75" hidden="1" customHeight="1" x14ac:dyDescent="0.25">
      <c r="A472" s="10" t="s">
        <v>976</v>
      </c>
      <c r="B472" s="11" t="s">
        <v>977</v>
      </c>
      <c r="C472" s="11" t="s">
        <v>92</v>
      </c>
      <c r="D472" s="90" t="str">
        <f t="shared" si="43"/>
        <v>19</v>
      </c>
      <c r="E472" s="90" t="str">
        <f t="shared" si="44"/>
        <v>1901</v>
      </c>
      <c r="F472" s="11" t="s">
        <v>1075</v>
      </c>
      <c r="G472" s="11" t="s">
        <v>1087</v>
      </c>
      <c r="H472" s="11">
        <v>134</v>
      </c>
      <c r="I472" s="11" t="s">
        <v>1088</v>
      </c>
      <c r="J472" s="11" t="s">
        <v>1089</v>
      </c>
      <c r="K472" s="13">
        <v>250</v>
      </c>
      <c r="L472" s="14">
        <v>50</v>
      </c>
      <c r="M472" s="75">
        <v>50</v>
      </c>
      <c r="N472" s="11" t="s">
        <v>1092</v>
      </c>
      <c r="O472" s="12" t="s">
        <v>37</v>
      </c>
      <c r="P472" s="16">
        <v>163000000</v>
      </c>
      <c r="Q472" s="18">
        <v>4</v>
      </c>
      <c r="R472" s="20">
        <v>44197</v>
      </c>
      <c r="S472" s="22">
        <v>12</v>
      </c>
      <c r="T472" s="7" t="s">
        <v>1080</v>
      </c>
      <c r="U472" s="51">
        <v>4</v>
      </c>
      <c r="V472" s="79"/>
      <c r="W472" s="78"/>
      <c r="X472" s="49">
        <f t="shared" si="42"/>
        <v>0</v>
      </c>
      <c r="Y472" s="16">
        <v>0</v>
      </c>
      <c r="Z472" s="16">
        <v>189104747</v>
      </c>
      <c r="AA472" s="16">
        <v>102104747</v>
      </c>
      <c r="AB472" s="16">
        <v>0</v>
      </c>
      <c r="AC472" s="16">
        <v>0</v>
      </c>
      <c r="AD472" s="55">
        <v>102104747</v>
      </c>
      <c r="AF472" s="58">
        <f t="shared" si="45"/>
        <v>0</v>
      </c>
      <c r="AJ472" s="83">
        <f t="shared" si="46"/>
        <v>0</v>
      </c>
      <c r="AK472" s="84">
        <f t="shared" si="47"/>
        <v>0</v>
      </c>
      <c r="AL472" s="85"/>
    </row>
    <row r="473" spans="1:38" ht="12.75" hidden="1" customHeight="1" x14ac:dyDescent="0.25">
      <c r="A473" s="10" t="s">
        <v>976</v>
      </c>
      <c r="B473" s="11" t="s">
        <v>977</v>
      </c>
      <c r="C473" s="11" t="s">
        <v>92</v>
      </c>
      <c r="D473" s="90" t="str">
        <f t="shared" si="43"/>
        <v>19</v>
      </c>
      <c r="E473" s="90" t="str">
        <f t="shared" si="44"/>
        <v>1901</v>
      </c>
      <c r="F473" s="11" t="s">
        <v>1075</v>
      </c>
      <c r="G473" s="11" t="s">
        <v>1093</v>
      </c>
      <c r="H473" s="11">
        <v>135</v>
      </c>
      <c r="I473" s="11" t="s">
        <v>1094</v>
      </c>
      <c r="J473" s="11" t="s">
        <v>1095</v>
      </c>
      <c r="K473" s="13">
        <v>116</v>
      </c>
      <c r="L473" s="14">
        <v>116</v>
      </c>
      <c r="M473" s="75">
        <v>116</v>
      </c>
      <c r="N473" s="11" t="s">
        <v>1096</v>
      </c>
      <c r="O473" s="12" t="s">
        <v>37</v>
      </c>
      <c r="P473" s="16">
        <v>300000000</v>
      </c>
      <c r="Q473" s="18">
        <v>5</v>
      </c>
      <c r="R473" s="20">
        <v>44197</v>
      </c>
      <c r="S473" s="22">
        <v>12</v>
      </c>
      <c r="T473" s="7" t="s">
        <v>1080</v>
      </c>
      <c r="U473" s="51">
        <v>5</v>
      </c>
      <c r="V473" s="79"/>
      <c r="W473" s="78"/>
      <c r="X473" s="49">
        <f t="shared" si="42"/>
        <v>0</v>
      </c>
      <c r="Y473" s="65">
        <v>4574</v>
      </c>
      <c r="Z473" s="16">
        <v>8670778965</v>
      </c>
      <c r="AA473" s="16">
        <v>300000000</v>
      </c>
      <c r="AB473" s="16">
        <v>0</v>
      </c>
      <c r="AC473" s="16">
        <v>0</v>
      </c>
      <c r="AD473" s="55">
        <v>300000000</v>
      </c>
      <c r="AF473" s="58">
        <f t="shared" si="45"/>
        <v>0</v>
      </c>
      <c r="AJ473" s="83">
        <f t="shared" si="46"/>
        <v>0</v>
      </c>
      <c r="AK473" s="84">
        <f t="shared" si="47"/>
        <v>0</v>
      </c>
      <c r="AL473" s="85" t="s">
        <v>2767</v>
      </c>
    </row>
    <row r="474" spans="1:38" ht="12.75" hidden="1" customHeight="1" x14ac:dyDescent="0.25">
      <c r="A474" s="10" t="s">
        <v>976</v>
      </c>
      <c r="B474" s="11" t="s">
        <v>977</v>
      </c>
      <c r="C474" s="11" t="s">
        <v>92</v>
      </c>
      <c r="D474" s="90" t="str">
        <f t="shared" si="43"/>
        <v>19</v>
      </c>
      <c r="E474" s="90" t="str">
        <f t="shared" si="44"/>
        <v>1901</v>
      </c>
      <c r="F474" s="11" t="s">
        <v>1075</v>
      </c>
      <c r="G474" s="11" t="s">
        <v>1093</v>
      </c>
      <c r="H474" s="11">
        <v>135</v>
      </c>
      <c r="I474" s="11" t="s">
        <v>1094</v>
      </c>
      <c r="J474" s="11" t="s">
        <v>1095</v>
      </c>
      <c r="K474" s="13">
        <v>116</v>
      </c>
      <c r="L474" s="14">
        <v>116</v>
      </c>
      <c r="M474" s="75">
        <v>116</v>
      </c>
      <c r="N474" s="11" t="s">
        <v>1097</v>
      </c>
      <c r="O474" s="12" t="s">
        <v>37</v>
      </c>
      <c r="P474" s="16">
        <v>8010774391</v>
      </c>
      <c r="Q474" s="18">
        <v>116</v>
      </c>
      <c r="R474" s="20">
        <v>44197</v>
      </c>
      <c r="S474" s="22">
        <v>12</v>
      </c>
      <c r="T474" s="7" t="s">
        <v>1080</v>
      </c>
      <c r="U474" s="51">
        <v>116</v>
      </c>
      <c r="V474" s="79"/>
      <c r="W474" s="78"/>
      <c r="X474" s="49">
        <f t="shared" si="42"/>
        <v>0</v>
      </c>
      <c r="Y474" s="65">
        <v>4574</v>
      </c>
      <c r="Z474" s="16">
        <v>8670778965</v>
      </c>
      <c r="AA474" s="16">
        <v>8010774391</v>
      </c>
      <c r="AB474" s="16">
        <v>0</v>
      </c>
      <c r="AC474" s="16">
        <v>0</v>
      </c>
      <c r="AD474" s="55">
        <v>8010774391</v>
      </c>
      <c r="AF474" s="58">
        <f t="shared" si="45"/>
        <v>0</v>
      </c>
      <c r="AJ474" s="83">
        <f t="shared" si="46"/>
        <v>0</v>
      </c>
      <c r="AK474" s="84">
        <f t="shared" si="47"/>
        <v>0</v>
      </c>
      <c r="AL474" s="85" t="s">
        <v>2767</v>
      </c>
    </row>
    <row r="475" spans="1:38" ht="12.75" hidden="1" customHeight="1" x14ac:dyDescent="0.25">
      <c r="A475" s="10" t="s">
        <v>976</v>
      </c>
      <c r="B475" s="11" t="s">
        <v>977</v>
      </c>
      <c r="C475" s="11" t="s">
        <v>92</v>
      </c>
      <c r="D475" s="90" t="str">
        <f t="shared" si="43"/>
        <v>19</v>
      </c>
      <c r="E475" s="90" t="str">
        <f t="shared" si="44"/>
        <v>1901</v>
      </c>
      <c r="F475" s="11" t="s">
        <v>1075</v>
      </c>
      <c r="G475" s="11" t="s">
        <v>1093</v>
      </c>
      <c r="H475" s="11">
        <v>135</v>
      </c>
      <c r="I475" s="11" t="s">
        <v>1094</v>
      </c>
      <c r="J475" s="11" t="s">
        <v>1095</v>
      </c>
      <c r="K475" s="13">
        <v>116</v>
      </c>
      <c r="L475" s="14">
        <v>116</v>
      </c>
      <c r="M475" s="75">
        <v>116</v>
      </c>
      <c r="N475" s="11" t="s">
        <v>1098</v>
      </c>
      <c r="O475" s="12" t="s">
        <v>37</v>
      </c>
      <c r="P475" s="16">
        <v>360000000</v>
      </c>
      <c r="Q475" s="18">
        <v>6</v>
      </c>
      <c r="R475" s="20">
        <v>44197</v>
      </c>
      <c r="S475" s="22">
        <v>12</v>
      </c>
      <c r="T475" s="7" t="s">
        <v>1080</v>
      </c>
      <c r="U475" s="51">
        <v>6</v>
      </c>
      <c r="V475" s="79"/>
      <c r="W475" s="78"/>
      <c r="X475" s="49">
        <f t="shared" si="42"/>
        <v>0</v>
      </c>
      <c r="Y475" s="65">
        <v>4574</v>
      </c>
      <c r="Z475" s="16">
        <v>8670778965</v>
      </c>
      <c r="AA475" s="16">
        <v>360000000</v>
      </c>
      <c r="AB475" s="16">
        <v>0</v>
      </c>
      <c r="AC475" s="16">
        <v>0</v>
      </c>
      <c r="AD475" s="55">
        <v>360000000</v>
      </c>
      <c r="AF475" s="58">
        <f t="shared" si="45"/>
        <v>0</v>
      </c>
      <c r="AJ475" s="83">
        <f t="shared" si="46"/>
        <v>0</v>
      </c>
      <c r="AK475" s="84">
        <f t="shared" si="47"/>
        <v>0</v>
      </c>
      <c r="AL475" s="85" t="s">
        <v>2767</v>
      </c>
    </row>
    <row r="476" spans="1:38" ht="12.75" hidden="1" customHeight="1" x14ac:dyDescent="0.25">
      <c r="A476" s="10" t="s">
        <v>976</v>
      </c>
      <c r="B476" s="11" t="s">
        <v>977</v>
      </c>
      <c r="C476" s="11" t="s">
        <v>92</v>
      </c>
      <c r="D476" s="90" t="str">
        <f t="shared" si="43"/>
        <v>19</v>
      </c>
      <c r="E476" s="90" t="str">
        <f t="shared" si="44"/>
        <v>1901</v>
      </c>
      <c r="F476" s="11" t="s">
        <v>1075</v>
      </c>
      <c r="G476" s="11" t="s">
        <v>1099</v>
      </c>
      <c r="H476" s="11">
        <v>136</v>
      </c>
      <c r="I476" s="11" t="s">
        <v>1100</v>
      </c>
      <c r="J476" s="11" t="s">
        <v>1101</v>
      </c>
      <c r="K476" s="13">
        <v>15</v>
      </c>
      <c r="L476" s="14">
        <v>3</v>
      </c>
      <c r="M476" s="75">
        <v>12</v>
      </c>
      <c r="N476" s="11" t="s">
        <v>1102</v>
      </c>
      <c r="O476" s="12" t="s">
        <v>37</v>
      </c>
      <c r="P476" s="16">
        <v>74000000</v>
      </c>
      <c r="Q476" s="18">
        <v>7</v>
      </c>
      <c r="R476" s="20">
        <v>44197</v>
      </c>
      <c r="S476" s="22">
        <v>12</v>
      </c>
      <c r="T476" s="7" t="s">
        <v>1080</v>
      </c>
      <c r="U476" s="51">
        <v>7</v>
      </c>
      <c r="V476" s="79"/>
      <c r="W476" s="78"/>
      <c r="X476" s="49">
        <f t="shared" si="42"/>
        <v>0</v>
      </c>
      <c r="Y476" s="16">
        <v>0</v>
      </c>
      <c r="Z476" s="16">
        <v>450236249</v>
      </c>
      <c r="AA476" s="16">
        <v>53000000</v>
      </c>
      <c r="AB476" s="16">
        <v>0</v>
      </c>
      <c r="AC476" s="16">
        <v>0</v>
      </c>
      <c r="AD476" s="55">
        <v>53000000</v>
      </c>
      <c r="AF476" s="58">
        <f t="shared" si="45"/>
        <v>0</v>
      </c>
      <c r="AJ476" s="83">
        <f t="shared" si="46"/>
        <v>0</v>
      </c>
      <c r="AK476" s="84">
        <f t="shared" si="47"/>
        <v>0</v>
      </c>
      <c r="AL476" s="85"/>
    </row>
    <row r="477" spans="1:38" ht="12.75" hidden="1" customHeight="1" x14ac:dyDescent="0.25">
      <c r="A477" s="10" t="s">
        <v>976</v>
      </c>
      <c r="B477" s="11" t="s">
        <v>977</v>
      </c>
      <c r="C477" s="11" t="s">
        <v>92</v>
      </c>
      <c r="D477" s="90" t="str">
        <f t="shared" si="43"/>
        <v>19</v>
      </c>
      <c r="E477" s="90" t="str">
        <f t="shared" si="44"/>
        <v>1901</v>
      </c>
      <c r="F477" s="11" t="s">
        <v>1075</v>
      </c>
      <c r="G477" s="11" t="s">
        <v>1099</v>
      </c>
      <c r="H477" s="11">
        <v>136</v>
      </c>
      <c r="I477" s="11" t="s">
        <v>1100</v>
      </c>
      <c r="J477" s="11" t="s">
        <v>1101</v>
      </c>
      <c r="K477" s="13">
        <v>15</v>
      </c>
      <c r="L477" s="14">
        <v>3</v>
      </c>
      <c r="M477" s="75">
        <v>12</v>
      </c>
      <c r="N477" s="11" t="s">
        <v>1103</v>
      </c>
      <c r="O477" s="12" t="s">
        <v>37</v>
      </c>
      <c r="P477" s="16">
        <v>40000000</v>
      </c>
      <c r="Q477" s="18">
        <v>2</v>
      </c>
      <c r="R477" s="20">
        <v>44197</v>
      </c>
      <c r="S477" s="22">
        <v>12</v>
      </c>
      <c r="T477" s="7" t="s">
        <v>1080</v>
      </c>
      <c r="U477" s="51">
        <v>2</v>
      </c>
      <c r="V477" s="79"/>
      <c r="W477" s="78"/>
      <c r="X477" s="49">
        <f t="shared" si="42"/>
        <v>0</v>
      </c>
      <c r="Y477" s="16">
        <v>0</v>
      </c>
      <c r="Z477" s="16">
        <v>450236249</v>
      </c>
      <c r="AA477" s="16">
        <v>40000000</v>
      </c>
      <c r="AB477" s="16">
        <v>0</v>
      </c>
      <c r="AC477" s="16">
        <v>0</v>
      </c>
      <c r="AD477" s="55">
        <v>40000000</v>
      </c>
      <c r="AF477" s="58">
        <f t="shared" si="45"/>
        <v>0</v>
      </c>
      <c r="AJ477" s="83">
        <f t="shared" si="46"/>
        <v>0</v>
      </c>
      <c r="AK477" s="84">
        <f t="shared" si="47"/>
        <v>0</v>
      </c>
      <c r="AL477" s="85"/>
    </row>
    <row r="478" spans="1:38" ht="12.75" hidden="1" customHeight="1" x14ac:dyDescent="0.25">
      <c r="A478" s="10" t="s">
        <v>976</v>
      </c>
      <c r="B478" s="11" t="s">
        <v>977</v>
      </c>
      <c r="C478" s="11" t="s">
        <v>92</v>
      </c>
      <c r="D478" s="90" t="str">
        <f t="shared" si="43"/>
        <v>19</v>
      </c>
      <c r="E478" s="90" t="str">
        <f t="shared" si="44"/>
        <v>1901</v>
      </c>
      <c r="F478" s="11" t="s">
        <v>1075</v>
      </c>
      <c r="G478" s="11" t="s">
        <v>1099</v>
      </c>
      <c r="H478" s="11">
        <v>136</v>
      </c>
      <c r="I478" s="11" t="s">
        <v>1100</v>
      </c>
      <c r="J478" s="11" t="s">
        <v>1101</v>
      </c>
      <c r="K478" s="13">
        <v>15</v>
      </c>
      <c r="L478" s="14">
        <v>3</v>
      </c>
      <c r="M478" s="75">
        <v>12</v>
      </c>
      <c r="N478" s="11" t="s">
        <v>1104</v>
      </c>
      <c r="O478" s="12" t="s">
        <v>37</v>
      </c>
      <c r="P478" s="16">
        <v>375000000</v>
      </c>
      <c r="Q478" s="18">
        <v>30</v>
      </c>
      <c r="R478" s="20">
        <v>44197</v>
      </c>
      <c r="S478" s="22">
        <v>12</v>
      </c>
      <c r="T478" s="7" t="s">
        <v>1080</v>
      </c>
      <c r="U478" s="51">
        <v>30</v>
      </c>
      <c r="V478" s="79"/>
      <c r="W478" s="78"/>
      <c r="X478" s="49">
        <f t="shared" si="42"/>
        <v>0</v>
      </c>
      <c r="Y478" s="16">
        <v>0</v>
      </c>
      <c r="Z478" s="16">
        <v>450236249</v>
      </c>
      <c r="AA478" s="16">
        <v>357236249</v>
      </c>
      <c r="AB478" s="16">
        <v>0</v>
      </c>
      <c r="AC478" s="16">
        <v>0</v>
      </c>
      <c r="AD478" s="55">
        <v>357236249</v>
      </c>
      <c r="AF478" s="58">
        <f t="shared" si="45"/>
        <v>0</v>
      </c>
      <c r="AJ478" s="83">
        <f t="shared" si="46"/>
        <v>0</v>
      </c>
      <c r="AK478" s="84">
        <f t="shared" si="47"/>
        <v>0</v>
      </c>
      <c r="AL478" s="85"/>
    </row>
    <row r="479" spans="1:38" ht="12.75" hidden="1" customHeight="1" x14ac:dyDescent="0.25">
      <c r="A479" s="10" t="s">
        <v>976</v>
      </c>
      <c r="B479" s="11" t="s">
        <v>977</v>
      </c>
      <c r="C479" s="11" t="s">
        <v>92</v>
      </c>
      <c r="D479" s="90" t="str">
        <f t="shared" si="43"/>
        <v>19</v>
      </c>
      <c r="E479" s="90" t="str">
        <f t="shared" si="44"/>
        <v>1901</v>
      </c>
      <c r="F479" s="11" t="s">
        <v>1075</v>
      </c>
      <c r="G479" s="11" t="s">
        <v>1105</v>
      </c>
      <c r="H479" s="11">
        <v>137</v>
      </c>
      <c r="I479" s="11" t="s">
        <v>1106</v>
      </c>
      <c r="J479" s="11" t="s">
        <v>1107</v>
      </c>
      <c r="K479" s="13">
        <v>4000</v>
      </c>
      <c r="L479" s="14">
        <v>1656</v>
      </c>
      <c r="M479" s="75">
        <v>1656</v>
      </c>
      <c r="N479" s="11" t="s">
        <v>1108</v>
      </c>
      <c r="O479" s="12" t="s">
        <v>37</v>
      </c>
      <c r="P479" s="16">
        <v>70000000</v>
      </c>
      <c r="Q479" s="18">
        <v>1</v>
      </c>
      <c r="R479" s="20">
        <v>44197</v>
      </c>
      <c r="S479" s="22">
        <v>12</v>
      </c>
      <c r="T479" s="7" t="s">
        <v>1080</v>
      </c>
      <c r="U479" s="51">
        <v>1</v>
      </c>
      <c r="V479" s="79"/>
      <c r="W479" s="78"/>
      <c r="X479" s="49">
        <f t="shared" si="42"/>
        <v>0</v>
      </c>
      <c r="Y479" s="16">
        <v>0</v>
      </c>
      <c r="Z479" s="16">
        <v>170000000</v>
      </c>
      <c r="AA479" s="16">
        <v>70000000</v>
      </c>
      <c r="AB479" s="16">
        <v>0</v>
      </c>
      <c r="AC479" s="16">
        <v>0</v>
      </c>
      <c r="AD479" s="55">
        <v>70000000</v>
      </c>
      <c r="AF479" s="58">
        <f t="shared" si="45"/>
        <v>0</v>
      </c>
      <c r="AJ479" s="83">
        <f t="shared" si="46"/>
        <v>0</v>
      </c>
      <c r="AK479" s="84">
        <f t="shared" si="47"/>
        <v>0</v>
      </c>
      <c r="AL479" s="85"/>
    </row>
    <row r="480" spans="1:38" ht="12.75" hidden="1" customHeight="1" x14ac:dyDescent="0.25">
      <c r="A480" s="10" t="s">
        <v>976</v>
      </c>
      <c r="B480" s="11" t="s">
        <v>977</v>
      </c>
      <c r="C480" s="11" t="s">
        <v>92</v>
      </c>
      <c r="D480" s="90" t="str">
        <f t="shared" si="43"/>
        <v>19</v>
      </c>
      <c r="E480" s="90" t="str">
        <f t="shared" si="44"/>
        <v>1901</v>
      </c>
      <c r="F480" s="11" t="s">
        <v>1075</v>
      </c>
      <c r="G480" s="11" t="s">
        <v>1105</v>
      </c>
      <c r="H480" s="11">
        <v>137</v>
      </c>
      <c r="I480" s="11" t="s">
        <v>1106</v>
      </c>
      <c r="J480" s="11" t="s">
        <v>1107</v>
      </c>
      <c r="K480" s="13">
        <v>4000</v>
      </c>
      <c r="L480" s="14">
        <v>1656</v>
      </c>
      <c r="M480" s="75">
        <v>1656</v>
      </c>
      <c r="N480" s="11" t="s">
        <v>1109</v>
      </c>
      <c r="O480" s="12" t="s">
        <v>37</v>
      </c>
      <c r="P480" s="16">
        <v>5000000</v>
      </c>
      <c r="Q480" s="18">
        <v>1</v>
      </c>
      <c r="R480" s="20">
        <v>44197</v>
      </c>
      <c r="S480" s="22">
        <v>12</v>
      </c>
      <c r="T480" s="7" t="s">
        <v>983</v>
      </c>
      <c r="U480" s="51">
        <v>1</v>
      </c>
      <c r="V480" s="79"/>
      <c r="W480" s="78"/>
      <c r="X480" s="49">
        <f t="shared" si="42"/>
        <v>0</v>
      </c>
      <c r="Y480" s="16">
        <v>0</v>
      </c>
      <c r="Z480" s="16">
        <v>170000000</v>
      </c>
      <c r="AA480" s="16">
        <v>5000000</v>
      </c>
      <c r="AB480" s="16">
        <v>0</v>
      </c>
      <c r="AC480" s="16">
        <v>0</v>
      </c>
      <c r="AD480" s="55">
        <v>5000000</v>
      </c>
      <c r="AF480" s="58">
        <f t="shared" si="45"/>
        <v>0</v>
      </c>
      <c r="AJ480" s="83">
        <f t="shared" si="46"/>
        <v>0</v>
      </c>
      <c r="AK480" s="84">
        <f t="shared" si="47"/>
        <v>0</v>
      </c>
      <c r="AL480" s="85"/>
    </row>
    <row r="481" spans="1:38" ht="12.75" hidden="1" customHeight="1" x14ac:dyDescent="0.25">
      <c r="A481" s="10" t="s">
        <v>976</v>
      </c>
      <c r="B481" s="11" t="s">
        <v>977</v>
      </c>
      <c r="C481" s="11" t="s">
        <v>92</v>
      </c>
      <c r="D481" s="90" t="str">
        <f t="shared" si="43"/>
        <v>19</v>
      </c>
      <c r="E481" s="90" t="str">
        <f t="shared" si="44"/>
        <v>1901</v>
      </c>
      <c r="F481" s="11" t="s">
        <v>1075</v>
      </c>
      <c r="G481" s="11" t="s">
        <v>1105</v>
      </c>
      <c r="H481" s="11">
        <v>137</v>
      </c>
      <c r="I481" s="11" t="s">
        <v>1106</v>
      </c>
      <c r="J481" s="11" t="s">
        <v>1107</v>
      </c>
      <c r="K481" s="13">
        <v>4000</v>
      </c>
      <c r="L481" s="14">
        <v>1656</v>
      </c>
      <c r="M481" s="75">
        <v>1656</v>
      </c>
      <c r="N481" s="11" t="s">
        <v>1110</v>
      </c>
      <c r="O481" s="12" t="s">
        <v>37</v>
      </c>
      <c r="P481" s="16">
        <v>75000000</v>
      </c>
      <c r="Q481" s="18">
        <v>1</v>
      </c>
      <c r="R481" s="20">
        <v>44197</v>
      </c>
      <c r="S481" s="22">
        <v>12</v>
      </c>
      <c r="T481" s="7" t="s">
        <v>983</v>
      </c>
      <c r="U481" s="51">
        <v>1</v>
      </c>
      <c r="V481" s="79"/>
      <c r="W481" s="78"/>
      <c r="X481" s="49">
        <f t="shared" si="42"/>
        <v>0</v>
      </c>
      <c r="Y481" s="16">
        <v>0</v>
      </c>
      <c r="Z481" s="16">
        <v>170000000</v>
      </c>
      <c r="AA481" s="16">
        <v>75000000</v>
      </c>
      <c r="AB481" s="16">
        <v>0</v>
      </c>
      <c r="AC481" s="16">
        <v>0</v>
      </c>
      <c r="AD481" s="55">
        <v>75000000</v>
      </c>
      <c r="AF481" s="58">
        <f t="shared" si="45"/>
        <v>0</v>
      </c>
      <c r="AJ481" s="83">
        <f t="shared" si="46"/>
        <v>0</v>
      </c>
      <c r="AK481" s="84">
        <f t="shared" si="47"/>
        <v>0</v>
      </c>
      <c r="AL481" s="85"/>
    </row>
    <row r="482" spans="1:38" ht="12.75" hidden="1" customHeight="1" x14ac:dyDescent="0.25">
      <c r="A482" s="10" t="s">
        <v>976</v>
      </c>
      <c r="B482" s="11" t="s">
        <v>977</v>
      </c>
      <c r="C482" s="11" t="s">
        <v>92</v>
      </c>
      <c r="D482" s="90" t="str">
        <f t="shared" si="43"/>
        <v>19</v>
      </c>
      <c r="E482" s="90" t="str">
        <f t="shared" si="44"/>
        <v>1901</v>
      </c>
      <c r="F482" s="11" t="s">
        <v>1075</v>
      </c>
      <c r="G482" s="11" t="s">
        <v>1105</v>
      </c>
      <c r="H482" s="11">
        <v>137</v>
      </c>
      <c r="I482" s="11" t="s">
        <v>1106</v>
      </c>
      <c r="J482" s="11" t="s">
        <v>1107</v>
      </c>
      <c r="K482" s="13">
        <v>4000</v>
      </c>
      <c r="L482" s="14">
        <v>1656</v>
      </c>
      <c r="M482" s="75">
        <v>1656</v>
      </c>
      <c r="N482" s="11" t="s">
        <v>1111</v>
      </c>
      <c r="O482" s="12" t="s">
        <v>37</v>
      </c>
      <c r="P482" s="16">
        <v>10000000</v>
      </c>
      <c r="Q482" s="18">
        <v>1</v>
      </c>
      <c r="R482" s="20">
        <v>44197</v>
      </c>
      <c r="S482" s="22">
        <v>12</v>
      </c>
      <c r="T482" s="7" t="s">
        <v>1080</v>
      </c>
      <c r="U482" s="51">
        <v>1</v>
      </c>
      <c r="V482" s="79"/>
      <c r="W482" s="78"/>
      <c r="X482" s="49">
        <f t="shared" si="42"/>
        <v>0</v>
      </c>
      <c r="Y482" s="16">
        <v>0</v>
      </c>
      <c r="Z482" s="16">
        <v>170000000</v>
      </c>
      <c r="AA482" s="16">
        <v>10000000</v>
      </c>
      <c r="AB482" s="16">
        <v>0</v>
      </c>
      <c r="AC482" s="16">
        <v>0</v>
      </c>
      <c r="AD482" s="55">
        <v>10000000</v>
      </c>
      <c r="AF482" s="58">
        <f t="shared" si="45"/>
        <v>0</v>
      </c>
      <c r="AJ482" s="83">
        <f t="shared" si="46"/>
        <v>0</v>
      </c>
      <c r="AK482" s="84">
        <f t="shared" si="47"/>
        <v>0</v>
      </c>
      <c r="AL482" s="85"/>
    </row>
    <row r="483" spans="1:38" ht="12.75" hidden="1" customHeight="1" x14ac:dyDescent="0.25">
      <c r="A483" s="10" t="s">
        <v>976</v>
      </c>
      <c r="B483" s="11" t="s">
        <v>977</v>
      </c>
      <c r="C483" s="11" t="s">
        <v>92</v>
      </c>
      <c r="D483" s="90" t="str">
        <f t="shared" si="43"/>
        <v>19</v>
      </c>
      <c r="E483" s="90" t="str">
        <f t="shared" si="44"/>
        <v>1901</v>
      </c>
      <c r="F483" s="11" t="s">
        <v>1075</v>
      </c>
      <c r="G483" s="11" t="s">
        <v>1105</v>
      </c>
      <c r="H483" s="11">
        <v>137</v>
      </c>
      <c r="I483" s="11" t="s">
        <v>1106</v>
      </c>
      <c r="J483" s="11" t="s">
        <v>1107</v>
      </c>
      <c r="K483" s="13">
        <v>4000</v>
      </c>
      <c r="L483" s="14">
        <v>1656</v>
      </c>
      <c r="M483" s="75">
        <v>1656</v>
      </c>
      <c r="N483" s="11" t="s">
        <v>1112</v>
      </c>
      <c r="O483" s="12" t="s">
        <v>37</v>
      </c>
      <c r="P483" s="16">
        <v>10000000</v>
      </c>
      <c r="Q483" s="18">
        <v>500</v>
      </c>
      <c r="R483" s="20">
        <v>44197</v>
      </c>
      <c r="S483" s="22">
        <v>12</v>
      </c>
      <c r="T483" s="7" t="s">
        <v>1080</v>
      </c>
      <c r="U483" s="51">
        <v>50</v>
      </c>
      <c r="V483" s="79"/>
      <c r="W483" s="78"/>
      <c r="X483" s="49">
        <f t="shared" si="42"/>
        <v>0</v>
      </c>
      <c r="Y483" s="16">
        <v>0</v>
      </c>
      <c r="Z483" s="16">
        <v>170000000</v>
      </c>
      <c r="AA483" s="16">
        <v>10000000</v>
      </c>
      <c r="AB483" s="16">
        <v>0</v>
      </c>
      <c r="AC483" s="16">
        <v>0</v>
      </c>
      <c r="AD483" s="55">
        <v>10000000</v>
      </c>
      <c r="AF483" s="58">
        <f t="shared" si="45"/>
        <v>0</v>
      </c>
      <c r="AJ483" s="83">
        <f t="shared" si="46"/>
        <v>0</v>
      </c>
      <c r="AK483" s="84">
        <f t="shared" si="47"/>
        <v>0</v>
      </c>
      <c r="AL483" s="85"/>
    </row>
    <row r="484" spans="1:38" ht="12.75" hidden="1" customHeight="1" x14ac:dyDescent="0.25">
      <c r="A484" s="10" t="s">
        <v>976</v>
      </c>
      <c r="B484" s="11" t="s">
        <v>977</v>
      </c>
      <c r="C484" s="11" t="s">
        <v>92</v>
      </c>
      <c r="D484" s="90" t="str">
        <f t="shared" si="43"/>
        <v>45</v>
      </c>
      <c r="E484" s="90" t="str">
        <f t="shared" si="44"/>
        <v>4502</v>
      </c>
      <c r="F484" s="11" t="s">
        <v>1113</v>
      </c>
      <c r="G484" s="11" t="s">
        <v>533</v>
      </c>
      <c r="H484" s="11">
        <v>153</v>
      </c>
      <c r="I484" s="11" t="s">
        <v>1114</v>
      </c>
      <c r="J484" s="11" t="s">
        <v>1115</v>
      </c>
      <c r="K484" s="13">
        <v>1</v>
      </c>
      <c r="L484" s="14">
        <v>0.8</v>
      </c>
      <c r="M484" s="75">
        <v>0.4</v>
      </c>
      <c r="N484" s="11" t="s">
        <v>1116</v>
      </c>
      <c r="O484" s="12" t="s">
        <v>37</v>
      </c>
      <c r="P484" s="16">
        <v>10000000</v>
      </c>
      <c r="Q484" s="18">
        <v>1</v>
      </c>
      <c r="R484" s="20">
        <v>44197</v>
      </c>
      <c r="S484" s="22">
        <v>12</v>
      </c>
      <c r="T484" s="7" t="s">
        <v>1006</v>
      </c>
      <c r="U484" s="51">
        <v>1</v>
      </c>
      <c r="V484" s="79"/>
      <c r="W484" s="78"/>
      <c r="X484" s="49">
        <f t="shared" si="42"/>
        <v>0</v>
      </c>
      <c r="Y484" s="16">
        <v>0</v>
      </c>
      <c r="Z484" s="16">
        <v>50000000</v>
      </c>
      <c r="AA484" s="16">
        <v>10000000</v>
      </c>
      <c r="AB484" s="16">
        <v>0</v>
      </c>
      <c r="AC484" s="16">
        <v>0</v>
      </c>
      <c r="AD484" s="55">
        <v>10000000</v>
      </c>
      <c r="AF484" s="58">
        <f t="shared" si="45"/>
        <v>0</v>
      </c>
      <c r="AJ484" s="83">
        <f t="shared" si="46"/>
        <v>0</v>
      </c>
      <c r="AK484" s="84">
        <f t="shared" si="47"/>
        <v>0</v>
      </c>
      <c r="AL484" s="85"/>
    </row>
    <row r="485" spans="1:38" ht="12.75" hidden="1" customHeight="1" x14ac:dyDescent="0.25">
      <c r="A485" s="10" t="s">
        <v>976</v>
      </c>
      <c r="B485" s="11" t="s">
        <v>977</v>
      </c>
      <c r="C485" s="11" t="s">
        <v>92</v>
      </c>
      <c r="D485" s="90" t="str">
        <f t="shared" si="43"/>
        <v>45</v>
      </c>
      <c r="E485" s="90" t="str">
        <f t="shared" si="44"/>
        <v>4502</v>
      </c>
      <c r="F485" s="11" t="s">
        <v>1113</v>
      </c>
      <c r="G485" s="11" t="s">
        <v>533</v>
      </c>
      <c r="H485" s="11">
        <v>153</v>
      </c>
      <c r="I485" s="11" t="s">
        <v>1114</v>
      </c>
      <c r="J485" s="11" t="s">
        <v>1115</v>
      </c>
      <c r="K485" s="13">
        <v>1</v>
      </c>
      <c r="L485" s="14">
        <v>0.8</v>
      </c>
      <c r="M485" s="75">
        <v>0.4</v>
      </c>
      <c r="N485" s="11" t="s">
        <v>1117</v>
      </c>
      <c r="O485" s="12" t="s">
        <v>37</v>
      </c>
      <c r="P485" s="16">
        <v>40000000</v>
      </c>
      <c r="Q485" s="18">
        <v>1</v>
      </c>
      <c r="R485" s="20">
        <v>44197</v>
      </c>
      <c r="S485" s="22">
        <v>12</v>
      </c>
      <c r="T485" s="7" t="s">
        <v>1006</v>
      </c>
      <c r="U485" s="51">
        <v>1</v>
      </c>
      <c r="V485" s="79"/>
      <c r="W485" s="78"/>
      <c r="X485" s="49">
        <f t="shared" si="42"/>
        <v>0</v>
      </c>
      <c r="Y485" s="16">
        <v>0</v>
      </c>
      <c r="Z485" s="16">
        <v>50000000</v>
      </c>
      <c r="AA485" s="16">
        <v>40000000</v>
      </c>
      <c r="AB485" s="16">
        <v>0</v>
      </c>
      <c r="AC485" s="16">
        <v>0</v>
      </c>
      <c r="AD485" s="55">
        <v>40000000</v>
      </c>
      <c r="AF485" s="58">
        <f t="shared" si="45"/>
        <v>0</v>
      </c>
      <c r="AJ485" s="83">
        <f t="shared" si="46"/>
        <v>0</v>
      </c>
      <c r="AK485" s="84">
        <f t="shared" si="47"/>
        <v>0</v>
      </c>
      <c r="AL485" s="85"/>
    </row>
    <row r="486" spans="1:38" ht="12.75" hidden="1" customHeight="1" x14ac:dyDescent="0.25">
      <c r="A486" s="10" t="s">
        <v>976</v>
      </c>
      <c r="B486" s="11" t="s">
        <v>977</v>
      </c>
      <c r="C486" s="11" t="s">
        <v>92</v>
      </c>
      <c r="D486" s="90" t="str">
        <f t="shared" si="43"/>
        <v>45</v>
      </c>
      <c r="E486" s="90" t="str">
        <f t="shared" si="44"/>
        <v>4502</v>
      </c>
      <c r="F486" s="11" t="s">
        <v>1113</v>
      </c>
      <c r="G486" s="11" t="s">
        <v>1118</v>
      </c>
      <c r="H486" s="11">
        <v>154</v>
      </c>
      <c r="I486" s="11" t="s">
        <v>1119</v>
      </c>
      <c r="J486" s="11" t="s">
        <v>1120</v>
      </c>
      <c r="K486" s="13">
        <v>1</v>
      </c>
      <c r="L486" s="14">
        <v>0.8</v>
      </c>
      <c r="M486" s="75">
        <v>0.8</v>
      </c>
      <c r="N486" s="11" t="s">
        <v>1121</v>
      </c>
      <c r="O486" s="12" t="s">
        <v>37</v>
      </c>
      <c r="P486" s="16">
        <v>20000000</v>
      </c>
      <c r="Q486" s="18">
        <v>4</v>
      </c>
      <c r="R486" s="20">
        <v>44197</v>
      </c>
      <c r="S486" s="22">
        <v>12</v>
      </c>
      <c r="T486" s="7" t="s">
        <v>1006</v>
      </c>
      <c r="U486" s="51">
        <v>4</v>
      </c>
      <c r="V486" s="79"/>
      <c r="W486" s="78"/>
      <c r="X486" s="49">
        <f t="shared" si="42"/>
        <v>0</v>
      </c>
      <c r="Y486" s="16">
        <v>0</v>
      </c>
      <c r="Z486" s="16">
        <v>30000000</v>
      </c>
      <c r="AA486" s="16">
        <v>20000000</v>
      </c>
      <c r="AB486" s="16">
        <v>0</v>
      </c>
      <c r="AC486" s="16">
        <v>0</v>
      </c>
      <c r="AD486" s="55">
        <v>20000000</v>
      </c>
      <c r="AF486" s="58">
        <f t="shared" si="45"/>
        <v>0</v>
      </c>
      <c r="AJ486" s="83">
        <f t="shared" si="46"/>
        <v>0</v>
      </c>
      <c r="AK486" s="84">
        <f t="shared" si="47"/>
        <v>0</v>
      </c>
      <c r="AL486" s="85"/>
    </row>
    <row r="487" spans="1:38" ht="12.75" hidden="1" customHeight="1" x14ac:dyDescent="0.25">
      <c r="A487" s="10" t="s">
        <v>976</v>
      </c>
      <c r="B487" s="11" t="s">
        <v>977</v>
      </c>
      <c r="C487" s="11" t="s">
        <v>92</v>
      </c>
      <c r="D487" s="90" t="str">
        <f t="shared" si="43"/>
        <v>45</v>
      </c>
      <c r="E487" s="90" t="str">
        <f t="shared" si="44"/>
        <v>4502</v>
      </c>
      <c r="F487" s="11" t="s">
        <v>1113</v>
      </c>
      <c r="G487" s="11" t="s">
        <v>1118</v>
      </c>
      <c r="H487" s="11">
        <v>154</v>
      </c>
      <c r="I487" s="11" t="s">
        <v>1119</v>
      </c>
      <c r="J487" s="11" t="s">
        <v>1120</v>
      </c>
      <c r="K487" s="13">
        <v>1</v>
      </c>
      <c r="L487" s="14">
        <v>0.8</v>
      </c>
      <c r="M487" s="75">
        <v>0.8</v>
      </c>
      <c r="N487" s="11" t="s">
        <v>1122</v>
      </c>
      <c r="O487" s="12" t="s">
        <v>37</v>
      </c>
      <c r="P487" s="16">
        <v>10000000</v>
      </c>
      <c r="Q487" s="18">
        <v>1</v>
      </c>
      <c r="R487" s="20">
        <v>44197</v>
      </c>
      <c r="S487" s="22">
        <v>12</v>
      </c>
      <c r="T487" s="7" t="s">
        <v>1006</v>
      </c>
      <c r="U487" s="51">
        <v>1</v>
      </c>
      <c r="V487" s="79"/>
      <c r="W487" s="78"/>
      <c r="X487" s="49">
        <f t="shared" si="42"/>
        <v>0</v>
      </c>
      <c r="Y487" s="16">
        <v>0</v>
      </c>
      <c r="Z487" s="16">
        <v>30000000</v>
      </c>
      <c r="AA487" s="16">
        <v>10000000</v>
      </c>
      <c r="AB487" s="16">
        <v>0</v>
      </c>
      <c r="AC487" s="16">
        <v>0</v>
      </c>
      <c r="AD487" s="55">
        <v>10000000</v>
      </c>
      <c r="AF487" s="58">
        <f t="shared" si="45"/>
        <v>0</v>
      </c>
      <c r="AJ487" s="83">
        <f t="shared" si="46"/>
        <v>0</v>
      </c>
      <c r="AK487" s="84">
        <f t="shared" si="47"/>
        <v>0</v>
      </c>
      <c r="AL487" s="85"/>
    </row>
    <row r="488" spans="1:38" ht="12.75" hidden="1" customHeight="1" x14ac:dyDescent="0.25">
      <c r="A488" s="10" t="s">
        <v>976</v>
      </c>
      <c r="B488" s="11" t="s">
        <v>977</v>
      </c>
      <c r="C488" s="11" t="s">
        <v>92</v>
      </c>
      <c r="D488" s="90" t="str">
        <f t="shared" si="43"/>
        <v>41</v>
      </c>
      <c r="E488" s="90" t="str">
        <f t="shared" si="44"/>
        <v>4103</v>
      </c>
      <c r="F488" s="11" t="s">
        <v>138</v>
      </c>
      <c r="G488" s="11" t="s">
        <v>1123</v>
      </c>
      <c r="H488" s="11">
        <v>168</v>
      </c>
      <c r="I488" s="11" t="s">
        <v>1124</v>
      </c>
      <c r="J488" s="11" t="s">
        <v>1125</v>
      </c>
      <c r="K488" s="13">
        <v>116</v>
      </c>
      <c r="L488" s="14">
        <v>116</v>
      </c>
      <c r="M488" s="75">
        <v>102</v>
      </c>
      <c r="N488" s="11" t="s">
        <v>1126</v>
      </c>
      <c r="O488" s="12" t="s">
        <v>37</v>
      </c>
      <c r="P488" s="16">
        <v>5000000</v>
      </c>
      <c r="Q488" s="18">
        <v>1</v>
      </c>
      <c r="R488" s="20">
        <v>44197</v>
      </c>
      <c r="S488" s="22">
        <v>12</v>
      </c>
      <c r="T488" s="7" t="s">
        <v>1080</v>
      </c>
      <c r="U488" s="51">
        <v>1</v>
      </c>
      <c r="V488" s="79"/>
      <c r="W488" s="78"/>
      <c r="X488" s="49">
        <f t="shared" si="42"/>
        <v>0</v>
      </c>
      <c r="Y488" s="16">
        <v>0</v>
      </c>
      <c r="Z488" s="16">
        <v>47243600</v>
      </c>
      <c r="AA488" s="16">
        <v>5000000</v>
      </c>
      <c r="AB488" s="16">
        <v>0</v>
      </c>
      <c r="AC488" s="16">
        <v>0</v>
      </c>
      <c r="AD488" s="55">
        <v>5000000</v>
      </c>
      <c r="AF488" s="58">
        <f t="shared" si="45"/>
        <v>0</v>
      </c>
      <c r="AJ488" s="83">
        <f t="shared" si="46"/>
        <v>0</v>
      </c>
      <c r="AK488" s="84">
        <f t="shared" si="47"/>
        <v>0</v>
      </c>
      <c r="AL488" s="85"/>
    </row>
    <row r="489" spans="1:38" ht="12.75" hidden="1" customHeight="1" x14ac:dyDescent="0.25">
      <c r="A489" s="10" t="s">
        <v>976</v>
      </c>
      <c r="B489" s="11" t="s">
        <v>977</v>
      </c>
      <c r="C489" s="11" t="s">
        <v>92</v>
      </c>
      <c r="D489" s="90" t="str">
        <f t="shared" si="43"/>
        <v>41</v>
      </c>
      <c r="E489" s="90" t="str">
        <f t="shared" si="44"/>
        <v>4103</v>
      </c>
      <c r="F489" s="11" t="s">
        <v>138</v>
      </c>
      <c r="G489" s="11" t="s">
        <v>1123</v>
      </c>
      <c r="H489" s="11">
        <v>168</v>
      </c>
      <c r="I489" s="11" t="s">
        <v>1124</v>
      </c>
      <c r="J489" s="11" t="s">
        <v>1125</v>
      </c>
      <c r="K489" s="13">
        <v>116</v>
      </c>
      <c r="L489" s="14">
        <v>116</v>
      </c>
      <c r="M489" s="75">
        <v>102</v>
      </c>
      <c r="N489" s="11" t="s">
        <v>1127</v>
      </c>
      <c r="O489" s="12" t="s">
        <v>37</v>
      </c>
      <c r="P489" s="16">
        <v>55328072</v>
      </c>
      <c r="Q489" s="18">
        <v>1</v>
      </c>
      <c r="R489" s="20">
        <v>44197</v>
      </c>
      <c r="S489" s="22">
        <v>12</v>
      </c>
      <c r="T489" s="7" t="s">
        <v>1080</v>
      </c>
      <c r="U489" s="51">
        <v>1</v>
      </c>
      <c r="V489" s="79"/>
      <c r="W489" s="78"/>
      <c r="X489" s="49">
        <f t="shared" si="42"/>
        <v>0</v>
      </c>
      <c r="Y489" s="16">
        <v>0</v>
      </c>
      <c r="Z489" s="16">
        <v>47243600</v>
      </c>
      <c r="AA489" s="16">
        <v>42243600</v>
      </c>
      <c r="AB489" s="16">
        <v>0</v>
      </c>
      <c r="AC489" s="16">
        <v>0</v>
      </c>
      <c r="AD489" s="55">
        <v>42243600</v>
      </c>
      <c r="AF489" s="58">
        <f t="shared" si="45"/>
        <v>0</v>
      </c>
      <c r="AJ489" s="83">
        <f t="shared" si="46"/>
        <v>0</v>
      </c>
      <c r="AK489" s="84">
        <f t="shared" si="47"/>
        <v>0</v>
      </c>
      <c r="AL489" s="85"/>
    </row>
    <row r="490" spans="1:38" ht="12.75" hidden="1" customHeight="1" x14ac:dyDescent="0.25">
      <c r="A490" s="10" t="s">
        <v>976</v>
      </c>
      <c r="B490" s="11" t="s">
        <v>977</v>
      </c>
      <c r="C490" s="11" t="s">
        <v>92</v>
      </c>
      <c r="D490" s="90" t="str">
        <f t="shared" si="43"/>
        <v>41</v>
      </c>
      <c r="E490" s="90" t="str">
        <f t="shared" si="44"/>
        <v>4103</v>
      </c>
      <c r="F490" s="11" t="s">
        <v>138</v>
      </c>
      <c r="G490" s="11" t="s">
        <v>1128</v>
      </c>
      <c r="H490" s="11">
        <v>169</v>
      </c>
      <c r="I490" s="11" t="s">
        <v>1129</v>
      </c>
      <c r="J490" s="11" t="s">
        <v>1130</v>
      </c>
      <c r="K490" s="13">
        <v>2500</v>
      </c>
      <c r="L490" s="14">
        <v>2500</v>
      </c>
      <c r="M490" s="75">
        <v>1892</v>
      </c>
      <c r="N490" s="11" t="s">
        <v>1079</v>
      </c>
      <c r="O490" s="12" t="s">
        <v>37</v>
      </c>
      <c r="P490" s="16">
        <v>155999200</v>
      </c>
      <c r="Q490" s="18">
        <v>2</v>
      </c>
      <c r="R490" s="20">
        <v>44197</v>
      </c>
      <c r="S490" s="22">
        <v>12</v>
      </c>
      <c r="T490" s="7" t="s">
        <v>1080</v>
      </c>
      <c r="U490" s="51">
        <v>2</v>
      </c>
      <c r="V490" s="79"/>
      <c r="W490" s="78"/>
      <c r="X490" s="49">
        <f t="shared" si="42"/>
        <v>0</v>
      </c>
      <c r="Y490" s="65">
        <v>451182762</v>
      </c>
      <c r="Z490" s="16">
        <v>1651181962</v>
      </c>
      <c r="AA490" s="16">
        <v>155999200</v>
      </c>
      <c r="AB490" s="16">
        <v>0</v>
      </c>
      <c r="AC490" s="16">
        <v>0</v>
      </c>
      <c r="AD490" s="55">
        <v>155999200</v>
      </c>
      <c r="AF490" s="58">
        <f t="shared" si="45"/>
        <v>0</v>
      </c>
      <c r="AJ490" s="83">
        <f t="shared" si="46"/>
        <v>0</v>
      </c>
      <c r="AK490" s="84">
        <f t="shared" si="47"/>
        <v>0</v>
      </c>
      <c r="AL490" s="85" t="s">
        <v>2767</v>
      </c>
    </row>
    <row r="491" spans="1:38" ht="12.75" hidden="1" customHeight="1" x14ac:dyDescent="0.25">
      <c r="A491" s="10" t="s">
        <v>976</v>
      </c>
      <c r="B491" s="11" t="s">
        <v>977</v>
      </c>
      <c r="C491" s="11" t="s">
        <v>92</v>
      </c>
      <c r="D491" s="90" t="str">
        <f t="shared" si="43"/>
        <v>41</v>
      </c>
      <c r="E491" s="90" t="str">
        <f t="shared" si="44"/>
        <v>4103</v>
      </c>
      <c r="F491" s="11" t="s">
        <v>138</v>
      </c>
      <c r="G491" s="11" t="s">
        <v>1128</v>
      </c>
      <c r="H491" s="11">
        <v>169</v>
      </c>
      <c r="I491" s="11" t="s">
        <v>1129</v>
      </c>
      <c r="J491" s="11" t="s">
        <v>1130</v>
      </c>
      <c r="K491" s="13">
        <v>2500</v>
      </c>
      <c r="L491" s="14">
        <v>2500</v>
      </c>
      <c r="M491" s="75">
        <v>1892</v>
      </c>
      <c r="N491" s="11" t="s">
        <v>1131</v>
      </c>
      <c r="O491" s="12" t="s">
        <v>37</v>
      </c>
      <c r="P491" s="16">
        <v>1044000800</v>
      </c>
      <c r="Q491" s="18">
        <v>2000</v>
      </c>
      <c r="R491" s="20">
        <v>44197</v>
      </c>
      <c r="S491" s="22">
        <v>12</v>
      </c>
      <c r="T491" s="7" t="s">
        <v>1080</v>
      </c>
      <c r="U491" s="51">
        <v>2000</v>
      </c>
      <c r="V491" s="79"/>
      <c r="W491" s="78"/>
      <c r="X491" s="49">
        <f t="shared" si="42"/>
        <v>0</v>
      </c>
      <c r="Y491" s="65">
        <v>451182762</v>
      </c>
      <c r="Z491" s="16">
        <v>1651181962</v>
      </c>
      <c r="AA491" s="16">
        <v>1044000000</v>
      </c>
      <c r="AB491" s="16">
        <v>0</v>
      </c>
      <c r="AC491" s="16">
        <v>0</v>
      </c>
      <c r="AD491" s="55">
        <v>1044000000</v>
      </c>
      <c r="AF491" s="58">
        <f t="shared" si="45"/>
        <v>0</v>
      </c>
      <c r="AJ491" s="83">
        <f t="shared" si="46"/>
        <v>0</v>
      </c>
      <c r="AK491" s="84">
        <f t="shared" si="47"/>
        <v>0</v>
      </c>
      <c r="AL491" s="85" t="s">
        <v>2767</v>
      </c>
    </row>
    <row r="492" spans="1:38" ht="12.75" hidden="1" customHeight="1" x14ac:dyDescent="0.25">
      <c r="A492" s="10" t="s">
        <v>976</v>
      </c>
      <c r="B492" s="11" t="s">
        <v>977</v>
      </c>
      <c r="C492" s="11" t="s">
        <v>92</v>
      </c>
      <c r="D492" s="90" t="str">
        <f t="shared" si="43"/>
        <v>41</v>
      </c>
      <c r="E492" s="90" t="str">
        <f t="shared" si="44"/>
        <v>4103</v>
      </c>
      <c r="F492" s="11" t="s">
        <v>138</v>
      </c>
      <c r="G492" s="11" t="s">
        <v>1132</v>
      </c>
      <c r="H492" s="11">
        <v>170</v>
      </c>
      <c r="I492" s="11"/>
      <c r="J492" s="11"/>
      <c r="K492" s="13">
        <v>0</v>
      </c>
      <c r="L492" s="14">
        <v>0</v>
      </c>
      <c r="M492" s="75">
        <v>0</v>
      </c>
      <c r="N492" s="11" t="s">
        <v>1133</v>
      </c>
      <c r="O492" s="12" t="s">
        <v>37</v>
      </c>
      <c r="P492" s="16">
        <v>220000000</v>
      </c>
      <c r="Q492" s="18">
        <v>2</v>
      </c>
      <c r="R492" s="20">
        <v>44197</v>
      </c>
      <c r="S492" s="22">
        <v>12</v>
      </c>
      <c r="T492" s="7" t="s">
        <v>1080</v>
      </c>
      <c r="U492" s="51">
        <v>2</v>
      </c>
      <c r="V492" s="79"/>
      <c r="W492" s="78"/>
      <c r="X492" s="49">
        <f t="shared" si="42"/>
        <v>0</v>
      </c>
      <c r="Y492" s="16">
        <v>0</v>
      </c>
      <c r="Z492" s="16">
        <v>20127500</v>
      </c>
      <c r="AA492" s="16">
        <v>20127500</v>
      </c>
      <c r="AB492" s="16">
        <v>0</v>
      </c>
      <c r="AC492" s="16">
        <v>0</v>
      </c>
      <c r="AD492" s="55">
        <v>20127500</v>
      </c>
      <c r="AF492" s="58">
        <f t="shared" si="45"/>
        <v>0</v>
      </c>
      <c r="AJ492" s="83">
        <f t="shared" si="46"/>
        <v>0</v>
      </c>
      <c r="AK492" s="84">
        <f t="shared" si="47"/>
        <v>0</v>
      </c>
      <c r="AL492" s="85"/>
    </row>
    <row r="493" spans="1:38" ht="12.75" hidden="1" customHeight="1" x14ac:dyDescent="0.25">
      <c r="A493" s="10" t="s">
        <v>976</v>
      </c>
      <c r="B493" s="11" t="s">
        <v>977</v>
      </c>
      <c r="C493" s="11" t="s">
        <v>92</v>
      </c>
      <c r="D493" s="90" t="str">
        <f t="shared" si="43"/>
        <v>41</v>
      </c>
      <c r="E493" s="90" t="str">
        <f t="shared" si="44"/>
        <v>4103</v>
      </c>
      <c r="F493" s="60" t="s">
        <v>138</v>
      </c>
      <c r="G493" s="11" t="s">
        <v>1132</v>
      </c>
      <c r="H493" s="11">
        <v>170</v>
      </c>
      <c r="I493" s="11"/>
      <c r="J493" s="11"/>
      <c r="K493" s="13">
        <v>0</v>
      </c>
      <c r="L493" s="14">
        <v>0</v>
      </c>
      <c r="M493" s="75">
        <v>0</v>
      </c>
      <c r="N493" s="11" t="s">
        <v>1134</v>
      </c>
      <c r="O493" s="12" t="s">
        <v>37</v>
      </c>
      <c r="P493" s="16">
        <v>40000000</v>
      </c>
      <c r="Q493" s="18">
        <v>1</v>
      </c>
      <c r="R493" s="20">
        <v>44197</v>
      </c>
      <c r="S493" s="22">
        <v>12</v>
      </c>
      <c r="T493" s="7" t="s">
        <v>1080</v>
      </c>
      <c r="U493" s="51">
        <v>1</v>
      </c>
      <c r="V493" s="79"/>
      <c r="W493" s="78"/>
      <c r="X493" s="49">
        <f t="shared" si="42"/>
        <v>0</v>
      </c>
      <c r="Y493" s="16">
        <v>0</v>
      </c>
      <c r="Z493" s="16">
        <v>20127500</v>
      </c>
      <c r="AA493" s="40">
        <v>0</v>
      </c>
      <c r="AB493" s="16">
        <v>0</v>
      </c>
      <c r="AC493" s="16">
        <v>0</v>
      </c>
      <c r="AD493" s="55">
        <v>0</v>
      </c>
      <c r="AF493" s="58" t="e">
        <f t="shared" si="45"/>
        <v>#DIV/0!</v>
      </c>
      <c r="AJ493" s="83">
        <f t="shared" si="46"/>
        <v>0</v>
      </c>
      <c r="AK493" s="84" t="e">
        <f t="shared" si="47"/>
        <v>#DIV/0!</v>
      </c>
      <c r="AL493" s="85" t="s">
        <v>2766</v>
      </c>
    </row>
    <row r="494" spans="1:38" ht="12.75" hidden="1" customHeight="1" x14ac:dyDescent="0.25">
      <c r="A494" s="10" t="s">
        <v>976</v>
      </c>
      <c r="B494" s="11" t="s">
        <v>977</v>
      </c>
      <c r="C494" s="11" t="s">
        <v>92</v>
      </c>
      <c r="D494" s="90" t="str">
        <f t="shared" si="43"/>
        <v>41</v>
      </c>
      <c r="E494" s="90" t="str">
        <f t="shared" si="44"/>
        <v>4103</v>
      </c>
      <c r="F494" s="60" t="s">
        <v>138</v>
      </c>
      <c r="G494" s="11" t="s">
        <v>1132</v>
      </c>
      <c r="H494" s="11">
        <v>170</v>
      </c>
      <c r="I494" s="11"/>
      <c r="J494" s="11"/>
      <c r="K494" s="13">
        <v>0</v>
      </c>
      <c r="L494" s="14">
        <v>0</v>
      </c>
      <c r="M494" s="75">
        <v>0</v>
      </c>
      <c r="N494" s="11" t="s">
        <v>1135</v>
      </c>
      <c r="O494" s="12" t="s">
        <v>37</v>
      </c>
      <c r="P494" s="16">
        <v>40000000</v>
      </c>
      <c r="Q494" s="18">
        <v>1</v>
      </c>
      <c r="R494" s="20">
        <v>44197</v>
      </c>
      <c r="S494" s="22">
        <v>12</v>
      </c>
      <c r="T494" s="7" t="s">
        <v>1080</v>
      </c>
      <c r="U494" s="51">
        <v>1</v>
      </c>
      <c r="V494" s="79"/>
      <c r="W494" s="78"/>
      <c r="X494" s="49">
        <f t="shared" si="42"/>
        <v>0</v>
      </c>
      <c r="Y494" s="16">
        <v>0</v>
      </c>
      <c r="Z494" s="16">
        <v>20127500</v>
      </c>
      <c r="AA494" s="40">
        <v>0</v>
      </c>
      <c r="AB494" s="16">
        <v>0</v>
      </c>
      <c r="AC494" s="16">
        <v>0</v>
      </c>
      <c r="AD494" s="55">
        <v>0</v>
      </c>
      <c r="AF494" s="58" t="e">
        <f t="shared" si="45"/>
        <v>#DIV/0!</v>
      </c>
      <c r="AJ494" s="83">
        <f t="shared" si="46"/>
        <v>0</v>
      </c>
      <c r="AK494" s="84" t="e">
        <f t="shared" si="47"/>
        <v>#DIV/0!</v>
      </c>
      <c r="AL494" s="85" t="s">
        <v>2766</v>
      </c>
    </row>
    <row r="495" spans="1:38" ht="12.75" hidden="1" customHeight="1" x14ac:dyDescent="0.25">
      <c r="A495" s="10" t="s">
        <v>976</v>
      </c>
      <c r="B495" s="11" t="s">
        <v>977</v>
      </c>
      <c r="C495" s="11" t="s">
        <v>92</v>
      </c>
      <c r="D495" s="90" t="str">
        <f t="shared" si="43"/>
        <v>41</v>
      </c>
      <c r="E495" s="90" t="str">
        <f t="shared" si="44"/>
        <v>4103</v>
      </c>
      <c r="F495" s="11" t="s">
        <v>138</v>
      </c>
      <c r="G495" s="11" t="s">
        <v>1136</v>
      </c>
      <c r="H495" s="11">
        <v>171</v>
      </c>
      <c r="I495" s="11" t="s">
        <v>1137</v>
      </c>
      <c r="J495" s="11" t="s">
        <v>1138</v>
      </c>
      <c r="K495" s="13">
        <v>15</v>
      </c>
      <c r="L495" s="14">
        <v>5</v>
      </c>
      <c r="M495" s="75">
        <v>6</v>
      </c>
      <c r="N495" s="11" t="s">
        <v>1139</v>
      </c>
      <c r="O495" s="12" t="s">
        <v>37</v>
      </c>
      <c r="P495" s="16">
        <v>99500000</v>
      </c>
      <c r="Q495" s="18">
        <v>4</v>
      </c>
      <c r="R495" s="20">
        <v>44197</v>
      </c>
      <c r="S495" s="22">
        <v>12</v>
      </c>
      <c r="T495" s="7" t="s">
        <v>1080</v>
      </c>
      <c r="U495" s="51">
        <v>4</v>
      </c>
      <c r="V495" s="79"/>
      <c r="W495" s="78"/>
      <c r="X495" s="49">
        <f t="shared" si="42"/>
        <v>0</v>
      </c>
      <c r="Y495" s="16">
        <v>0</v>
      </c>
      <c r="Z495" s="16">
        <v>295000000</v>
      </c>
      <c r="AA495" s="16">
        <v>99500000</v>
      </c>
      <c r="AB495" s="16">
        <v>0</v>
      </c>
      <c r="AC495" s="16">
        <v>0</v>
      </c>
      <c r="AD495" s="55">
        <v>99500000</v>
      </c>
      <c r="AF495" s="58">
        <f t="shared" si="45"/>
        <v>0</v>
      </c>
      <c r="AJ495" s="83">
        <f t="shared" si="46"/>
        <v>0</v>
      </c>
      <c r="AK495" s="84">
        <f t="shared" si="47"/>
        <v>0</v>
      </c>
      <c r="AL495" s="85"/>
    </row>
    <row r="496" spans="1:38" ht="12.75" hidden="1" customHeight="1" x14ac:dyDescent="0.25">
      <c r="A496" s="10" t="s">
        <v>976</v>
      </c>
      <c r="B496" s="11" t="s">
        <v>977</v>
      </c>
      <c r="C496" s="11" t="s">
        <v>92</v>
      </c>
      <c r="D496" s="90" t="str">
        <f t="shared" si="43"/>
        <v>41</v>
      </c>
      <c r="E496" s="90" t="str">
        <f t="shared" si="44"/>
        <v>4103</v>
      </c>
      <c r="F496" s="11" t="s">
        <v>138</v>
      </c>
      <c r="G496" s="11" t="s">
        <v>1136</v>
      </c>
      <c r="H496" s="11">
        <v>171</v>
      </c>
      <c r="I496" s="11" t="s">
        <v>1137</v>
      </c>
      <c r="J496" s="11" t="s">
        <v>1138</v>
      </c>
      <c r="K496" s="13">
        <v>15</v>
      </c>
      <c r="L496" s="14">
        <v>5</v>
      </c>
      <c r="M496" s="75">
        <v>6</v>
      </c>
      <c r="N496" s="11" t="s">
        <v>1140</v>
      </c>
      <c r="O496" s="12" t="s">
        <v>37</v>
      </c>
      <c r="P496" s="16">
        <v>85000000</v>
      </c>
      <c r="Q496" s="18">
        <v>2</v>
      </c>
      <c r="R496" s="20">
        <v>44197</v>
      </c>
      <c r="S496" s="22">
        <v>12</v>
      </c>
      <c r="T496" s="7" t="s">
        <v>1080</v>
      </c>
      <c r="U496" s="51">
        <v>2</v>
      </c>
      <c r="V496" s="79"/>
      <c r="W496" s="78"/>
      <c r="X496" s="49">
        <f t="shared" si="42"/>
        <v>0</v>
      </c>
      <c r="Y496" s="16">
        <v>0</v>
      </c>
      <c r="Z496" s="16">
        <v>295000000</v>
      </c>
      <c r="AA496" s="16">
        <v>85000000</v>
      </c>
      <c r="AB496" s="16">
        <v>0</v>
      </c>
      <c r="AC496" s="16">
        <v>0</v>
      </c>
      <c r="AD496" s="55">
        <v>85000000</v>
      </c>
      <c r="AF496" s="58">
        <f t="shared" si="45"/>
        <v>0</v>
      </c>
      <c r="AJ496" s="83">
        <f t="shared" si="46"/>
        <v>0</v>
      </c>
      <c r="AK496" s="84">
        <f t="shared" si="47"/>
        <v>0</v>
      </c>
      <c r="AL496" s="85"/>
    </row>
    <row r="497" spans="1:38" ht="12.75" hidden="1" customHeight="1" x14ac:dyDescent="0.25">
      <c r="A497" s="10" t="s">
        <v>976</v>
      </c>
      <c r="B497" s="11" t="s">
        <v>977</v>
      </c>
      <c r="C497" s="11" t="s">
        <v>92</v>
      </c>
      <c r="D497" s="90" t="str">
        <f t="shared" si="43"/>
        <v>41</v>
      </c>
      <c r="E497" s="90" t="str">
        <f t="shared" si="44"/>
        <v>4103</v>
      </c>
      <c r="F497" s="11" t="s">
        <v>138</v>
      </c>
      <c r="G497" s="11" t="s">
        <v>1136</v>
      </c>
      <c r="H497" s="11">
        <v>171</v>
      </c>
      <c r="I497" s="11" t="s">
        <v>1137</v>
      </c>
      <c r="J497" s="11" t="s">
        <v>1138</v>
      </c>
      <c r="K497" s="13">
        <v>15</v>
      </c>
      <c r="L497" s="14">
        <v>5</v>
      </c>
      <c r="M497" s="75">
        <v>6</v>
      </c>
      <c r="N497" s="11" t="s">
        <v>1141</v>
      </c>
      <c r="O497" s="12" t="s">
        <v>37</v>
      </c>
      <c r="P497" s="16">
        <v>110500000</v>
      </c>
      <c r="Q497" s="18">
        <v>7</v>
      </c>
      <c r="R497" s="20">
        <v>44197</v>
      </c>
      <c r="S497" s="22">
        <v>12</v>
      </c>
      <c r="T497" s="7" t="s">
        <v>1080</v>
      </c>
      <c r="U497" s="51">
        <v>7</v>
      </c>
      <c r="V497" s="79"/>
      <c r="W497" s="78"/>
      <c r="X497" s="49">
        <f t="shared" si="42"/>
        <v>0</v>
      </c>
      <c r="Y497" s="16">
        <v>0</v>
      </c>
      <c r="Z497" s="16">
        <v>295000000</v>
      </c>
      <c r="AA497" s="16">
        <v>110500000</v>
      </c>
      <c r="AB497" s="16">
        <v>0</v>
      </c>
      <c r="AC497" s="16">
        <v>0</v>
      </c>
      <c r="AD497" s="55">
        <v>110500000</v>
      </c>
      <c r="AF497" s="58">
        <f t="shared" si="45"/>
        <v>0</v>
      </c>
      <c r="AJ497" s="83">
        <f t="shared" si="46"/>
        <v>0</v>
      </c>
      <c r="AK497" s="84">
        <f t="shared" si="47"/>
        <v>0</v>
      </c>
      <c r="AL497" s="85"/>
    </row>
    <row r="498" spans="1:38" ht="12.75" hidden="1" customHeight="1" x14ac:dyDescent="0.25">
      <c r="A498" s="10" t="s">
        <v>976</v>
      </c>
      <c r="B498" s="11" t="s">
        <v>977</v>
      </c>
      <c r="C498" s="11" t="s">
        <v>92</v>
      </c>
      <c r="D498" s="90" t="str">
        <f t="shared" si="43"/>
        <v>41</v>
      </c>
      <c r="E498" s="90" t="str">
        <f t="shared" si="44"/>
        <v>4103</v>
      </c>
      <c r="F498" s="11" t="s">
        <v>138</v>
      </c>
      <c r="G498" s="11" t="s">
        <v>1142</v>
      </c>
      <c r="H498" s="11">
        <v>172</v>
      </c>
      <c r="I498" s="11" t="s">
        <v>1143</v>
      </c>
      <c r="J498" s="11" t="s">
        <v>1144</v>
      </c>
      <c r="K498" s="13">
        <v>1</v>
      </c>
      <c r="L498" s="14">
        <v>0.7</v>
      </c>
      <c r="M498" s="75">
        <v>0.9</v>
      </c>
      <c r="N498" s="11" t="s">
        <v>1145</v>
      </c>
      <c r="O498" s="12" t="s">
        <v>37</v>
      </c>
      <c r="P498" s="16">
        <v>25000000</v>
      </c>
      <c r="Q498" s="18">
        <v>2</v>
      </c>
      <c r="R498" s="20">
        <v>44197</v>
      </c>
      <c r="S498" s="22">
        <v>12</v>
      </c>
      <c r="T498" s="7" t="s">
        <v>1080</v>
      </c>
      <c r="U498" s="51">
        <v>2</v>
      </c>
      <c r="V498" s="79"/>
      <c r="W498" s="78"/>
      <c r="X498" s="49">
        <f t="shared" si="42"/>
        <v>0</v>
      </c>
      <c r="Y498" s="16">
        <v>0</v>
      </c>
      <c r="Z498" s="16">
        <v>15000000</v>
      </c>
      <c r="AA498" s="16">
        <v>10000000</v>
      </c>
      <c r="AB498" s="16">
        <v>0</v>
      </c>
      <c r="AC498" s="16">
        <v>0</v>
      </c>
      <c r="AD498" s="55">
        <v>10000000</v>
      </c>
      <c r="AF498" s="58">
        <f t="shared" si="45"/>
        <v>0</v>
      </c>
      <c r="AJ498" s="83">
        <f t="shared" si="46"/>
        <v>0</v>
      </c>
      <c r="AK498" s="84">
        <f t="shared" si="47"/>
        <v>0</v>
      </c>
      <c r="AL498" s="85"/>
    </row>
    <row r="499" spans="1:38" ht="12.75" hidden="1" customHeight="1" x14ac:dyDescent="0.25">
      <c r="A499" s="10" t="s">
        <v>976</v>
      </c>
      <c r="B499" s="11" t="s">
        <v>977</v>
      </c>
      <c r="C499" s="11" t="s">
        <v>92</v>
      </c>
      <c r="D499" s="90" t="str">
        <f t="shared" si="43"/>
        <v>41</v>
      </c>
      <c r="E499" s="90" t="str">
        <f t="shared" si="44"/>
        <v>4103</v>
      </c>
      <c r="F499" s="11" t="s">
        <v>138</v>
      </c>
      <c r="G499" s="11" t="s">
        <v>1142</v>
      </c>
      <c r="H499" s="11">
        <v>172</v>
      </c>
      <c r="I499" s="11" t="s">
        <v>1143</v>
      </c>
      <c r="J499" s="11" t="s">
        <v>1144</v>
      </c>
      <c r="K499" s="13">
        <v>1</v>
      </c>
      <c r="L499" s="14">
        <v>0.7</v>
      </c>
      <c r="M499" s="75">
        <v>0.9</v>
      </c>
      <c r="N499" s="11" t="s">
        <v>1146</v>
      </c>
      <c r="O499" s="12" t="s">
        <v>37</v>
      </c>
      <c r="P499" s="16">
        <v>5000000</v>
      </c>
      <c r="Q499" s="18">
        <v>1</v>
      </c>
      <c r="R499" s="20">
        <v>44197</v>
      </c>
      <c r="S499" s="22">
        <v>12</v>
      </c>
      <c r="T499" s="7" t="s">
        <v>1080</v>
      </c>
      <c r="U499" s="51">
        <v>1</v>
      </c>
      <c r="V499" s="79"/>
      <c r="W499" s="78"/>
      <c r="X499" s="49">
        <f t="shared" si="42"/>
        <v>0</v>
      </c>
      <c r="Y499" s="16">
        <v>0</v>
      </c>
      <c r="Z499" s="16">
        <v>15000000</v>
      </c>
      <c r="AA499" s="16">
        <v>5000000</v>
      </c>
      <c r="AB499" s="16">
        <v>0</v>
      </c>
      <c r="AC499" s="16">
        <v>0</v>
      </c>
      <c r="AD499" s="55">
        <v>5000000</v>
      </c>
      <c r="AF499" s="58">
        <f t="shared" si="45"/>
        <v>0</v>
      </c>
      <c r="AJ499" s="83">
        <f t="shared" si="46"/>
        <v>0</v>
      </c>
      <c r="AK499" s="84">
        <f t="shared" si="47"/>
        <v>0</v>
      </c>
      <c r="AL499" s="85"/>
    </row>
    <row r="500" spans="1:38" ht="12.75" hidden="1" customHeight="1" x14ac:dyDescent="0.25">
      <c r="A500" s="10" t="s">
        <v>976</v>
      </c>
      <c r="B500" s="11" t="s">
        <v>977</v>
      </c>
      <c r="C500" s="11" t="s">
        <v>92</v>
      </c>
      <c r="D500" s="90" t="str">
        <f t="shared" si="43"/>
        <v>41</v>
      </c>
      <c r="E500" s="90" t="str">
        <f t="shared" si="44"/>
        <v>4103</v>
      </c>
      <c r="F500" s="11" t="s">
        <v>138</v>
      </c>
      <c r="G500" s="11" t="s">
        <v>1056</v>
      </c>
      <c r="H500" s="11">
        <v>173</v>
      </c>
      <c r="I500" s="11" t="s">
        <v>1147</v>
      </c>
      <c r="J500" s="11" t="s">
        <v>1148</v>
      </c>
      <c r="K500" s="13">
        <v>90</v>
      </c>
      <c r="L500" s="14">
        <v>90</v>
      </c>
      <c r="M500" s="75">
        <v>90</v>
      </c>
      <c r="N500" s="11" t="s">
        <v>1149</v>
      </c>
      <c r="O500" s="12" t="s">
        <v>37</v>
      </c>
      <c r="P500" s="16">
        <v>38000000</v>
      </c>
      <c r="Q500" s="18">
        <v>1</v>
      </c>
      <c r="R500" s="20">
        <v>44197</v>
      </c>
      <c r="S500" s="22">
        <v>12</v>
      </c>
      <c r="T500" s="7" t="s">
        <v>1080</v>
      </c>
      <c r="U500" s="51">
        <v>1</v>
      </c>
      <c r="V500" s="79"/>
      <c r="W500" s="78"/>
      <c r="X500" s="49">
        <f t="shared" si="42"/>
        <v>0</v>
      </c>
      <c r="Y500" s="16">
        <v>0</v>
      </c>
      <c r="Z500" s="16">
        <v>142943341</v>
      </c>
      <c r="AA500" s="16">
        <v>37943341</v>
      </c>
      <c r="AB500" s="16">
        <v>0</v>
      </c>
      <c r="AC500" s="16">
        <v>0</v>
      </c>
      <c r="AD500" s="55">
        <v>37943341</v>
      </c>
      <c r="AF500" s="58">
        <f t="shared" si="45"/>
        <v>0</v>
      </c>
      <c r="AJ500" s="83">
        <f t="shared" si="46"/>
        <v>0</v>
      </c>
      <c r="AK500" s="84">
        <f t="shared" si="47"/>
        <v>0</v>
      </c>
      <c r="AL500" s="85"/>
    </row>
    <row r="501" spans="1:38" ht="12.75" hidden="1" customHeight="1" x14ac:dyDescent="0.25">
      <c r="A501" s="10" t="s">
        <v>976</v>
      </c>
      <c r="B501" s="11" t="s">
        <v>977</v>
      </c>
      <c r="C501" s="11" t="s">
        <v>92</v>
      </c>
      <c r="D501" s="90" t="str">
        <f t="shared" si="43"/>
        <v>41</v>
      </c>
      <c r="E501" s="90" t="str">
        <f t="shared" si="44"/>
        <v>4103</v>
      </c>
      <c r="F501" s="11" t="s">
        <v>138</v>
      </c>
      <c r="G501" s="11" t="s">
        <v>1056</v>
      </c>
      <c r="H501" s="11">
        <v>173</v>
      </c>
      <c r="I501" s="11" t="s">
        <v>1147</v>
      </c>
      <c r="J501" s="11" t="s">
        <v>1148</v>
      </c>
      <c r="K501" s="13">
        <v>90</v>
      </c>
      <c r="L501" s="14">
        <v>90</v>
      </c>
      <c r="M501" s="75">
        <v>90</v>
      </c>
      <c r="N501" s="11" t="s">
        <v>1150</v>
      </c>
      <c r="O501" s="12" t="s">
        <v>37</v>
      </c>
      <c r="P501" s="16">
        <v>99000000</v>
      </c>
      <c r="Q501" s="18">
        <v>3</v>
      </c>
      <c r="R501" s="20">
        <v>44197</v>
      </c>
      <c r="S501" s="22">
        <v>12</v>
      </c>
      <c r="T501" s="7" t="s">
        <v>1080</v>
      </c>
      <c r="U501" s="51">
        <v>3</v>
      </c>
      <c r="V501" s="79"/>
      <c r="W501" s="78"/>
      <c r="X501" s="49">
        <f t="shared" si="42"/>
        <v>0</v>
      </c>
      <c r="Y501" s="16">
        <v>0</v>
      </c>
      <c r="Z501" s="16">
        <v>142943341</v>
      </c>
      <c r="AA501" s="16">
        <v>99000000</v>
      </c>
      <c r="AB501" s="16">
        <v>0</v>
      </c>
      <c r="AC501" s="16">
        <v>0</v>
      </c>
      <c r="AD501" s="55">
        <v>99000000</v>
      </c>
      <c r="AF501" s="58">
        <f t="shared" si="45"/>
        <v>0</v>
      </c>
      <c r="AJ501" s="83">
        <f t="shared" si="46"/>
        <v>0</v>
      </c>
      <c r="AK501" s="84">
        <f t="shared" si="47"/>
        <v>0</v>
      </c>
      <c r="AL501" s="85"/>
    </row>
    <row r="502" spans="1:38" ht="12.75" hidden="1" customHeight="1" x14ac:dyDescent="0.25">
      <c r="A502" s="10" t="s">
        <v>976</v>
      </c>
      <c r="B502" s="11" t="s">
        <v>977</v>
      </c>
      <c r="C502" s="11" t="s">
        <v>92</v>
      </c>
      <c r="D502" s="90" t="str">
        <f t="shared" si="43"/>
        <v>41</v>
      </c>
      <c r="E502" s="90" t="str">
        <f t="shared" si="44"/>
        <v>4103</v>
      </c>
      <c r="F502" s="11" t="s">
        <v>138</v>
      </c>
      <c r="G502" s="11" t="s">
        <v>1056</v>
      </c>
      <c r="H502" s="11">
        <v>173</v>
      </c>
      <c r="I502" s="11" t="s">
        <v>1147</v>
      </c>
      <c r="J502" s="11" t="s">
        <v>1148</v>
      </c>
      <c r="K502" s="13">
        <v>90</v>
      </c>
      <c r="L502" s="14">
        <v>90</v>
      </c>
      <c r="M502" s="75">
        <v>90</v>
      </c>
      <c r="N502" s="11" t="s">
        <v>1151</v>
      </c>
      <c r="O502" s="12" t="s">
        <v>37</v>
      </c>
      <c r="P502" s="16">
        <v>1000000</v>
      </c>
      <c r="Q502" s="18">
        <v>1</v>
      </c>
      <c r="R502" s="20">
        <v>44197</v>
      </c>
      <c r="S502" s="22">
        <v>12</v>
      </c>
      <c r="T502" s="7" t="s">
        <v>1080</v>
      </c>
      <c r="U502" s="51">
        <v>1</v>
      </c>
      <c r="V502" s="79"/>
      <c r="W502" s="78"/>
      <c r="X502" s="49">
        <f t="shared" si="42"/>
        <v>0</v>
      </c>
      <c r="Y502" s="16">
        <v>0</v>
      </c>
      <c r="Z502" s="16">
        <v>142943341</v>
      </c>
      <c r="AA502" s="16">
        <v>1000000</v>
      </c>
      <c r="AB502" s="16">
        <v>0</v>
      </c>
      <c r="AC502" s="16">
        <v>0</v>
      </c>
      <c r="AD502" s="55">
        <v>1000000</v>
      </c>
      <c r="AF502" s="58">
        <f t="shared" si="45"/>
        <v>0</v>
      </c>
      <c r="AJ502" s="83">
        <f t="shared" si="46"/>
        <v>0</v>
      </c>
      <c r="AK502" s="84">
        <f t="shared" si="47"/>
        <v>0</v>
      </c>
      <c r="AL502" s="85"/>
    </row>
    <row r="503" spans="1:38" ht="12.75" hidden="1" customHeight="1" x14ac:dyDescent="0.25">
      <c r="A503" s="10" t="s">
        <v>976</v>
      </c>
      <c r="B503" s="11" t="s">
        <v>977</v>
      </c>
      <c r="C503" s="11" t="s">
        <v>92</v>
      </c>
      <c r="D503" s="90" t="str">
        <f t="shared" si="43"/>
        <v>41</v>
      </c>
      <c r="E503" s="90" t="str">
        <f t="shared" si="44"/>
        <v>4103</v>
      </c>
      <c r="F503" s="11" t="s">
        <v>138</v>
      </c>
      <c r="G503" s="11" t="s">
        <v>1056</v>
      </c>
      <c r="H503" s="11">
        <v>173</v>
      </c>
      <c r="I503" s="11" t="s">
        <v>1147</v>
      </c>
      <c r="J503" s="11" t="s">
        <v>1148</v>
      </c>
      <c r="K503" s="13">
        <v>90</v>
      </c>
      <c r="L503" s="14">
        <v>90</v>
      </c>
      <c r="M503" s="75">
        <v>90</v>
      </c>
      <c r="N503" s="11" t="s">
        <v>1152</v>
      </c>
      <c r="O503" s="12" t="s">
        <v>37</v>
      </c>
      <c r="P503" s="16">
        <v>5000000</v>
      </c>
      <c r="Q503" s="18">
        <v>1</v>
      </c>
      <c r="R503" s="20">
        <v>44197</v>
      </c>
      <c r="S503" s="22">
        <v>12</v>
      </c>
      <c r="T503" s="7" t="s">
        <v>1080</v>
      </c>
      <c r="U503" s="51">
        <v>1</v>
      </c>
      <c r="V503" s="79"/>
      <c r="W503" s="78"/>
      <c r="X503" s="49">
        <f t="shared" si="42"/>
        <v>0</v>
      </c>
      <c r="Y503" s="16">
        <v>0</v>
      </c>
      <c r="Z503" s="16">
        <v>142943341</v>
      </c>
      <c r="AA503" s="16">
        <v>5000000</v>
      </c>
      <c r="AB503" s="16">
        <v>0</v>
      </c>
      <c r="AC503" s="16">
        <v>0</v>
      </c>
      <c r="AD503" s="55">
        <v>5000000</v>
      </c>
      <c r="AF503" s="58">
        <f t="shared" si="45"/>
        <v>0</v>
      </c>
      <c r="AJ503" s="83">
        <f t="shared" si="46"/>
        <v>0</v>
      </c>
      <c r="AK503" s="84">
        <f t="shared" si="47"/>
        <v>0</v>
      </c>
      <c r="AL503" s="85"/>
    </row>
    <row r="504" spans="1:38" ht="12.75" hidden="1" customHeight="1" x14ac:dyDescent="0.25">
      <c r="A504" s="10" t="s">
        <v>976</v>
      </c>
      <c r="B504" s="11" t="s">
        <v>977</v>
      </c>
      <c r="C504" s="11" t="s">
        <v>92</v>
      </c>
      <c r="D504" s="90" t="str">
        <f t="shared" si="43"/>
        <v>41</v>
      </c>
      <c r="E504" s="90" t="str">
        <f t="shared" si="44"/>
        <v>4103</v>
      </c>
      <c r="F504" s="11" t="s">
        <v>138</v>
      </c>
      <c r="G504" s="11" t="s">
        <v>1153</v>
      </c>
      <c r="H504" s="11">
        <v>174</v>
      </c>
      <c r="I504" s="11" t="s">
        <v>1154</v>
      </c>
      <c r="J504" s="11" t="s">
        <v>1155</v>
      </c>
      <c r="K504" s="13">
        <v>15</v>
      </c>
      <c r="L504" s="14">
        <v>5.5</v>
      </c>
      <c r="M504" s="75">
        <v>4</v>
      </c>
      <c r="N504" s="11" t="s">
        <v>1156</v>
      </c>
      <c r="O504" s="12" t="s">
        <v>37</v>
      </c>
      <c r="P504" s="16">
        <v>35000000</v>
      </c>
      <c r="Q504" s="18">
        <v>1</v>
      </c>
      <c r="R504" s="20">
        <v>44197</v>
      </c>
      <c r="S504" s="22">
        <v>12</v>
      </c>
      <c r="T504" s="7" t="s">
        <v>1080</v>
      </c>
      <c r="U504" s="51">
        <v>1</v>
      </c>
      <c r="V504" s="79"/>
      <c r="W504" s="78"/>
      <c r="X504" s="49">
        <f t="shared" si="42"/>
        <v>0</v>
      </c>
      <c r="Y504" s="16">
        <v>0</v>
      </c>
      <c r="Z504" s="16">
        <v>109403318</v>
      </c>
      <c r="AA504" s="16">
        <v>35000000</v>
      </c>
      <c r="AB504" s="16">
        <v>0</v>
      </c>
      <c r="AC504" s="16">
        <v>0</v>
      </c>
      <c r="AD504" s="55">
        <v>35000000</v>
      </c>
      <c r="AF504" s="58">
        <f t="shared" si="45"/>
        <v>0</v>
      </c>
      <c r="AJ504" s="83">
        <f t="shared" si="46"/>
        <v>0</v>
      </c>
      <c r="AK504" s="84">
        <f t="shared" si="47"/>
        <v>0</v>
      </c>
      <c r="AL504" s="85"/>
    </row>
    <row r="505" spans="1:38" ht="12.75" hidden="1" customHeight="1" x14ac:dyDescent="0.25">
      <c r="A505" s="10" t="s">
        <v>976</v>
      </c>
      <c r="B505" s="11" t="s">
        <v>977</v>
      </c>
      <c r="C505" s="11" t="s">
        <v>92</v>
      </c>
      <c r="D505" s="90" t="str">
        <f t="shared" si="43"/>
        <v>41</v>
      </c>
      <c r="E505" s="90" t="str">
        <f t="shared" si="44"/>
        <v>4103</v>
      </c>
      <c r="F505" s="11" t="s">
        <v>138</v>
      </c>
      <c r="G505" s="11" t="s">
        <v>1153</v>
      </c>
      <c r="H505" s="11">
        <v>174</v>
      </c>
      <c r="I505" s="11" t="s">
        <v>1154</v>
      </c>
      <c r="J505" s="11" t="s">
        <v>1155</v>
      </c>
      <c r="K505" s="13">
        <v>15</v>
      </c>
      <c r="L505" s="14">
        <v>5.5</v>
      </c>
      <c r="M505" s="75">
        <v>4</v>
      </c>
      <c r="N505" s="11" t="s">
        <v>1157</v>
      </c>
      <c r="O505" s="12" t="s">
        <v>37</v>
      </c>
      <c r="P505" s="16">
        <v>105289121</v>
      </c>
      <c r="Q505" s="18">
        <v>5</v>
      </c>
      <c r="R505" s="20">
        <v>44197</v>
      </c>
      <c r="S505" s="22">
        <v>12</v>
      </c>
      <c r="T505" s="7" t="s">
        <v>1080</v>
      </c>
      <c r="U505" s="51">
        <v>5</v>
      </c>
      <c r="V505" s="79"/>
      <c r="W505" s="78"/>
      <c r="X505" s="49">
        <f t="shared" si="42"/>
        <v>0</v>
      </c>
      <c r="Y505" s="16">
        <v>0</v>
      </c>
      <c r="Z505" s="16">
        <v>109403318</v>
      </c>
      <c r="AA505" s="16">
        <v>74403318</v>
      </c>
      <c r="AB505" s="16">
        <v>0</v>
      </c>
      <c r="AC505" s="16">
        <v>0</v>
      </c>
      <c r="AD505" s="55">
        <v>74403318</v>
      </c>
      <c r="AF505" s="58">
        <f t="shared" si="45"/>
        <v>0</v>
      </c>
      <c r="AJ505" s="83">
        <f t="shared" si="46"/>
        <v>0</v>
      </c>
      <c r="AK505" s="84">
        <f t="shared" si="47"/>
        <v>0</v>
      </c>
      <c r="AL505" s="85"/>
    </row>
    <row r="506" spans="1:38" ht="12.75" hidden="1" customHeight="1" x14ac:dyDescent="0.25">
      <c r="A506" s="10" t="s">
        <v>976</v>
      </c>
      <c r="B506" s="11" t="s">
        <v>977</v>
      </c>
      <c r="C506" s="11" t="s">
        <v>92</v>
      </c>
      <c r="D506" s="90" t="str">
        <f t="shared" si="43"/>
        <v>41</v>
      </c>
      <c r="E506" s="90" t="str">
        <f t="shared" si="44"/>
        <v>4103</v>
      </c>
      <c r="F506" s="11" t="s">
        <v>138</v>
      </c>
      <c r="G506" s="11" t="s">
        <v>1158</v>
      </c>
      <c r="H506" s="11">
        <v>175</v>
      </c>
      <c r="I506" s="11" t="s">
        <v>1159</v>
      </c>
      <c r="J506" s="11" t="s">
        <v>1160</v>
      </c>
      <c r="K506" s="13">
        <v>15</v>
      </c>
      <c r="L506" s="14">
        <v>3</v>
      </c>
      <c r="M506" s="75">
        <v>3</v>
      </c>
      <c r="N506" s="11" t="s">
        <v>1161</v>
      </c>
      <c r="O506" s="12" t="s">
        <v>37</v>
      </c>
      <c r="P506" s="16">
        <v>17867332</v>
      </c>
      <c r="Q506" s="18">
        <v>6</v>
      </c>
      <c r="R506" s="20">
        <v>44197</v>
      </c>
      <c r="S506" s="22">
        <v>12</v>
      </c>
      <c r="T506" s="7" t="s">
        <v>1080</v>
      </c>
      <c r="U506" s="51">
        <v>6</v>
      </c>
      <c r="V506" s="79"/>
      <c r="W506" s="78"/>
      <c r="X506" s="49">
        <f t="shared" si="42"/>
        <v>0</v>
      </c>
      <c r="Y506" s="16">
        <v>0</v>
      </c>
      <c r="Z506" s="16">
        <v>17867332</v>
      </c>
      <c r="AA506" s="16">
        <v>17867332</v>
      </c>
      <c r="AB506" s="16">
        <v>0</v>
      </c>
      <c r="AC506" s="16">
        <v>0</v>
      </c>
      <c r="AD506" s="55">
        <v>17867332</v>
      </c>
      <c r="AF506" s="58">
        <f t="shared" si="45"/>
        <v>0</v>
      </c>
      <c r="AJ506" s="83">
        <f t="shared" si="46"/>
        <v>0</v>
      </c>
      <c r="AK506" s="84">
        <f t="shared" si="47"/>
        <v>0</v>
      </c>
      <c r="AL506" s="85"/>
    </row>
    <row r="507" spans="1:38" ht="12.75" hidden="1" customHeight="1" x14ac:dyDescent="0.25">
      <c r="A507" s="10" t="s">
        <v>976</v>
      </c>
      <c r="B507" s="11" t="s">
        <v>977</v>
      </c>
      <c r="C507" s="11" t="s">
        <v>92</v>
      </c>
      <c r="D507" s="90" t="str">
        <f t="shared" si="43"/>
        <v>45</v>
      </c>
      <c r="E507" s="90" t="str">
        <f t="shared" si="44"/>
        <v>4502</v>
      </c>
      <c r="F507" s="11" t="s">
        <v>1162</v>
      </c>
      <c r="G507" s="11" t="s">
        <v>193</v>
      </c>
      <c r="H507" s="11">
        <v>179</v>
      </c>
      <c r="I507" s="11"/>
      <c r="J507" s="11"/>
      <c r="K507" s="13">
        <v>0</v>
      </c>
      <c r="L507" s="14">
        <v>0</v>
      </c>
      <c r="M507" s="75">
        <v>1.5</v>
      </c>
      <c r="N507" s="11" t="s">
        <v>1163</v>
      </c>
      <c r="O507" s="12" t="s">
        <v>37</v>
      </c>
      <c r="P507" s="16">
        <v>22000000</v>
      </c>
      <c r="Q507" s="18">
        <v>5</v>
      </c>
      <c r="R507" s="20">
        <v>44197</v>
      </c>
      <c r="S507" s="22">
        <v>12</v>
      </c>
      <c r="T507" s="7" t="s">
        <v>1006</v>
      </c>
      <c r="U507" s="51">
        <v>5</v>
      </c>
      <c r="V507" s="79"/>
      <c r="W507" s="78"/>
      <c r="X507" s="49">
        <f t="shared" si="42"/>
        <v>0</v>
      </c>
      <c r="Y507" s="16">
        <v>0</v>
      </c>
      <c r="Z507" s="16">
        <v>31788082</v>
      </c>
      <c r="AA507" s="16">
        <v>22000000</v>
      </c>
      <c r="AB507" s="16">
        <v>0</v>
      </c>
      <c r="AC507" s="16">
        <v>0</v>
      </c>
      <c r="AD507" s="55">
        <v>22000000</v>
      </c>
      <c r="AF507" s="58">
        <f t="shared" si="45"/>
        <v>0</v>
      </c>
      <c r="AJ507" s="83">
        <f t="shared" si="46"/>
        <v>0</v>
      </c>
      <c r="AK507" s="84">
        <f t="shared" si="47"/>
        <v>0</v>
      </c>
      <c r="AL507" s="85"/>
    </row>
    <row r="508" spans="1:38" ht="12.75" hidden="1" customHeight="1" x14ac:dyDescent="0.25">
      <c r="A508" s="10" t="s">
        <v>976</v>
      </c>
      <c r="B508" s="11" t="s">
        <v>977</v>
      </c>
      <c r="C508" s="11" t="s">
        <v>92</v>
      </c>
      <c r="D508" s="90" t="str">
        <f t="shared" si="43"/>
        <v>45</v>
      </c>
      <c r="E508" s="90" t="str">
        <f t="shared" si="44"/>
        <v>4502</v>
      </c>
      <c r="F508" s="11" t="s">
        <v>1162</v>
      </c>
      <c r="G508" s="11" t="s">
        <v>193</v>
      </c>
      <c r="H508" s="11">
        <v>179</v>
      </c>
      <c r="I508" s="11"/>
      <c r="J508" s="11"/>
      <c r="K508" s="13">
        <v>0</v>
      </c>
      <c r="L508" s="14">
        <v>0</v>
      </c>
      <c r="M508" s="75">
        <v>1.5</v>
      </c>
      <c r="N508" s="11" t="s">
        <v>1164</v>
      </c>
      <c r="O508" s="12" t="s">
        <v>37</v>
      </c>
      <c r="P508" s="16">
        <v>9788082</v>
      </c>
      <c r="Q508" s="18">
        <v>1</v>
      </c>
      <c r="R508" s="20">
        <v>44197</v>
      </c>
      <c r="S508" s="22">
        <v>12</v>
      </c>
      <c r="T508" s="7" t="s">
        <v>1006</v>
      </c>
      <c r="U508" s="51">
        <v>1</v>
      </c>
      <c r="V508" s="79"/>
      <c r="W508" s="78"/>
      <c r="X508" s="49">
        <f t="shared" si="42"/>
        <v>0</v>
      </c>
      <c r="Y508" s="16">
        <v>0</v>
      </c>
      <c r="Z508" s="16">
        <v>31788082</v>
      </c>
      <c r="AA508" s="16">
        <v>9788082</v>
      </c>
      <c r="AB508" s="16">
        <v>0</v>
      </c>
      <c r="AC508" s="16">
        <v>0</v>
      </c>
      <c r="AD508" s="55">
        <v>9788082</v>
      </c>
      <c r="AF508" s="58">
        <f t="shared" si="45"/>
        <v>0</v>
      </c>
      <c r="AJ508" s="83">
        <f t="shared" si="46"/>
        <v>0</v>
      </c>
      <c r="AK508" s="84">
        <f t="shared" si="47"/>
        <v>0</v>
      </c>
      <c r="AL508" s="85"/>
    </row>
    <row r="509" spans="1:38" ht="12.75" hidden="1" customHeight="1" x14ac:dyDescent="0.25">
      <c r="A509" s="10" t="s">
        <v>976</v>
      </c>
      <c r="B509" s="11" t="s">
        <v>977</v>
      </c>
      <c r="C509" s="11" t="s">
        <v>92</v>
      </c>
      <c r="D509" s="90" t="str">
        <f t="shared" si="43"/>
        <v>45</v>
      </c>
      <c r="E509" s="90" t="str">
        <f t="shared" si="44"/>
        <v>4502</v>
      </c>
      <c r="F509" s="11" t="s">
        <v>1162</v>
      </c>
      <c r="G509" s="11" t="s">
        <v>533</v>
      </c>
      <c r="H509" s="11">
        <v>180</v>
      </c>
      <c r="I509" s="11" t="s">
        <v>1165</v>
      </c>
      <c r="J509" s="11" t="s">
        <v>1166</v>
      </c>
      <c r="K509" s="13">
        <v>100</v>
      </c>
      <c r="L509" s="14">
        <v>100</v>
      </c>
      <c r="M509" s="75">
        <v>100</v>
      </c>
      <c r="N509" s="11" t="s">
        <v>1167</v>
      </c>
      <c r="O509" s="12" t="s">
        <v>37</v>
      </c>
      <c r="P509" s="16">
        <v>1000</v>
      </c>
      <c r="Q509" s="18">
        <v>0</v>
      </c>
      <c r="R509" s="20">
        <v>44197</v>
      </c>
      <c r="S509" s="22">
        <v>12</v>
      </c>
      <c r="T509" s="7" t="s">
        <v>1006</v>
      </c>
      <c r="U509" s="51">
        <v>0</v>
      </c>
      <c r="V509" s="79"/>
      <c r="W509" s="78"/>
      <c r="X509" s="49" t="e">
        <f t="shared" si="42"/>
        <v>#DIV/0!</v>
      </c>
      <c r="Y509" s="65">
        <v>474999000</v>
      </c>
      <c r="Z509" s="16">
        <v>488756906</v>
      </c>
      <c r="AA509" s="16">
        <v>1000</v>
      </c>
      <c r="AB509" s="16">
        <v>0</v>
      </c>
      <c r="AC509" s="16">
        <v>0</v>
      </c>
      <c r="AD509" s="55">
        <v>1000</v>
      </c>
      <c r="AF509" s="58">
        <f t="shared" si="45"/>
        <v>0</v>
      </c>
      <c r="AJ509" s="83">
        <f t="shared" si="46"/>
        <v>0</v>
      </c>
      <c r="AK509" s="84">
        <f t="shared" si="47"/>
        <v>0</v>
      </c>
      <c r="AL509" s="86" t="s">
        <v>2751</v>
      </c>
    </row>
    <row r="510" spans="1:38" ht="12.75" hidden="1" customHeight="1" x14ac:dyDescent="0.25">
      <c r="A510" s="10" t="s">
        <v>976</v>
      </c>
      <c r="B510" s="11" t="s">
        <v>977</v>
      </c>
      <c r="C510" s="11" t="s">
        <v>92</v>
      </c>
      <c r="D510" s="90" t="str">
        <f t="shared" si="43"/>
        <v>45</v>
      </c>
      <c r="E510" s="90" t="str">
        <f t="shared" si="44"/>
        <v>4502</v>
      </c>
      <c r="F510" s="11" t="s">
        <v>1162</v>
      </c>
      <c r="G510" s="11" t="s">
        <v>533</v>
      </c>
      <c r="H510" s="11">
        <v>180</v>
      </c>
      <c r="I510" s="11" t="s">
        <v>1165</v>
      </c>
      <c r="J510" s="11" t="s">
        <v>1166</v>
      </c>
      <c r="K510" s="13">
        <v>100</v>
      </c>
      <c r="L510" s="14">
        <v>100</v>
      </c>
      <c r="M510" s="75">
        <v>100</v>
      </c>
      <c r="N510" s="11" t="s">
        <v>1168</v>
      </c>
      <c r="O510" s="12" t="s">
        <v>165</v>
      </c>
      <c r="P510" s="16">
        <v>13756906</v>
      </c>
      <c r="Q510" s="18">
        <v>1</v>
      </c>
      <c r="R510" s="20">
        <v>44197</v>
      </c>
      <c r="S510" s="22">
        <v>12</v>
      </c>
      <c r="T510" s="7" t="s">
        <v>1006</v>
      </c>
      <c r="U510" s="51">
        <v>1</v>
      </c>
      <c r="V510" s="79"/>
      <c r="W510" s="78"/>
      <c r="X510" s="49">
        <f t="shared" si="42"/>
        <v>0</v>
      </c>
      <c r="Y510" s="65">
        <v>474999000</v>
      </c>
      <c r="Z510" s="16">
        <v>488756906</v>
      </c>
      <c r="AA510" s="16">
        <v>13756906</v>
      </c>
      <c r="AB510" s="16">
        <v>0</v>
      </c>
      <c r="AC510" s="16">
        <v>0</v>
      </c>
      <c r="AD510" s="55">
        <v>13756906</v>
      </c>
      <c r="AF510" s="58">
        <f t="shared" si="45"/>
        <v>0</v>
      </c>
      <c r="AJ510" s="83">
        <f t="shared" si="46"/>
        <v>0</v>
      </c>
      <c r="AK510" s="84">
        <f t="shared" si="47"/>
        <v>0</v>
      </c>
      <c r="AL510" s="85" t="s">
        <v>2767</v>
      </c>
    </row>
    <row r="511" spans="1:38" ht="12.75" hidden="1" customHeight="1" x14ac:dyDescent="0.25">
      <c r="A511" s="10" t="s">
        <v>976</v>
      </c>
      <c r="B511" s="11" t="s">
        <v>977</v>
      </c>
      <c r="C511" s="11" t="s">
        <v>92</v>
      </c>
      <c r="D511" s="90" t="str">
        <f t="shared" si="43"/>
        <v>45</v>
      </c>
      <c r="E511" s="90" t="str">
        <f t="shared" si="44"/>
        <v>4502</v>
      </c>
      <c r="F511" s="11" t="s">
        <v>1162</v>
      </c>
      <c r="G511" s="11" t="s">
        <v>533</v>
      </c>
      <c r="H511" s="11">
        <v>181</v>
      </c>
      <c r="I511" s="11" t="s">
        <v>1169</v>
      </c>
      <c r="J511" s="11" t="s">
        <v>1170</v>
      </c>
      <c r="K511" s="13">
        <v>4</v>
      </c>
      <c r="L511" s="14">
        <v>4</v>
      </c>
      <c r="M511" s="75">
        <v>4</v>
      </c>
      <c r="N511" s="11" t="s">
        <v>1171</v>
      </c>
      <c r="O511" s="12" t="s">
        <v>37</v>
      </c>
      <c r="P511" s="16">
        <v>20000000</v>
      </c>
      <c r="Q511" s="18">
        <v>2</v>
      </c>
      <c r="R511" s="20">
        <v>44197</v>
      </c>
      <c r="S511" s="22">
        <v>12</v>
      </c>
      <c r="T511" s="7" t="s">
        <v>1006</v>
      </c>
      <c r="U511" s="51">
        <v>2</v>
      </c>
      <c r="V511" s="79"/>
      <c r="W511" s="78"/>
      <c r="X511" s="49">
        <f t="shared" si="42"/>
        <v>0</v>
      </c>
      <c r="Y511" s="16">
        <v>0</v>
      </c>
      <c r="Z511" s="16">
        <v>20000000</v>
      </c>
      <c r="AA511" s="16">
        <v>20000000</v>
      </c>
      <c r="AB511" s="16">
        <v>0</v>
      </c>
      <c r="AC511" s="16">
        <v>0</v>
      </c>
      <c r="AD511" s="55">
        <v>20000000</v>
      </c>
      <c r="AF511" s="58">
        <f t="shared" si="45"/>
        <v>0</v>
      </c>
      <c r="AJ511" s="83">
        <f t="shared" si="46"/>
        <v>0</v>
      </c>
      <c r="AK511" s="84">
        <f t="shared" si="47"/>
        <v>0</v>
      </c>
      <c r="AL511" s="85"/>
    </row>
    <row r="512" spans="1:38" ht="12.75" hidden="1" customHeight="1" x14ac:dyDescent="0.25">
      <c r="A512" s="10" t="s">
        <v>976</v>
      </c>
      <c r="B512" s="11" t="s">
        <v>977</v>
      </c>
      <c r="C512" s="11" t="s">
        <v>92</v>
      </c>
      <c r="D512" s="90" t="str">
        <f t="shared" si="43"/>
        <v>45</v>
      </c>
      <c r="E512" s="90" t="str">
        <f t="shared" si="44"/>
        <v>4502</v>
      </c>
      <c r="F512" s="11" t="s">
        <v>1162</v>
      </c>
      <c r="G512" s="11" t="s">
        <v>533</v>
      </c>
      <c r="H512" s="11">
        <v>182</v>
      </c>
      <c r="I512" s="11" t="s">
        <v>1172</v>
      </c>
      <c r="J512" s="11" t="s">
        <v>1173</v>
      </c>
      <c r="K512" s="13">
        <v>1</v>
      </c>
      <c r="L512" s="14">
        <v>0.75</v>
      </c>
      <c r="M512" s="75">
        <v>0.75</v>
      </c>
      <c r="N512" s="37" t="s">
        <v>1174</v>
      </c>
      <c r="O512" s="12" t="s">
        <v>37</v>
      </c>
      <c r="P512" s="16">
        <v>1000</v>
      </c>
      <c r="Q512" s="18">
        <v>0</v>
      </c>
      <c r="R512" s="20">
        <v>44197</v>
      </c>
      <c r="S512" s="22">
        <v>12</v>
      </c>
      <c r="T512" s="7" t="s">
        <v>1006</v>
      </c>
      <c r="U512" s="51">
        <v>0</v>
      </c>
      <c r="V512" s="79"/>
      <c r="W512" s="78"/>
      <c r="X512" s="49" t="e">
        <f t="shared" si="42"/>
        <v>#DIV/0!</v>
      </c>
      <c r="Y512" s="65">
        <v>89999000</v>
      </c>
      <c r="Z512" s="16">
        <v>117513811</v>
      </c>
      <c r="AA512" s="16">
        <v>1000</v>
      </c>
      <c r="AB512" s="16">
        <v>0</v>
      </c>
      <c r="AC512" s="16">
        <v>0</v>
      </c>
      <c r="AD512" s="55">
        <v>1000</v>
      </c>
      <c r="AF512" s="58">
        <f t="shared" si="45"/>
        <v>0</v>
      </c>
      <c r="AJ512" s="83">
        <f t="shared" si="46"/>
        <v>0</v>
      </c>
      <c r="AK512" s="84">
        <f t="shared" si="47"/>
        <v>0</v>
      </c>
      <c r="AL512" s="86" t="s">
        <v>2751</v>
      </c>
    </row>
    <row r="513" spans="1:38" ht="12.75" hidden="1" customHeight="1" x14ac:dyDescent="0.25">
      <c r="A513" s="10" t="s">
        <v>976</v>
      </c>
      <c r="B513" s="11" t="s">
        <v>977</v>
      </c>
      <c r="C513" s="11" t="s">
        <v>92</v>
      </c>
      <c r="D513" s="90" t="str">
        <f t="shared" si="43"/>
        <v>45</v>
      </c>
      <c r="E513" s="90" t="str">
        <f t="shared" si="44"/>
        <v>4502</v>
      </c>
      <c r="F513" s="11" t="s">
        <v>1162</v>
      </c>
      <c r="G513" s="11" t="s">
        <v>533</v>
      </c>
      <c r="H513" s="11">
        <v>182</v>
      </c>
      <c r="I513" s="11" t="s">
        <v>1172</v>
      </c>
      <c r="J513" s="11" t="s">
        <v>1173</v>
      </c>
      <c r="K513" s="13">
        <v>1</v>
      </c>
      <c r="L513" s="14">
        <v>0.75</v>
      </c>
      <c r="M513" s="75">
        <v>0.75</v>
      </c>
      <c r="N513" s="11" t="s">
        <v>1175</v>
      </c>
      <c r="O513" s="12" t="s">
        <v>37</v>
      </c>
      <c r="P513" s="16">
        <v>27513811</v>
      </c>
      <c r="Q513" s="18">
        <v>1</v>
      </c>
      <c r="R513" s="20">
        <v>44197</v>
      </c>
      <c r="S513" s="22">
        <v>12</v>
      </c>
      <c r="T513" s="7" t="s">
        <v>1006</v>
      </c>
      <c r="U513" s="51">
        <v>1</v>
      </c>
      <c r="V513" s="79"/>
      <c r="W513" s="78"/>
      <c r="X513" s="49">
        <f t="shared" si="42"/>
        <v>0</v>
      </c>
      <c r="Y513" s="65">
        <v>89999000</v>
      </c>
      <c r="Z513" s="16">
        <v>117513811</v>
      </c>
      <c r="AA513" s="16">
        <v>27513811</v>
      </c>
      <c r="AB513" s="16">
        <v>0</v>
      </c>
      <c r="AC513" s="16">
        <v>0</v>
      </c>
      <c r="AD513" s="55">
        <v>27513811</v>
      </c>
      <c r="AF513" s="58">
        <f t="shared" si="45"/>
        <v>0</v>
      </c>
      <c r="AJ513" s="83">
        <f t="shared" si="46"/>
        <v>0</v>
      </c>
      <c r="AK513" s="84">
        <f t="shared" si="47"/>
        <v>0</v>
      </c>
      <c r="AL513" s="85" t="s">
        <v>2767</v>
      </c>
    </row>
    <row r="514" spans="1:38" ht="12.75" hidden="1" customHeight="1" x14ac:dyDescent="0.25">
      <c r="A514" s="10" t="s">
        <v>976</v>
      </c>
      <c r="B514" s="11" t="s">
        <v>977</v>
      </c>
      <c r="C514" s="11" t="s">
        <v>92</v>
      </c>
      <c r="D514" s="90" t="str">
        <f t="shared" si="43"/>
        <v>45</v>
      </c>
      <c r="E514" s="90" t="str">
        <f t="shared" si="44"/>
        <v>4502</v>
      </c>
      <c r="F514" s="11" t="s">
        <v>1176</v>
      </c>
      <c r="G514" s="11" t="s">
        <v>533</v>
      </c>
      <c r="H514" s="11">
        <v>183</v>
      </c>
      <c r="I514" s="11" t="s">
        <v>1177</v>
      </c>
      <c r="J514" s="11" t="s">
        <v>1178</v>
      </c>
      <c r="K514" s="13">
        <v>8</v>
      </c>
      <c r="L514" s="14">
        <v>8</v>
      </c>
      <c r="M514" s="75">
        <v>8</v>
      </c>
      <c r="N514" s="11" t="s">
        <v>1179</v>
      </c>
      <c r="O514" s="12" t="s">
        <v>37</v>
      </c>
      <c r="P514" s="16">
        <v>21000000</v>
      </c>
      <c r="Q514" s="18">
        <v>3</v>
      </c>
      <c r="R514" s="20">
        <v>44197</v>
      </c>
      <c r="S514" s="22">
        <v>12</v>
      </c>
      <c r="T514" s="7" t="s">
        <v>1006</v>
      </c>
      <c r="U514" s="51">
        <v>3</v>
      </c>
      <c r="V514" s="79"/>
      <c r="W514" s="78"/>
      <c r="X514" s="49">
        <f t="shared" si="42"/>
        <v>0</v>
      </c>
      <c r="Y514" s="16">
        <v>0</v>
      </c>
      <c r="Z514" s="16">
        <v>11005525</v>
      </c>
      <c r="AA514" s="16">
        <v>2005525</v>
      </c>
      <c r="AB514" s="16">
        <v>0</v>
      </c>
      <c r="AC514" s="16">
        <v>0</v>
      </c>
      <c r="AD514" s="55">
        <v>2005525</v>
      </c>
      <c r="AF514" s="58">
        <f t="shared" si="45"/>
        <v>0</v>
      </c>
      <c r="AJ514" s="83">
        <f t="shared" si="46"/>
        <v>0</v>
      </c>
      <c r="AK514" s="84">
        <f t="shared" si="47"/>
        <v>0</v>
      </c>
      <c r="AL514" s="85"/>
    </row>
    <row r="515" spans="1:38" ht="12.75" hidden="1" customHeight="1" x14ac:dyDescent="0.25">
      <c r="A515" s="10" t="s">
        <v>976</v>
      </c>
      <c r="B515" s="11" t="s">
        <v>977</v>
      </c>
      <c r="C515" s="11" t="s">
        <v>92</v>
      </c>
      <c r="D515" s="90" t="str">
        <f t="shared" si="43"/>
        <v>45</v>
      </c>
      <c r="E515" s="90" t="str">
        <f t="shared" si="44"/>
        <v>4502</v>
      </c>
      <c r="F515" s="11" t="s">
        <v>1176</v>
      </c>
      <c r="G515" s="11" t="s">
        <v>533</v>
      </c>
      <c r="H515" s="11">
        <v>183</v>
      </c>
      <c r="I515" s="11" t="s">
        <v>1177</v>
      </c>
      <c r="J515" s="11" t="s">
        <v>1178</v>
      </c>
      <c r="K515" s="13">
        <v>8</v>
      </c>
      <c r="L515" s="14">
        <v>8</v>
      </c>
      <c r="M515" s="75">
        <v>8</v>
      </c>
      <c r="N515" s="11" t="s">
        <v>1180</v>
      </c>
      <c r="O515" s="12" t="s">
        <v>37</v>
      </c>
      <c r="P515" s="16">
        <v>4000000</v>
      </c>
      <c r="Q515" s="18">
        <v>1</v>
      </c>
      <c r="R515" s="20">
        <v>44197</v>
      </c>
      <c r="S515" s="22">
        <v>12</v>
      </c>
      <c r="T515" s="7" t="s">
        <v>1006</v>
      </c>
      <c r="U515" s="51">
        <v>1</v>
      </c>
      <c r="V515" s="79"/>
      <c r="W515" s="78"/>
      <c r="X515" s="49">
        <f t="shared" si="42"/>
        <v>0</v>
      </c>
      <c r="Y515" s="16">
        <v>0</v>
      </c>
      <c r="Z515" s="16">
        <v>11005525</v>
      </c>
      <c r="AA515" s="16">
        <v>4000000</v>
      </c>
      <c r="AB515" s="16">
        <v>0</v>
      </c>
      <c r="AC515" s="16">
        <v>0</v>
      </c>
      <c r="AD515" s="55">
        <v>4000000</v>
      </c>
      <c r="AF515" s="58">
        <f t="shared" si="45"/>
        <v>0</v>
      </c>
      <c r="AJ515" s="83">
        <f t="shared" si="46"/>
        <v>0</v>
      </c>
      <c r="AK515" s="84">
        <f t="shared" si="47"/>
        <v>0</v>
      </c>
      <c r="AL515" s="85"/>
    </row>
    <row r="516" spans="1:38" ht="12.75" hidden="1" customHeight="1" x14ac:dyDescent="0.25">
      <c r="A516" s="10" t="s">
        <v>976</v>
      </c>
      <c r="B516" s="11" t="s">
        <v>977</v>
      </c>
      <c r="C516" s="11" t="s">
        <v>92</v>
      </c>
      <c r="D516" s="90" t="str">
        <f t="shared" si="43"/>
        <v>45</v>
      </c>
      <c r="E516" s="90" t="str">
        <f t="shared" si="44"/>
        <v>4502</v>
      </c>
      <c r="F516" s="11" t="s">
        <v>1176</v>
      </c>
      <c r="G516" s="11" t="s">
        <v>533</v>
      </c>
      <c r="H516" s="11">
        <v>183</v>
      </c>
      <c r="I516" s="11" t="s">
        <v>1177</v>
      </c>
      <c r="J516" s="11" t="s">
        <v>1178</v>
      </c>
      <c r="K516" s="13">
        <v>8</v>
      </c>
      <c r="L516" s="14">
        <v>8</v>
      </c>
      <c r="M516" s="75">
        <v>8</v>
      </c>
      <c r="N516" s="11" t="s">
        <v>1181</v>
      </c>
      <c r="O516" s="12" t="s">
        <v>37</v>
      </c>
      <c r="P516" s="16">
        <v>5000000</v>
      </c>
      <c r="Q516" s="18">
        <v>2</v>
      </c>
      <c r="R516" s="20">
        <v>44197</v>
      </c>
      <c r="S516" s="22">
        <v>12</v>
      </c>
      <c r="T516" s="7" t="s">
        <v>1006</v>
      </c>
      <c r="U516" s="51">
        <v>2</v>
      </c>
      <c r="V516" s="79"/>
      <c r="W516" s="78"/>
      <c r="X516" s="49">
        <f t="shared" si="42"/>
        <v>0</v>
      </c>
      <c r="Y516" s="16">
        <v>0</v>
      </c>
      <c r="Z516" s="16">
        <v>11005525</v>
      </c>
      <c r="AA516" s="16">
        <v>5000000</v>
      </c>
      <c r="AB516" s="16">
        <v>0</v>
      </c>
      <c r="AC516" s="16">
        <v>0</v>
      </c>
      <c r="AD516" s="55">
        <v>5000000</v>
      </c>
      <c r="AF516" s="58">
        <f t="shared" si="45"/>
        <v>0</v>
      </c>
      <c r="AJ516" s="83">
        <f t="shared" si="46"/>
        <v>0</v>
      </c>
      <c r="AK516" s="84">
        <f t="shared" si="47"/>
        <v>0</v>
      </c>
      <c r="AL516" s="85"/>
    </row>
    <row r="517" spans="1:38" ht="12.75" hidden="1" customHeight="1" x14ac:dyDescent="0.25">
      <c r="A517" s="10" t="s">
        <v>976</v>
      </c>
      <c r="B517" s="11" t="s">
        <v>977</v>
      </c>
      <c r="C517" s="11" t="s">
        <v>92</v>
      </c>
      <c r="D517" s="90" t="str">
        <f t="shared" si="43"/>
        <v>45</v>
      </c>
      <c r="E517" s="90" t="str">
        <f t="shared" si="44"/>
        <v>4502</v>
      </c>
      <c r="F517" s="11" t="s">
        <v>1176</v>
      </c>
      <c r="G517" s="11" t="s">
        <v>193</v>
      </c>
      <c r="H517" s="11">
        <v>184</v>
      </c>
      <c r="I517" s="11" t="s">
        <v>1182</v>
      </c>
      <c r="J517" s="11" t="s">
        <v>1183</v>
      </c>
      <c r="K517" s="13">
        <v>8</v>
      </c>
      <c r="L517" s="14">
        <v>2.5</v>
      </c>
      <c r="M517" s="75">
        <v>2.5</v>
      </c>
      <c r="N517" s="11" t="s">
        <v>1184</v>
      </c>
      <c r="O517" s="12" t="s">
        <v>37</v>
      </c>
      <c r="P517" s="16">
        <v>1000</v>
      </c>
      <c r="Q517" s="18">
        <v>0</v>
      </c>
      <c r="R517" s="20">
        <v>44197</v>
      </c>
      <c r="S517" s="22">
        <v>12</v>
      </c>
      <c r="T517" s="7" t="s">
        <v>1006</v>
      </c>
      <c r="U517" s="51">
        <v>0</v>
      </c>
      <c r="V517" s="79"/>
      <c r="W517" s="78"/>
      <c r="X517" s="49" t="e">
        <f t="shared" si="42"/>
        <v>#DIV/0!</v>
      </c>
      <c r="Y517" s="16">
        <v>0</v>
      </c>
      <c r="Z517" s="16">
        <v>30000000</v>
      </c>
      <c r="AA517" s="16">
        <v>1000</v>
      </c>
      <c r="AB517" s="16">
        <v>0</v>
      </c>
      <c r="AC517" s="16">
        <v>0</v>
      </c>
      <c r="AD517" s="55">
        <v>1000</v>
      </c>
      <c r="AF517" s="58">
        <f t="shared" si="45"/>
        <v>0</v>
      </c>
      <c r="AJ517" s="83">
        <f t="shared" si="46"/>
        <v>0</v>
      </c>
      <c r="AK517" s="84">
        <f t="shared" si="47"/>
        <v>0</v>
      </c>
      <c r="AL517" s="85" t="s">
        <v>2750</v>
      </c>
    </row>
    <row r="518" spans="1:38" ht="12.75" hidden="1" customHeight="1" x14ac:dyDescent="0.25">
      <c r="A518" s="10" t="s">
        <v>976</v>
      </c>
      <c r="B518" s="11" t="s">
        <v>977</v>
      </c>
      <c r="C518" s="11" t="s">
        <v>92</v>
      </c>
      <c r="D518" s="90" t="str">
        <f t="shared" si="43"/>
        <v>45</v>
      </c>
      <c r="E518" s="90" t="str">
        <f t="shared" si="44"/>
        <v>4502</v>
      </c>
      <c r="F518" s="11" t="s">
        <v>1176</v>
      </c>
      <c r="G518" s="11" t="s">
        <v>193</v>
      </c>
      <c r="H518" s="11">
        <v>184</v>
      </c>
      <c r="I518" s="11" t="s">
        <v>1182</v>
      </c>
      <c r="J518" s="11" t="s">
        <v>1183</v>
      </c>
      <c r="K518" s="13">
        <v>8</v>
      </c>
      <c r="L518" s="14">
        <v>2.5</v>
      </c>
      <c r="M518" s="75">
        <v>2.5</v>
      </c>
      <c r="N518" s="11" t="s">
        <v>1185</v>
      </c>
      <c r="O518" s="12" t="s">
        <v>37</v>
      </c>
      <c r="P518" s="16">
        <v>11005525</v>
      </c>
      <c r="Q518" s="18">
        <v>1</v>
      </c>
      <c r="R518" s="20">
        <v>44197</v>
      </c>
      <c r="S518" s="22">
        <v>12</v>
      </c>
      <c r="T518" s="7" t="s">
        <v>1006</v>
      </c>
      <c r="U518" s="51">
        <v>1</v>
      </c>
      <c r="V518" s="79"/>
      <c r="W518" s="78"/>
      <c r="X518" s="49">
        <f t="shared" si="42"/>
        <v>0</v>
      </c>
      <c r="Y518" s="16">
        <v>0</v>
      </c>
      <c r="Z518" s="16">
        <v>30000000</v>
      </c>
      <c r="AA518" s="16">
        <v>11005525</v>
      </c>
      <c r="AB518" s="16">
        <v>0</v>
      </c>
      <c r="AC518" s="16">
        <v>0</v>
      </c>
      <c r="AD518" s="55">
        <v>11005525</v>
      </c>
      <c r="AF518" s="58">
        <f t="shared" si="45"/>
        <v>0</v>
      </c>
      <c r="AJ518" s="83">
        <f t="shared" si="46"/>
        <v>0</v>
      </c>
      <c r="AK518" s="84">
        <f t="shared" si="47"/>
        <v>0</v>
      </c>
      <c r="AL518" s="85"/>
    </row>
    <row r="519" spans="1:38" ht="12.75" hidden="1" customHeight="1" x14ac:dyDescent="0.25">
      <c r="A519" s="10" t="s">
        <v>976</v>
      </c>
      <c r="B519" s="11" t="s">
        <v>977</v>
      </c>
      <c r="C519" s="11" t="s">
        <v>92</v>
      </c>
      <c r="D519" s="90" t="str">
        <f t="shared" si="43"/>
        <v>45</v>
      </c>
      <c r="E519" s="90" t="str">
        <f t="shared" si="44"/>
        <v>4502</v>
      </c>
      <c r="F519" s="11" t="s">
        <v>1176</v>
      </c>
      <c r="G519" s="11" t="s">
        <v>193</v>
      </c>
      <c r="H519" s="11">
        <v>184</v>
      </c>
      <c r="I519" s="11" t="s">
        <v>1182</v>
      </c>
      <c r="J519" s="11" t="s">
        <v>1183</v>
      </c>
      <c r="K519" s="13">
        <v>8</v>
      </c>
      <c r="L519" s="14">
        <v>2.5</v>
      </c>
      <c r="M519" s="75">
        <v>2.5</v>
      </c>
      <c r="N519" s="11" t="s">
        <v>1186</v>
      </c>
      <c r="O519" s="12" t="s">
        <v>37</v>
      </c>
      <c r="P519" s="16">
        <v>18993475</v>
      </c>
      <c r="Q519" s="18">
        <v>1</v>
      </c>
      <c r="R519" s="20">
        <v>44197</v>
      </c>
      <c r="S519" s="22">
        <v>12</v>
      </c>
      <c r="T519" s="7" t="s">
        <v>1006</v>
      </c>
      <c r="U519" s="51">
        <v>1</v>
      </c>
      <c r="V519" s="79"/>
      <c r="W519" s="78"/>
      <c r="X519" s="49">
        <f t="shared" si="42"/>
        <v>0</v>
      </c>
      <c r="Y519" s="16">
        <v>0</v>
      </c>
      <c r="Z519" s="16">
        <v>30000000</v>
      </c>
      <c r="AA519" s="16">
        <v>18993475</v>
      </c>
      <c r="AB519" s="16">
        <v>0</v>
      </c>
      <c r="AC519" s="16">
        <v>0</v>
      </c>
      <c r="AD519" s="55">
        <v>18993475</v>
      </c>
      <c r="AF519" s="58">
        <f t="shared" si="45"/>
        <v>0</v>
      </c>
      <c r="AJ519" s="83">
        <f t="shared" si="46"/>
        <v>0</v>
      </c>
      <c r="AK519" s="84">
        <f t="shared" si="47"/>
        <v>0</v>
      </c>
      <c r="AL519" s="85"/>
    </row>
    <row r="520" spans="1:38" ht="12.75" hidden="1" customHeight="1" x14ac:dyDescent="0.25">
      <c r="A520" s="10" t="s">
        <v>976</v>
      </c>
      <c r="B520" s="11" t="s">
        <v>977</v>
      </c>
      <c r="C520" s="11" t="s">
        <v>92</v>
      </c>
      <c r="D520" s="90" t="str">
        <f t="shared" si="43"/>
        <v>45</v>
      </c>
      <c r="E520" s="90" t="str">
        <f t="shared" si="44"/>
        <v>4502</v>
      </c>
      <c r="F520" s="11" t="s">
        <v>1187</v>
      </c>
      <c r="G520" s="11" t="s">
        <v>193</v>
      </c>
      <c r="H520" s="11">
        <v>185</v>
      </c>
      <c r="I520" s="11" t="s">
        <v>1188</v>
      </c>
      <c r="J520" s="11" t="s">
        <v>1189</v>
      </c>
      <c r="K520" s="13">
        <v>2</v>
      </c>
      <c r="L520" s="14">
        <v>0.4</v>
      </c>
      <c r="M520" s="75">
        <v>0.4</v>
      </c>
      <c r="N520" s="11" t="s">
        <v>1190</v>
      </c>
      <c r="O520" s="12" t="s">
        <v>37</v>
      </c>
      <c r="P520" s="16">
        <v>9999000</v>
      </c>
      <c r="Q520" s="18">
        <v>1</v>
      </c>
      <c r="R520" s="20">
        <v>44197</v>
      </c>
      <c r="S520" s="22">
        <v>12</v>
      </c>
      <c r="T520" s="7" t="s">
        <v>1006</v>
      </c>
      <c r="U520" s="51">
        <v>1</v>
      </c>
      <c r="V520" s="79"/>
      <c r="W520" s="78"/>
      <c r="X520" s="49">
        <f t="shared" si="42"/>
        <v>0</v>
      </c>
      <c r="Y520" s="16">
        <v>0</v>
      </c>
      <c r="Z520" s="16">
        <v>14127072</v>
      </c>
      <c r="AA520" s="16">
        <v>9999000</v>
      </c>
      <c r="AB520" s="16">
        <v>0</v>
      </c>
      <c r="AC520" s="16">
        <v>0</v>
      </c>
      <c r="AD520" s="55">
        <v>9999000</v>
      </c>
      <c r="AF520" s="58">
        <f t="shared" si="45"/>
        <v>0</v>
      </c>
      <c r="AJ520" s="83">
        <f t="shared" si="46"/>
        <v>0</v>
      </c>
      <c r="AK520" s="84">
        <f t="shared" si="47"/>
        <v>0</v>
      </c>
      <c r="AL520" s="85"/>
    </row>
    <row r="521" spans="1:38" ht="12.75" hidden="1" customHeight="1" x14ac:dyDescent="0.25">
      <c r="A521" s="10" t="s">
        <v>976</v>
      </c>
      <c r="B521" s="11" t="s">
        <v>977</v>
      </c>
      <c r="C521" s="11" t="s">
        <v>92</v>
      </c>
      <c r="D521" s="90" t="str">
        <f t="shared" si="43"/>
        <v>45</v>
      </c>
      <c r="E521" s="90" t="str">
        <f t="shared" si="44"/>
        <v>4502</v>
      </c>
      <c r="F521" s="11" t="s">
        <v>1187</v>
      </c>
      <c r="G521" s="11" t="s">
        <v>193</v>
      </c>
      <c r="H521" s="11">
        <v>185</v>
      </c>
      <c r="I521" s="11" t="s">
        <v>1188</v>
      </c>
      <c r="J521" s="11" t="s">
        <v>1189</v>
      </c>
      <c r="K521" s="13">
        <v>2</v>
      </c>
      <c r="L521" s="14">
        <v>0.4</v>
      </c>
      <c r="M521" s="75">
        <v>0.4</v>
      </c>
      <c r="N521" s="11" t="s">
        <v>1190</v>
      </c>
      <c r="O521" s="12" t="s">
        <v>37</v>
      </c>
      <c r="P521" s="16">
        <v>1000</v>
      </c>
      <c r="Q521" s="18">
        <v>0</v>
      </c>
      <c r="R521" s="20">
        <v>44197</v>
      </c>
      <c r="S521" s="22">
        <v>12</v>
      </c>
      <c r="T521" s="7" t="s">
        <v>1006</v>
      </c>
      <c r="U521" s="51">
        <v>0</v>
      </c>
      <c r="V521" s="79"/>
      <c r="W521" s="78"/>
      <c r="X521" s="49" t="e">
        <f t="shared" si="42"/>
        <v>#DIV/0!</v>
      </c>
      <c r="Y521" s="16">
        <v>0</v>
      </c>
      <c r="Z521" s="16">
        <v>14127072</v>
      </c>
      <c r="AA521" s="16">
        <v>1000</v>
      </c>
      <c r="AB521" s="16">
        <v>0</v>
      </c>
      <c r="AC521" s="16">
        <v>0</v>
      </c>
      <c r="AD521" s="55">
        <v>1000</v>
      </c>
      <c r="AF521" s="58">
        <f t="shared" si="45"/>
        <v>0</v>
      </c>
      <c r="AJ521" s="83">
        <f t="shared" si="46"/>
        <v>0</v>
      </c>
      <c r="AK521" s="84">
        <f t="shared" si="47"/>
        <v>0</v>
      </c>
      <c r="AL521" s="85" t="s">
        <v>2750</v>
      </c>
    </row>
    <row r="522" spans="1:38" ht="12.75" hidden="1" customHeight="1" x14ac:dyDescent="0.25">
      <c r="A522" s="10" t="s">
        <v>976</v>
      </c>
      <c r="B522" s="11" t="s">
        <v>977</v>
      </c>
      <c r="C522" s="11" t="s">
        <v>92</v>
      </c>
      <c r="D522" s="90" t="str">
        <f t="shared" si="43"/>
        <v>45</v>
      </c>
      <c r="E522" s="90" t="str">
        <f t="shared" si="44"/>
        <v>4502</v>
      </c>
      <c r="F522" s="11" t="s">
        <v>1187</v>
      </c>
      <c r="G522" s="11" t="s">
        <v>193</v>
      </c>
      <c r="H522" s="11">
        <v>185</v>
      </c>
      <c r="I522" s="11" t="s">
        <v>1188</v>
      </c>
      <c r="J522" s="11" t="s">
        <v>1189</v>
      </c>
      <c r="K522" s="13">
        <v>2</v>
      </c>
      <c r="L522" s="14">
        <v>0.4</v>
      </c>
      <c r="M522" s="75">
        <v>0.4</v>
      </c>
      <c r="N522" s="11" t="s">
        <v>1191</v>
      </c>
      <c r="O522" s="12" t="s">
        <v>37</v>
      </c>
      <c r="P522" s="16">
        <v>3952486</v>
      </c>
      <c r="Q522" s="18">
        <v>1</v>
      </c>
      <c r="R522" s="20">
        <v>44197</v>
      </c>
      <c r="S522" s="22">
        <v>12</v>
      </c>
      <c r="T522" s="7" t="s">
        <v>1006</v>
      </c>
      <c r="U522" s="51">
        <v>1</v>
      </c>
      <c r="V522" s="79"/>
      <c r="W522" s="78"/>
      <c r="X522" s="49">
        <f t="shared" si="42"/>
        <v>0</v>
      </c>
      <c r="Y522" s="16">
        <v>0</v>
      </c>
      <c r="Z522" s="16">
        <v>14127072</v>
      </c>
      <c r="AA522" s="16">
        <v>3952486</v>
      </c>
      <c r="AB522" s="16">
        <v>0</v>
      </c>
      <c r="AC522" s="16">
        <v>0</v>
      </c>
      <c r="AD522" s="55">
        <v>3952486</v>
      </c>
      <c r="AF522" s="58">
        <f t="shared" si="45"/>
        <v>0</v>
      </c>
      <c r="AJ522" s="83">
        <f t="shared" si="46"/>
        <v>0</v>
      </c>
      <c r="AK522" s="84">
        <f t="shared" si="47"/>
        <v>0</v>
      </c>
      <c r="AL522" s="85"/>
    </row>
    <row r="523" spans="1:38" ht="12.75" hidden="1" customHeight="1" x14ac:dyDescent="0.25">
      <c r="A523" s="10" t="s">
        <v>976</v>
      </c>
      <c r="B523" s="11" t="s">
        <v>977</v>
      </c>
      <c r="C523" s="11" t="s">
        <v>92</v>
      </c>
      <c r="D523" s="90" t="str">
        <f t="shared" si="43"/>
        <v>45</v>
      </c>
      <c r="E523" s="90" t="str">
        <f t="shared" si="44"/>
        <v>4502</v>
      </c>
      <c r="F523" s="11" t="s">
        <v>1187</v>
      </c>
      <c r="G523" s="11" t="s">
        <v>193</v>
      </c>
      <c r="H523" s="11">
        <v>185</v>
      </c>
      <c r="I523" s="11" t="s">
        <v>1188</v>
      </c>
      <c r="J523" s="11" t="s">
        <v>1189</v>
      </c>
      <c r="K523" s="13">
        <v>2</v>
      </c>
      <c r="L523" s="14">
        <v>0.4</v>
      </c>
      <c r="M523" s="75">
        <v>0.4</v>
      </c>
      <c r="N523" s="11" t="s">
        <v>1180</v>
      </c>
      <c r="O523" s="12" t="s">
        <v>37</v>
      </c>
      <c r="P523" s="16">
        <v>174586</v>
      </c>
      <c r="Q523" s="18">
        <v>1</v>
      </c>
      <c r="R523" s="20">
        <v>44197</v>
      </c>
      <c r="S523" s="22">
        <v>12</v>
      </c>
      <c r="T523" s="7" t="s">
        <v>1006</v>
      </c>
      <c r="U523" s="51">
        <v>1</v>
      </c>
      <c r="V523" s="79"/>
      <c r="W523" s="78"/>
      <c r="X523" s="49">
        <f t="shared" si="42"/>
        <v>0</v>
      </c>
      <c r="Y523" s="16">
        <v>0</v>
      </c>
      <c r="Z523" s="16">
        <v>14127072</v>
      </c>
      <c r="AA523" s="16">
        <v>174586</v>
      </c>
      <c r="AB523" s="16">
        <v>0</v>
      </c>
      <c r="AC523" s="16">
        <v>0</v>
      </c>
      <c r="AD523" s="55">
        <v>174586</v>
      </c>
      <c r="AF523" s="58">
        <f t="shared" si="45"/>
        <v>0</v>
      </c>
      <c r="AJ523" s="83">
        <f t="shared" si="46"/>
        <v>0</v>
      </c>
      <c r="AK523" s="84">
        <f t="shared" si="47"/>
        <v>0</v>
      </c>
      <c r="AL523" s="85"/>
    </row>
    <row r="524" spans="1:38" ht="12.75" hidden="1" customHeight="1" x14ac:dyDescent="0.25">
      <c r="A524" s="10" t="s">
        <v>976</v>
      </c>
      <c r="B524" s="11" t="s">
        <v>977</v>
      </c>
      <c r="C524" s="11" t="s">
        <v>92</v>
      </c>
      <c r="D524" s="90" t="str">
        <f t="shared" si="43"/>
        <v>45</v>
      </c>
      <c r="E524" s="90" t="str">
        <f t="shared" si="44"/>
        <v>4502</v>
      </c>
      <c r="F524" s="11" t="s">
        <v>1187</v>
      </c>
      <c r="G524" s="11" t="s">
        <v>533</v>
      </c>
      <c r="H524" s="11">
        <v>186</v>
      </c>
      <c r="I524" s="11" t="s">
        <v>1192</v>
      </c>
      <c r="J524" s="11" t="s">
        <v>1193</v>
      </c>
      <c r="K524" s="13">
        <v>4</v>
      </c>
      <c r="L524" s="14">
        <v>2</v>
      </c>
      <c r="M524" s="75">
        <v>2</v>
      </c>
      <c r="N524" s="11" t="s">
        <v>1194</v>
      </c>
      <c r="O524" s="12" t="s">
        <v>37</v>
      </c>
      <c r="P524" s="16">
        <v>1375691</v>
      </c>
      <c r="Q524" s="18">
        <v>1</v>
      </c>
      <c r="R524" s="20">
        <v>44197</v>
      </c>
      <c r="S524" s="22">
        <v>12</v>
      </c>
      <c r="T524" s="7" t="s">
        <v>1006</v>
      </c>
      <c r="U524" s="51">
        <v>1</v>
      </c>
      <c r="V524" s="79"/>
      <c r="W524" s="78"/>
      <c r="X524" s="49">
        <f t="shared" si="42"/>
        <v>0</v>
      </c>
      <c r="Y524" s="16">
        <v>0</v>
      </c>
      <c r="Z524" s="16">
        <v>1375691</v>
      </c>
      <c r="AA524" s="16">
        <v>1375691</v>
      </c>
      <c r="AB524" s="16">
        <v>0</v>
      </c>
      <c r="AC524" s="16">
        <v>0</v>
      </c>
      <c r="AD524" s="55">
        <v>1375691</v>
      </c>
      <c r="AF524" s="58">
        <f t="shared" si="45"/>
        <v>0</v>
      </c>
      <c r="AJ524" s="83">
        <f t="shared" si="46"/>
        <v>0</v>
      </c>
      <c r="AK524" s="84">
        <f t="shared" si="47"/>
        <v>0</v>
      </c>
      <c r="AL524" s="85"/>
    </row>
    <row r="525" spans="1:38" ht="12.75" hidden="1" customHeight="1" x14ac:dyDescent="0.25">
      <c r="A525" s="10" t="s">
        <v>976</v>
      </c>
      <c r="B525" s="11" t="s">
        <v>977</v>
      </c>
      <c r="C525" s="11" t="s">
        <v>32</v>
      </c>
      <c r="D525" s="90" t="str">
        <f t="shared" si="43"/>
        <v>45</v>
      </c>
      <c r="E525" s="90" t="str">
        <f t="shared" si="44"/>
        <v>4502</v>
      </c>
      <c r="F525" s="11" t="s">
        <v>532</v>
      </c>
      <c r="G525" s="11" t="s">
        <v>533</v>
      </c>
      <c r="H525" s="11">
        <v>404</v>
      </c>
      <c r="I525" s="11" t="s">
        <v>1195</v>
      </c>
      <c r="J525" s="11" t="s">
        <v>1196</v>
      </c>
      <c r="K525" s="13">
        <v>4</v>
      </c>
      <c r="L525" s="14">
        <v>1</v>
      </c>
      <c r="M525" s="75">
        <v>1</v>
      </c>
      <c r="N525" s="11" t="s">
        <v>1197</v>
      </c>
      <c r="O525" s="12" t="s">
        <v>37</v>
      </c>
      <c r="P525" s="16">
        <v>20000000</v>
      </c>
      <c r="Q525" s="18">
        <v>1</v>
      </c>
      <c r="R525" s="20">
        <v>44197</v>
      </c>
      <c r="S525" s="22">
        <v>12</v>
      </c>
      <c r="T525" s="7" t="s">
        <v>1198</v>
      </c>
      <c r="U525" s="51">
        <v>1</v>
      </c>
      <c r="V525" s="79"/>
      <c r="W525" s="78"/>
      <c r="X525" s="49">
        <f t="shared" ref="X525:X588" si="48">V525/U525</f>
        <v>0</v>
      </c>
      <c r="Y525" s="16">
        <v>0</v>
      </c>
      <c r="Z525" s="16">
        <v>100000000</v>
      </c>
      <c r="AA525" s="16">
        <v>20000000</v>
      </c>
      <c r="AB525" s="16">
        <v>0</v>
      </c>
      <c r="AC525" s="16">
        <v>0</v>
      </c>
      <c r="AD525" s="55">
        <v>20000000</v>
      </c>
      <c r="AF525" s="58">
        <f t="shared" si="45"/>
        <v>0</v>
      </c>
      <c r="AJ525" s="83">
        <f t="shared" si="46"/>
        <v>0</v>
      </c>
      <c r="AK525" s="84">
        <f t="shared" si="47"/>
        <v>0</v>
      </c>
      <c r="AL525" s="85"/>
    </row>
    <row r="526" spans="1:38" ht="12.75" hidden="1" customHeight="1" x14ac:dyDescent="0.25">
      <c r="A526" s="10" t="s">
        <v>976</v>
      </c>
      <c r="B526" s="11" t="s">
        <v>977</v>
      </c>
      <c r="C526" s="11" t="s">
        <v>32</v>
      </c>
      <c r="D526" s="90" t="str">
        <f t="shared" ref="D526:D589" si="49">MID(G526,1,2)</f>
        <v>45</v>
      </c>
      <c r="E526" s="90" t="str">
        <f t="shared" ref="E526:E589" si="50">MID(G526,1,4)</f>
        <v>4502</v>
      </c>
      <c r="F526" s="11" t="s">
        <v>532</v>
      </c>
      <c r="G526" s="11" t="s">
        <v>533</v>
      </c>
      <c r="H526" s="11">
        <v>404</v>
      </c>
      <c r="I526" s="11" t="s">
        <v>1195</v>
      </c>
      <c r="J526" s="11" t="s">
        <v>1196</v>
      </c>
      <c r="K526" s="13">
        <v>4</v>
      </c>
      <c r="L526" s="14">
        <v>1</v>
      </c>
      <c r="M526" s="75">
        <v>1</v>
      </c>
      <c r="N526" s="11" t="s">
        <v>1199</v>
      </c>
      <c r="O526" s="12" t="s">
        <v>37</v>
      </c>
      <c r="P526" s="16">
        <v>10000000</v>
      </c>
      <c r="Q526" s="18">
        <v>1</v>
      </c>
      <c r="R526" s="20">
        <v>44197</v>
      </c>
      <c r="S526" s="22">
        <v>12</v>
      </c>
      <c r="T526" s="7" t="s">
        <v>1200</v>
      </c>
      <c r="U526" s="51">
        <v>1</v>
      </c>
      <c r="V526" s="79"/>
      <c r="W526" s="78"/>
      <c r="X526" s="49">
        <f t="shared" si="48"/>
        <v>0</v>
      </c>
      <c r="Y526" s="16">
        <v>0</v>
      </c>
      <c r="Z526" s="16">
        <v>100000000</v>
      </c>
      <c r="AA526" s="16">
        <v>10000000</v>
      </c>
      <c r="AB526" s="16">
        <v>0</v>
      </c>
      <c r="AC526" s="16">
        <v>0</v>
      </c>
      <c r="AD526" s="55">
        <v>10000000</v>
      </c>
      <c r="AF526" s="58">
        <f t="shared" ref="AF526:AF589" si="51">AE526/AA526</f>
        <v>0</v>
      </c>
      <c r="AJ526" s="83">
        <f t="shared" ref="AJ526:AJ589" si="52">AE526+AG526+AI526</f>
        <v>0</v>
      </c>
      <c r="AK526" s="84">
        <f t="shared" ref="AK526:AK589" si="53">AJ526/AD526</f>
        <v>0</v>
      </c>
      <c r="AL526" s="85"/>
    </row>
    <row r="527" spans="1:38" ht="12.75" hidden="1" customHeight="1" x14ac:dyDescent="0.25">
      <c r="A527" s="10" t="s">
        <v>976</v>
      </c>
      <c r="B527" s="11" t="s">
        <v>977</v>
      </c>
      <c r="C527" s="11" t="s">
        <v>32</v>
      </c>
      <c r="D527" s="90" t="str">
        <f t="shared" si="49"/>
        <v>45</v>
      </c>
      <c r="E527" s="90" t="str">
        <f t="shared" si="50"/>
        <v>4502</v>
      </c>
      <c r="F527" s="11" t="s">
        <v>532</v>
      </c>
      <c r="G527" s="11" t="s">
        <v>533</v>
      </c>
      <c r="H527" s="11">
        <v>404</v>
      </c>
      <c r="I527" s="11" t="s">
        <v>1195</v>
      </c>
      <c r="J527" s="11" t="s">
        <v>1196</v>
      </c>
      <c r="K527" s="13">
        <v>4</v>
      </c>
      <c r="L527" s="14">
        <v>1</v>
      </c>
      <c r="M527" s="75">
        <v>1</v>
      </c>
      <c r="N527" s="11" t="s">
        <v>1201</v>
      </c>
      <c r="O527" s="12" t="s">
        <v>37</v>
      </c>
      <c r="P527" s="16">
        <v>70000000</v>
      </c>
      <c r="Q527" s="18">
        <v>2</v>
      </c>
      <c r="R527" s="20">
        <v>44197</v>
      </c>
      <c r="S527" s="22">
        <v>12</v>
      </c>
      <c r="T527" s="7" t="s">
        <v>1198</v>
      </c>
      <c r="U527" s="51">
        <v>2</v>
      </c>
      <c r="V527" s="79"/>
      <c r="W527" s="78"/>
      <c r="X527" s="49">
        <f t="shared" si="48"/>
        <v>0</v>
      </c>
      <c r="Y527" s="16">
        <v>0</v>
      </c>
      <c r="Z527" s="16">
        <v>100000000</v>
      </c>
      <c r="AA527" s="16">
        <v>70000000</v>
      </c>
      <c r="AB527" s="16">
        <v>0</v>
      </c>
      <c r="AC527" s="16">
        <v>0</v>
      </c>
      <c r="AD527" s="55">
        <v>70000000</v>
      </c>
      <c r="AF527" s="58">
        <f t="shared" si="51"/>
        <v>0</v>
      </c>
      <c r="AJ527" s="83">
        <f t="shared" si="52"/>
        <v>0</v>
      </c>
      <c r="AK527" s="84">
        <f t="shared" si="53"/>
        <v>0</v>
      </c>
      <c r="AL527" s="85"/>
    </row>
    <row r="528" spans="1:38" ht="12.75" hidden="1" customHeight="1" x14ac:dyDescent="0.25">
      <c r="A528" s="10" t="s">
        <v>976</v>
      </c>
      <c r="B528" s="11" t="s">
        <v>977</v>
      </c>
      <c r="C528" s="11" t="s">
        <v>32</v>
      </c>
      <c r="D528" s="90" t="str">
        <f t="shared" si="49"/>
        <v>45</v>
      </c>
      <c r="E528" s="90" t="str">
        <f t="shared" si="50"/>
        <v>4502</v>
      </c>
      <c r="F528" s="11" t="s">
        <v>1202</v>
      </c>
      <c r="G528" s="11" t="s">
        <v>40</v>
      </c>
      <c r="H528" s="11">
        <v>415</v>
      </c>
      <c r="I528" s="11" t="s">
        <v>1203</v>
      </c>
      <c r="J528" s="11" t="s">
        <v>1204</v>
      </c>
      <c r="K528" s="13">
        <v>116</v>
      </c>
      <c r="L528" s="14">
        <v>30</v>
      </c>
      <c r="M528" s="75">
        <v>30</v>
      </c>
      <c r="N528" s="11" t="s">
        <v>1205</v>
      </c>
      <c r="O528" s="12" t="s">
        <v>37</v>
      </c>
      <c r="P528" s="16">
        <v>8000000</v>
      </c>
      <c r="Q528" s="18">
        <v>5</v>
      </c>
      <c r="R528" s="20">
        <v>44197</v>
      </c>
      <c r="S528" s="22">
        <v>12</v>
      </c>
      <c r="T528" s="7" t="s">
        <v>1006</v>
      </c>
      <c r="U528" s="51">
        <v>5</v>
      </c>
      <c r="V528" s="79"/>
      <c r="W528" s="78"/>
      <c r="X528" s="49">
        <f t="shared" si="48"/>
        <v>0</v>
      </c>
      <c r="Y528" s="16">
        <v>0</v>
      </c>
      <c r="Z528" s="16">
        <v>105371352</v>
      </c>
      <c r="AA528" s="16">
        <v>8000000</v>
      </c>
      <c r="AB528" s="16">
        <v>0</v>
      </c>
      <c r="AC528" s="16">
        <v>0</v>
      </c>
      <c r="AD528" s="55">
        <v>8000000</v>
      </c>
      <c r="AF528" s="58">
        <f t="shared" si="51"/>
        <v>0</v>
      </c>
      <c r="AJ528" s="83">
        <f t="shared" si="52"/>
        <v>0</v>
      </c>
      <c r="AK528" s="84">
        <f t="shared" si="53"/>
        <v>0</v>
      </c>
      <c r="AL528" s="85"/>
    </row>
    <row r="529" spans="1:38" ht="12.75" hidden="1" customHeight="1" x14ac:dyDescent="0.25">
      <c r="A529" s="10" t="s">
        <v>976</v>
      </c>
      <c r="B529" s="11" t="s">
        <v>977</v>
      </c>
      <c r="C529" s="11" t="s">
        <v>32</v>
      </c>
      <c r="D529" s="90" t="str">
        <f t="shared" si="49"/>
        <v>45</v>
      </c>
      <c r="E529" s="90" t="str">
        <f t="shared" si="50"/>
        <v>4502</v>
      </c>
      <c r="F529" s="11" t="s">
        <v>1202</v>
      </c>
      <c r="G529" s="11" t="s">
        <v>40</v>
      </c>
      <c r="H529" s="11">
        <v>415</v>
      </c>
      <c r="I529" s="11" t="s">
        <v>1203</v>
      </c>
      <c r="J529" s="11" t="s">
        <v>1204</v>
      </c>
      <c r="K529" s="13">
        <v>116</v>
      </c>
      <c r="L529" s="14">
        <v>30</v>
      </c>
      <c r="M529" s="75">
        <v>30</v>
      </c>
      <c r="N529" s="11" t="s">
        <v>1206</v>
      </c>
      <c r="O529" s="12" t="s">
        <v>37</v>
      </c>
      <c r="P529" s="16">
        <v>375419</v>
      </c>
      <c r="Q529" s="18">
        <v>3</v>
      </c>
      <c r="R529" s="20">
        <v>44197</v>
      </c>
      <c r="S529" s="22">
        <v>12</v>
      </c>
      <c r="T529" s="7" t="s">
        <v>1006</v>
      </c>
      <c r="U529" s="51">
        <v>3</v>
      </c>
      <c r="V529" s="79"/>
      <c r="W529" s="78"/>
      <c r="X529" s="49">
        <f t="shared" si="48"/>
        <v>0</v>
      </c>
      <c r="Y529" s="16">
        <v>0</v>
      </c>
      <c r="Z529" s="16">
        <v>105371352</v>
      </c>
      <c r="AA529" s="16">
        <v>375419</v>
      </c>
      <c r="AB529" s="16">
        <v>0</v>
      </c>
      <c r="AC529" s="16">
        <v>0</v>
      </c>
      <c r="AD529" s="55">
        <v>375419</v>
      </c>
      <c r="AF529" s="58">
        <f t="shared" si="51"/>
        <v>0</v>
      </c>
      <c r="AJ529" s="83">
        <f t="shared" si="52"/>
        <v>0</v>
      </c>
      <c r="AK529" s="84">
        <f t="shared" si="53"/>
        <v>0</v>
      </c>
      <c r="AL529" s="85"/>
    </row>
    <row r="530" spans="1:38" ht="12.75" hidden="1" customHeight="1" x14ac:dyDescent="0.25">
      <c r="A530" s="10" t="s">
        <v>976</v>
      </c>
      <c r="B530" s="11" t="s">
        <v>977</v>
      </c>
      <c r="C530" s="11" t="s">
        <v>32</v>
      </c>
      <c r="D530" s="90" t="str">
        <f t="shared" si="49"/>
        <v>45</v>
      </c>
      <c r="E530" s="90" t="str">
        <f t="shared" si="50"/>
        <v>4502</v>
      </c>
      <c r="F530" s="11" t="s">
        <v>1202</v>
      </c>
      <c r="G530" s="11" t="s">
        <v>40</v>
      </c>
      <c r="H530" s="11">
        <v>415</v>
      </c>
      <c r="I530" s="11" t="s">
        <v>1203</v>
      </c>
      <c r="J530" s="11" t="s">
        <v>1204</v>
      </c>
      <c r="K530" s="13">
        <v>116</v>
      </c>
      <c r="L530" s="14">
        <v>30</v>
      </c>
      <c r="M530" s="75">
        <v>30</v>
      </c>
      <c r="N530" s="11" t="s">
        <v>1207</v>
      </c>
      <c r="O530" s="12" t="s">
        <v>37</v>
      </c>
      <c r="P530" s="16">
        <v>40000000</v>
      </c>
      <c r="Q530" s="18">
        <v>8</v>
      </c>
      <c r="R530" s="20">
        <v>44197</v>
      </c>
      <c r="S530" s="22">
        <v>12</v>
      </c>
      <c r="T530" s="7" t="s">
        <v>1006</v>
      </c>
      <c r="U530" s="51">
        <v>8</v>
      </c>
      <c r="V530" s="79"/>
      <c r="W530" s="78"/>
      <c r="X530" s="49">
        <f t="shared" si="48"/>
        <v>0</v>
      </c>
      <c r="Y530" s="16">
        <v>0</v>
      </c>
      <c r="Z530" s="16">
        <v>105371352</v>
      </c>
      <c r="AA530" s="16">
        <v>39995933</v>
      </c>
      <c r="AB530" s="16">
        <v>0</v>
      </c>
      <c r="AC530" s="16">
        <v>0</v>
      </c>
      <c r="AD530" s="55">
        <v>39995933</v>
      </c>
      <c r="AF530" s="58">
        <f t="shared" si="51"/>
        <v>0</v>
      </c>
      <c r="AJ530" s="83">
        <f t="shared" si="52"/>
        <v>0</v>
      </c>
      <c r="AK530" s="84">
        <f t="shared" si="53"/>
        <v>0</v>
      </c>
      <c r="AL530" s="85"/>
    </row>
    <row r="531" spans="1:38" ht="12.75" hidden="1" customHeight="1" x14ac:dyDescent="0.25">
      <c r="A531" s="10" t="s">
        <v>976</v>
      </c>
      <c r="B531" s="11" t="s">
        <v>977</v>
      </c>
      <c r="C531" s="11" t="s">
        <v>32</v>
      </c>
      <c r="D531" s="90" t="str">
        <f t="shared" si="49"/>
        <v>45</v>
      </c>
      <c r="E531" s="90" t="str">
        <f t="shared" si="50"/>
        <v>4502</v>
      </c>
      <c r="F531" s="11" t="s">
        <v>1202</v>
      </c>
      <c r="G531" s="11" t="s">
        <v>40</v>
      </c>
      <c r="H531" s="11">
        <v>415</v>
      </c>
      <c r="I531" s="11" t="s">
        <v>1203</v>
      </c>
      <c r="J531" s="11" t="s">
        <v>1204</v>
      </c>
      <c r="K531" s="13">
        <v>116</v>
      </c>
      <c r="L531" s="14">
        <v>30</v>
      </c>
      <c r="M531" s="75">
        <v>30</v>
      </c>
      <c r="N531" s="11" t="s">
        <v>1208</v>
      </c>
      <c r="O531" s="12" t="s">
        <v>37</v>
      </c>
      <c r="P531" s="16">
        <v>57000000</v>
      </c>
      <c r="Q531" s="18">
        <v>6</v>
      </c>
      <c r="R531" s="20">
        <v>44197</v>
      </c>
      <c r="S531" s="22">
        <v>12</v>
      </c>
      <c r="T531" s="7" t="s">
        <v>1006</v>
      </c>
      <c r="U531" s="51">
        <v>6</v>
      </c>
      <c r="V531" s="79"/>
      <c r="W531" s="78"/>
      <c r="X531" s="49">
        <f t="shared" si="48"/>
        <v>0</v>
      </c>
      <c r="Y531" s="16">
        <v>0</v>
      </c>
      <c r="Z531" s="16">
        <v>105371352</v>
      </c>
      <c r="AA531" s="16">
        <v>57000000</v>
      </c>
      <c r="AB531" s="16">
        <v>0</v>
      </c>
      <c r="AC531" s="16">
        <v>0</v>
      </c>
      <c r="AD531" s="55">
        <v>57000000</v>
      </c>
      <c r="AF531" s="58">
        <f t="shared" si="51"/>
        <v>0</v>
      </c>
      <c r="AJ531" s="83">
        <f t="shared" si="52"/>
        <v>0</v>
      </c>
      <c r="AK531" s="84">
        <f t="shared" si="53"/>
        <v>0</v>
      </c>
      <c r="AL531" s="85"/>
    </row>
    <row r="532" spans="1:38" ht="12.75" hidden="1" customHeight="1" x14ac:dyDescent="0.25">
      <c r="A532" s="10" t="s">
        <v>976</v>
      </c>
      <c r="B532" s="11" t="s">
        <v>977</v>
      </c>
      <c r="C532" s="11" t="s">
        <v>32</v>
      </c>
      <c r="D532" s="90" t="str">
        <f t="shared" si="49"/>
        <v>45</v>
      </c>
      <c r="E532" s="90" t="str">
        <f t="shared" si="50"/>
        <v>4502</v>
      </c>
      <c r="F532" s="11" t="s">
        <v>1202</v>
      </c>
      <c r="G532" s="11" t="s">
        <v>193</v>
      </c>
      <c r="H532" s="11">
        <v>416</v>
      </c>
      <c r="I532" s="11" t="s">
        <v>1209</v>
      </c>
      <c r="J532" s="11" t="s">
        <v>1210</v>
      </c>
      <c r="K532" s="13">
        <v>15</v>
      </c>
      <c r="L532" s="14">
        <v>1</v>
      </c>
      <c r="M532" s="75">
        <v>1</v>
      </c>
      <c r="N532" s="11" t="s">
        <v>1211</v>
      </c>
      <c r="O532" s="12" t="s">
        <v>37</v>
      </c>
      <c r="P532" s="16">
        <v>2000000</v>
      </c>
      <c r="Q532" s="18">
        <v>5</v>
      </c>
      <c r="R532" s="20">
        <v>44197</v>
      </c>
      <c r="S532" s="22">
        <v>12</v>
      </c>
      <c r="T532" s="7" t="s">
        <v>1046</v>
      </c>
      <c r="U532" s="51">
        <v>5</v>
      </c>
      <c r="V532" s="79"/>
      <c r="W532" s="78"/>
      <c r="X532" s="49">
        <f t="shared" si="48"/>
        <v>0</v>
      </c>
      <c r="Y532" s="16">
        <v>0</v>
      </c>
      <c r="Z532" s="16">
        <v>93580321</v>
      </c>
      <c r="AA532" s="16">
        <v>2000000</v>
      </c>
      <c r="AB532" s="16">
        <v>0</v>
      </c>
      <c r="AC532" s="16">
        <v>0</v>
      </c>
      <c r="AD532" s="55">
        <v>2000000</v>
      </c>
      <c r="AF532" s="58">
        <f t="shared" si="51"/>
        <v>0</v>
      </c>
      <c r="AJ532" s="83">
        <f t="shared" si="52"/>
        <v>0</v>
      </c>
      <c r="AK532" s="84">
        <f t="shared" si="53"/>
        <v>0</v>
      </c>
      <c r="AL532" s="85"/>
    </row>
    <row r="533" spans="1:38" ht="12.75" hidden="1" customHeight="1" x14ac:dyDescent="0.25">
      <c r="A533" s="10" t="s">
        <v>976</v>
      </c>
      <c r="B533" s="11" t="s">
        <v>977</v>
      </c>
      <c r="C533" s="11" t="s">
        <v>32</v>
      </c>
      <c r="D533" s="90" t="str">
        <f t="shared" si="49"/>
        <v>45</v>
      </c>
      <c r="E533" s="90" t="str">
        <f t="shared" si="50"/>
        <v>4502</v>
      </c>
      <c r="F533" s="11" t="s">
        <v>1202</v>
      </c>
      <c r="G533" s="11" t="s">
        <v>193</v>
      </c>
      <c r="H533" s="11">
        <v>416</v>
      </c>
      <c r="I533" s="11" t="s">
        <v>1209</v>
      </c>
      <c r="J533" s="11" t="s">
        <v>1210</v>
      </c>
      <c r="K533" s="13">
        <v>15</v>
      </c>
      <c r="L533" s="14">
        <v>1</v>
      </c>
      <c r="M533" s="75">
        <v>1</v>
      </c>
      <c r="N533" s="11" t="s">
        <v>1206</v>
      </c>
      <c r="O533" s="12" t="s">
        <v>37</v>
      </c>
      <c r="P533" s="16">
        <v>1000000</v>
      </c>
      <c r="Q533" s="18">
        <v>2</v>
      </c>
      <c r="R533" s="20">
        <v>44197</v>
      </c>
      <c r="S533" s="22">
        <v>12</v>
      </c>
      <c r="T533" s="7" t="s">
        <v>1046</v>
      </c>
      <c r="U533" s="51">
        <v>2</v>
      </c>
      <c r="V533" s="79"/>
      <c r="W533" s="78"/>
      <c r="X533" s="49">
        <f t="shared" si="48"/>
        <v>0</v>
      </c>
      <c r="Y533" s="16">
        <v>0</v>
      </c>
      <c r="Z533" s="16">
        <v>93580321</v>
      </c>
      <c r="AA533" s="16">
        <v>227989</v>
      </c>
      <c r="AB533" s="16">
        <v>0</v>
      </c>
      <c r="AC533" s="16">
        <v>0</v>
      </c>
      <c r="AD533" s="55">
        <v>227989</v>
      </c>
      <c r="AF533" s="58">
        <f t="shared" si="51"/>
        <v>0</v>
      </c>
      <c r="AJ533" s="83">
        <f t="shared" si="52"/>
        <v>0</v>
      </c>
      <c r="AK533" s="84">
        <f t="shared" si="53"/>
        <v>0</v>
      </c>
      <c r="AL533" s="85"/>
    </row>
    <row r="534" spans="1:38" ht="12.75" hidden="1" customHeight="1" x14ac:dyDescent="0.25">
      <c r="A534" s="10" t="s">
        <v>976</v>
      </c>
      <c r="B534" s="11" t="s">
        <v>977</v>
      </c>
      <c r="C534" s="11" t="s">
        <v>32</v>
      </c>
      <c r="D534" s="90" t="str">
        <f t="shared" si="49"/>
        <v>45</v>
      </c>
      <c r="E534" s="90" t="str">
        <f t="shared" si="50"/>
        <v>4502</v>
      </c>
      <c r="F534" s="11" t="s">
        <v>1202</v>
      </c>
      <c r="G534" s="11" t="s">
        <v>193</v>
      </c>
      <c r="H534" s="11">
        <v>416</v>
      </c>
      <c r="I534" s="11" t="s">
        <v>1209</v>
      </c>
      <c r="J534" s="11" t="s">
        <v>1210</v>
      </c>
      <c r="K534" s="13">
        <v>15</v>
      </c>
      <c r="L534" s="14">
        <v>1</v>
      </c>
      <c r="M534" s="75">
        <v>1</v>
      </c>
      <c r="N534" s="11" t="s">
        <v>1212</v>
      </c>
      <c r="O534" s="12" t="s">
        <v>37</v>
      </c>
      <c r="P534" s="16">
        <v>24000000</v>
      </c>
      <c r="Q534" s="18">
        <v>5</v>
      </c>
      <c r="R534" s="20">
        <v>44197</v>
      </c>
      <c r="S534" s="22">
        <v>12</v>
      </c>
      <c r="T534" s="7" t="s">
        <v>1046</v>
      </c>
      <c r="U534" s="51">
        <v>5</v>
      </c>
      <c r="V534" s="79"/>
      <c r="W534" s="78"/>
      <c r="X534" s="49">
        <f t="shared" si="48"/>
        <v>0</v>
      </c>
      <c r="Y534" s="16">
        <v>0</v>
      </c>
      <c r="Z534" s="16">
        <v>93580321</v>
      </c>
      <c r="AA534" s="16">
        <v>24000000</v>
      </c>
      <c r="AB534" s="16">
        <v>0</v>
      </c>
      <c r="AC534" s="16">
        <v>0</v>
      </c>
      <c r="AD534" s="55">
        <v>24000000</v>
      </c>
      <c r="AF534" s="58">
        <f t="shared" si="51"/>
        <v>0</v>
      </c>
      <c r="AJ534" s="83">
        <f t="shared" si="52"/>
        <v>0</v>
      </c>
      <c r="AK534" s="84">
        <f t="shared" si="53"/>
        <v>0</v>
      </c>
      <c r="AL534" s="85"/>
    </row>
    <row r="535" spans="1:38" ht="12.75" hidden="1" customHeight="1" x14ac:dyDescent="0.25">
      <c r="A535" s="10" t="s">
        <v>976</v>
      </c>
      <c r="B535" s="11" t="s">
        <v>977</v>
      </c>
      <c r="C535" s="11" t="s">
        <v>32</v>
      </c>
      <c r="D535" s="90" t="str">
        <f t="shared" si="49"/>
        <v>45</v>
      </c>
      <c r="E535" s="90" t="str">
        <f t="shared" si="50"/>
        <v>4502</v>
      </c>
      <c r="F535" s="11" t="s">
        <v>1202</v>
      </c>
      <c r="G535" s="11" t="s">
        <v>193</v>
      </c>
      <c r="H535" s="11">
        <v>416</v>
      </c>
      <c r="I535" s="11" t="s">
        <v>1209</v>
      </c>
      <c r="J535" s="11" t="s">
        <v>1210</v>
      </c>
      <c r="K535" s="13">
        <v>15</v>
      </c>
      <c r="L535" s="14">
        <v>1</v>
      </c>
      <c r="M535" s="75">
        <v>1</v>
      </c>
      <c r="N535" s="11" t="s">
        <v>1208</v>
      </c>
      <c r="O535" s="12" t="s">
        <v>37</v>
      </c>
      <c r="P535" s="16">
        <v>22352332</v>
      </c>
      <c r="Q535" s="18">
        <v>1</v>
      </c>
      <c r="R535" s="20">
        <v>44197</v>
      </c>
      <c r="S535" s="22">
        <v>12</v>
      </c>
      <c r="T535" s="7" t="s">
        <v>1046</v>
      </c>
      <c r="U535" s="51">
        <v>1</v>
      </c>
      <c r="V535" s="79"/>
      <c r="W535" s="78"/>
      <c r="X535" s="49">
        <f t="shared" si="48"/>
        <v>0</v>
      </c>
      <c r="Y535" s="16">
        <v>0</v>
      </c>
      <c r="Z535" s="16">
        <v>93580321</v>
      </c>
      <c r="AA535" s="16">
        <v>22352332</v>
      </c>
      <c r="AB535" s="16">
        <v>0</v>
      </c>
      <c r="AC535" s="16">
        <v>0</v>
      </c>
      <c r="AD535" s="55">
        <v>22352332</v>
      </c>
      <c r="AF535" s="58">
        <f t="shared" si="51"/>
        <v>0</v>
      </c>
      <c r="AJ535" s="83">
        <f t="shared" si="52"/>
        <v>0</v>
      </c>
      <c r="AK535" s="84">
        <f t="shared" si="53"/>
        <v>0</v>
      </c>
      <c r="AL535" s="85"/>
    </row>
    <row r="536" spans="1:38" ht="12.75" hidden="1" customHeight="1" x14ac:dyDescent="0.25">
      <c r="A536" s="10" t="s">
        <v>976</v>
      </c>
      <c r="B536" s="11" t="s">
        <v>977</v>
      </c>
      <c r="C536" s="11" t="s">
        <v>32</v>
      </c>
      <c r="D536" s="90" t="str">
        <f t="shared" si="49"/>
        <v>45</v>
      </c>
      <c r="E536" s="90" t="str">
        <f t="shared" si="50"/>
        <v>4502</v>
      </c>
      <c r="F536" s="11" t="s">
        <v>1202</v>
      </c>
      <c r="G536" s="11" t="s">
        <v>193</v>
      </c>
      <c r="H536" s="11">
        <v>416</v>
      </c>
      <c r="I536" s="11" t="s">
        <v>1209</v>
      </c>
      <c r="J536" s="11" t="s">
        <v>1210</v>
      </c>
      <c r="K536" s="13">
        <v>15</v>
      </c>
      <c r="L536" s="14">
        <v>1</v>
      </c>
      <c r="M536" s="75">
        <v>1</v>
      </c>
      <c r="N536" s="11" t="s">
        <v>1213</v>
      </c>
      <c r="O536" s="12" t="s">
        <v>37</v>
      </c>
      <c r="P536" s="16">
        <v>45000000</v>
      </c>
      <c r="Q536" s="18">
        <v>10</v>
      </c>
      <c r="R536" s="20">
        <v>44197</v>
      </c>
      <c r="S536" s="22">
        <v>12</v>
      </c>
      <c r="T536" s="7" t="s">
        <v>1046</v>
      </c>
      <c r="U536" s="51">
        <v>10</v>
      </c>
      <c r="V536" s="79"/>
      <c r="W536" s="78"/>
      <c r="X536" s="49">
        <f t="shared" si="48"/>
        <v>0</v>
      </c>
      <c r="Y536" s="16">
        <v>0</v>
      </c>
      <c r="Z536" s="16">
        <v>93580321</v>
      </c>
      <c r="AA536" s="16">
        <v>45000000</v>
      </c>
      <c r="AB536" s="16">
        <v>0</v>
      </c>
      <c r="AC536" s="16">
        <v>0</v>
      </c>
      <c r="AD536" s="55">
        <v>45000000</v>
      </c>
      <c r="AF536" s="58">
        <f t="shared" si="51"/>
        <v>0</v>
      </c>
      <c r="AJ536" s="83">
        <f t="shared" si="52"/>
        <v>0</v>
      </c>
      <c r="AK536" s="84">
        <f t="shared" si="53"/>
        <v>0</v>
      </c>
      <c r="AL536" s="85"/>
    </row>
    <row r="537" spans="1:38" ht="12.75" hidden="1" customHeight="1" x14ac:dyDescent="0.25">
      <c r="A537" s="10" t="s">
        <v>976</v>
      </c>
      <c r="B537" s="11" t="s">
        <v>977</v>
      </c>
      <c r="C537" s="11" t="s">
        <v>32</v>
      </c>
      <c r="D537" s="90" t="str">
        <f t="shared" si="49"/>
        <v>45</v>
      </c>
      <c r="E537" s="90" t="str">
        <f t="shared" si="50"/>
        <v>4502</v>
      </c>
      <c r="F537" s="11" t="s">
        <v>1202</v>
      </c>
      <c r="G537" s="11" t="s">
        <v>533</v>
      </c>
      <c r="H537" s="11">
        <v>417</v>
      </c>
      <c r="I537" s="11" t="s">
        <v>1214</v>
      </c>
      <c r="J537" s="11" t="s">
        <v>1215</v>
      </c>
      <c r="K537" s="13">
        <v>116</v>
      </c>
      <c r="L537" s="14">
        <v>86</v>
      </c>
      <c r="M537" s="75">
        <v>86</v>
      </c>
      <c r="N537" s="11" t="s">
        <v>1216</v>
      </c>
      <c r="O537" s="12" t="s">
        <v>37</v>
      </c>
      <c r="P537" s="16">
        <v>6000000</v>
      </c>
      <c r="Q537" s="18">
        <v>2</v>
      </c>
      <c r="R537" s="20">
        <v>44197</v>
      </c>
      <c r="S537" s="22">
        <v>12</v>
      </c>
      <c r="T537" s="7" t="s">
        <v>1046</v>
      </c>
      <c r="U537" s="51">
        <v>2</v>
      </c>
      <c r="V537" s="79"/>
      <c r="W537" s="78"/>
      <c r="X537" s="49">
        <f t="shared" si="48"/>
        <v>0</v>
      </c>
      <c r="Y537" s="16">
        <v>0</v>
      </c>
      <c r="Z537" s="16">
        <v>39196370</v>
      </c>
      <c r="AA537" s="16">
        <v>6000000</v>
      </c>
      <c r="AB537" s="16">
        <v>0</v>
      </c>
      <c r="AC537" s="16">
        <v>0</v>
      </c>
      <c r="AD537" s="55">
        <v>6000000</v>
      </c>
      <c r="AF537" s="58">
        <f t="shared" si="51"/>
        <v>0</v>
      </c>
      <c r="AJ537" s="83">
        <f t="shared" si="52"/>
        <v>0</v>
      </c>
      <c r="AK537" s="84">
        <f t="shared" si="53"/>
        <v>0</v>
      </c>
      <c r="AL537" s="85"/>
    </row>
    <row r="538" spans="1:38" ht="12.75" hidden="1" customHeight="1" x14ac:dyDescent="0.25">
      <c r="A538" s="10" t="s">
        <v>976</v>
      </c>
      <c r="B538" s="11" t="s">
        <v>977</v>
      </c>
      <c r="C538" s="11" t="s">
        <v>32</v>
      </c>
      <c r="D538" s="90" t="str">
        <f t="shared" si="49"/>
        <v>45</v>
      </c>
      <c r="E538" s="90" t="str">
        <f t="shared" si="50"/>
        <v>4502</v>
      </c>
      <c r="F538" s="11" t="s">
        <v>1202</v>
      </c>
      <c r="G538" s="11" t="s">
        <v>533</v>
      </c>
      <c r="H538" s="11">
        <v>417</v>
      </c>
      <c r="I538" s="11" t="s">
        <v>1214</v>
      </c>
      <c r="J538" s="11" t="s">
        <v>1215</v>
      </c>
      <c r="K538" s="13">
        <v>116</v>
      </c>
      <c r="L538" s="14">
        <v>86</v>
      </c>
      <c r="M538" s="75">
        <v>86</v>
      </c>
      <c r="N538" s="11" t="s">
        <v>1217</v>
      </c>
      <c r="O538" s="12" t="s">
        <v>37</v>
      </c>
      <c r="P538" s="16">
        <v>2000000</v>
      </c>
      <c r="Q538" s="18">
        <v>3</v>
      </c>
      <c r="R538" s="20">
        <v>44197</v>
      </c>
      <c r="S538" s="22">
        <v>12</v>
      </c>
      <c r="T538" s="7" t="s">
        <v>1046</v>
      </c>
      <c r="U538" s="51">
        <v>3</v>
      </c>
      <c r="V538" s="79"/>
      <c r="W538" s="78"/>
      <c r="X538" s="49">
        <f t="shared" si="48"/>
        <v>0</v>
      </c>
      <c r="Y538" s="16">
        <v>0</v>
      </c>
      <c r="Z538" s="16">
        <v>39196370</v>
      </c>
      <c r="AA538" s="16">
        <v>2000000</v>
      </c>
      <c r="AB538" s="16">
        <v>0</v>
      </c>
      <c r="AC538" s="16">
        <v>0</v>
      </c>
      <c r="AD538" s="55">
        <v>2000000</v>
      </c>
      <c r="AF538" s="58">
        <f t="shared" si="51"/>
        <v>0</v>
      </c>
      <c r="AJ538" s="83">
        <f t="shared" si="52"/>
        <v>0</v>
      </c>
      <c r="AK538" s="84">
        <f t="shared" si="53"/>
        <v>0</v>
      </c>
      <c r="AL538" s="85"/>
    </row>
    <row r="539" spans="1:38" ht="12.75" hidden="1" customHeight="1" x14ac:dyDescent="0.25">
      <c r="A539" s="10" t="s">
        <v>976</v>
      </c>
      <c r="B539" s="11" t="s">
        <v>977</v>
      </c>
      <c r="C539" s="11" t="s">
        <v>32</v>
      </c>
      <c r="D539" s="90" t="str">
        <f t="shared" si="49"/>
        <v>45</v>
      </c>
      <c r="E539" s="90" t="str">
        <f t="shared" si="50"/>
        <v>4502</v>
      </c>
      <c r="F539" s="11" t="s">
        <v>1202</v>
      </c>
      <c r="G539" s="11" t="s">
        <v>533</v>
      </c>
      <c r="H539" s="11">
        <v>417</v>
      </c>
      <c r="I539" s="11" t="s">
        <v>1214</v>
      </c>
      <c r="J539" s="11" t="s">
        <v>1215</v>
      </c>
      <c r="K539" s="13">
        <v>116</v>
      </c>
      <c r="L539" s="14">
        <v>86</v>
      </c>
      <c r="M539" s="75">
        <v>86</v>
      </c>
      <c r="N539" s="11" t="s">
        <v>1218</v>
      </c>
      <c r="O539" s="12" t="s">
        <v>37</v>
      </c>
      <c r="P539" s="16">
        <v>30000000</v>
      </c>
      <c r="Q539" s="18">
        <v>6</v>
      </c>
      <c r="R539" s="20">
        <v>44197</v>
      </c>
      <c r="S539" s="22">
        <v>12</v>
      </c>
      <c r="T539" s="7" t="s">
        <v>1046</v>
      </c>
      <c r="U539" s="51">
        <v>6</v>
      </c>
      <c r="V539" s="79"/>
      <c r="W539" s="78"/>
      <c r="X539" s="49">
        <f t="shared" si="48"/>
        <v>0</v>
      </c>
      <c r="Y539" s="16">
        <v>0</v>
      </c>
      <c r="Z539" s="16">
        <v>39196370</v>
      </c>
      <c r="AA539" s="16">
        <v>30000000</v>
      </c>
      <c r="AB539" s="16">
        <v>0</v>
      </c>
      <c r="AC539" s="16">
        <v>0</v>
      </c>
      <c r="AD539" s="55">
        <v>30000000</v>
      </c>
      <c r="AF539" s="58">
        <f t="shared" si="51"/>
        <v>0</v>
      </c>
      <c r="AJ539" s="83">
        <f t="shared" si="52"/>
        <v>0</v>
      </c>
      <c r="AK539" s="84">
        <f t="shared" si="53"/>
        <v>0</v>
      </c>
      <c r="AL539" s="85"/>
    </row>
    <row r="540" spans="1:38" ht="12.75" hidden="1" customHeight="1" x14ac:dyDescent="0.25">
      <c r="A540" s="10" t="s">
        <v>976</v>
      </c>
      <c r="B540" s="11" t="s">
        <v>977</v>
      </c>
      <c r="C540" s="11" t="s">
        <v>32</v>
      </c>
      <c r="D540" s="90" t="str">
        <f t="shared" si="49"/>
        <v>45</v>
      </c>
      <c r="E540" s="90" t="str">
        <f t="shared" si="50"/>
        <v>4502</v>
      </c>
      <c r="F540" s="11" t="s">
        <v>1202</v>
      </c>
      <c r="G540" s="11" t="s">
        <v>533</v>
      </c>
      <c r="H540" s="11">
        <v>417</v>
      </c>
      <c r="I540" s="11" t="s">
        <v>1214</v>
      </c>
      <c r="J540" s="11" t="s">
        <v>1215</v>
      </c>
      <c r="K540" s="13">
        <v>116</v>
      </c>
      <c r="L540" s="14">
        <v>86</v>
      </c>
      <c r="M540" s="75">
        <v>86</v>
      </c>
      <c r="N540" s="11" t="s">
        <v>1219</v>
      </c>
      <c r="O540" s="12" t="s">
        <v>37</v>
      </c>
      <c r="P540" s="16">
        <v>2000000</v>
      </c>
      <c r="Q540" s="18">
        <v>4</v>
      </c>
      <c r="R540" s="20">
        <v>44197</v>
      </c>
      <c r="S540" s="22">
        <v>12</v>
      </c>
      <c r="T540" s="7" t="s">
        <v>1046</v>
      </c>
      <c r="U540" s="51">
        <v>4</v>
      </c>
      <c r="V540" s="79"/>
      <c r="W540" s="78"/>
      <c r="X540" s="49">
        <f t="shared" si="48"/>
        <v>0</v>
      </c>
      <c r="Y540" s="16">
        <v>0</v>
      </c>
      <c r="Z540" s="16">
        <v>39196370</v>
      </c>
      <c r="AA540" s="16">
        <v>1196370</v>
      </c>
      <c r="AB540" s="16">
        <v>0</v>
      </c>
      <c r="AC540" s="16">
        <v>0</v>
      </c>
      <c r="AD540" s="55">
        <v>1196370</v>
      </c>
      <c r="AF540" s="58">
        <f t="shared" si="51"/>
        <v>0</v>
      </c>
      <c r="AJ540" s="83">
        <f t="shared" si="52"/>
        <v>0</v>
      </c>
      <c r="AK540" s="84">
        <f t="shared" si="53"/>
        <v>0</v>
      </c>
      <c r="AL540" s="85"/>
    </row>
    <row r="541" spans="1:38" ht="12.75" hidden="1" customHeight="1" x14ac:dyDescent="0.25">
      <c r="A541" s="10" t="s">
        <v>976</v>
      </c>
      <c r="B541" s="11" t="s">
        <v>977</v>
      </c>
      <c r="C541" s="11" t="s">
        <v>32</v>
      </c>
      <c r="D541" s="90" t="str">
        <f t="shared" si="49"/>
        <v>41</v>
      </c>
      <c r="E541" s="90" t="str">
        <f t="shared" si="50"/>
        <v>4103</v>
      </c>
      <c r="F541" s="11" t="s">
        <v>1220</v>
      </c>
      <c r="G541" s="11" t="s">
        <v>1056</v>
      </c>
      <c r="H541" s="11">
        <v>418</v>
      </c>
      <c r="I541" s="11" t="s">
        <v>1221</v>
      </c>
      <c r="J541" s="11" t="s">
        <v>1222</v>
      </c>
      <c r="K541" s="13">
        <v>117</v>
      </c>
      <c r="L541" s="14">
        <v>117</v>
      </c>
      <c r="M541" s="75">
        <v>117</v>
      </c>
      <c r="N541" s="11" t="s">
        <v>1223</v>
      </c>
      <c r="O541" s="12" t="s">
        <v>37</v>
      </c>
      <c r="P541" s="16">
        <v>108000000</v>
      </c>
      <c r="Q541" s="18">
        <v>2</v>
      </c>
      <c r="R541" s="20">
        <v>44197</v>
      </c>
      <c r="S541" s="22">
        <v>12</v>
      </c>
      <c r="T541" s="7" t="s">
        <v>1198</v>
      </c>
      <c r="U541" s="51">
        <v>2</v>
      </c>
      <c r="V541" s="79"/>
      <c r="W541" s="78"/>
      <c r="X541" s="49">
        <f t="shared" si="48"/>
        <v>0</v>
      </c>
      <c r="Y541" s="16">
        <v>0</v>
      </c>
      <c r="Z541" s="16">
        <v>90000000</v>
      </c>
      <c r="AA541" s="16">
        <v>90000000</v>
      </c>
      <c r="AB541" s="16">
        <v>0</v>
      </c>
      <c r="AC541" s="16">
        <v>0</v>
      </c>
      <c r="AD541" s="55">
        <v>90000000</v>
      </c>
      <c r="AF541" s="58">
        <f t="shared" si="51"/>
        <v>0</v>
      </c>
      <c r="AJ541" s="83">
        <f t="shared" si="52"/>
        <v>0</v>
      </c>
      <c r="AK541" s="84">
        <f t="shared" si="53"/>
        <v>0</v>
      </c>
      <c r="AL541" s="85"/>
    </row>
    <row r="542" spans="1:38" ht="12.75" hidden="1" customHeight="1" x14ac:dyDescent="0.25">
      <c r="A542" s="10" t="s">
        <v>976</v>
      </c>
      <c r="B542" s="11" t="s">
        <v>977</v>
      </c>
      <c r="C542" s="11" t="s">
        <v>32</v>
      </c>
      <c r="D542" s="90" t="str">
        <f t="shared" si="49"/>
        <v>41</v>
      </c>
      <c r="E542" s="90" t="str">
        <f t="shared" si="50"/>
        <v>4103</v>
      </c>
      <c r="F542" s="11" t="s">
        <v>1220</v>
      </c>
      <c r="G542" s="11" t="s">
        <v>1123</v>
      </c>
      <c r="H542" s="11">
        <v>419</v>
      </c>
      <c r="I542" s="11" t="s">
        <v>1224</v>
      </c>
      <c r="J542" s="11" t="s">
        <v>1225</v>
      </c>
      <c r="K542" s="13">
        <v>116</v>
      </c>
      <c r="L542" s="14">
        <v>116</v>
      </c>
      <c r="M542" s="75">
        <v>114</v>
      </c>
      <c r="N542" s="11" t="s">
        <v>1226</v>
      </c>
      <c r="O542" s="12" t="s">
        <v>37</v>
      </c>
      <c r="P542" s="16">
        <v>50000000</v>
      </c>
      <c r="Q542" s="18">
        <v>1</v>
      </c>
      <c r="R542" s="20">
        <v>44197</v>
      </c>
      <c r="S542" s="22">
        <v>12</v>
      </c>
      <c r="T542" s="7" t="s">
        <v>1198</v>
      </c>
      <c r="U542" s="51">
        <v>1</v>
      </c>
      <c r="V542" s="79"/>
      <c r="W542" s="78"/>
      <c r="X542" s="49">
        <f t="shared" si="48"/>
        <v>0</v>
      </c>
      <c r="Y542" s="16">
        <v>0</v>
      </c>
      <c r="Z542" s="16">
        <v>20000000</v>
      </c>
      <c r="AA542" s="16">
        <v>20000000</v>
      </c>
      <c r="AB542" s="16">
        <v>0</v>
      </c>
      <c r="AC542" s="16">
        <v>0</v>
      </c>
      <c r="AD542" s="55">
        <v>20000000</v>
      </c>
      <c r="AF542" s="58">
        <f t="shared" si="51"/>
        <v>0</v>
      </c>
      <c r="AJ542" s="83">
        <f t="shared" si="52"/>
        <v>0</v>
      </c>
      <c r="AK542" s="84">
        <f t="shared" si="53"/>
        <v>0</v>
      </c>
      <c r="AL542" s="85"/>
    </row>
    <row r="543" spans="1:38" ht="12.75" hidden="1" customHeight="1" x14ac:dyDescent="0.25">
      <c r="A543" s="10" t="s">
        <v>1227</v>
      </c>
      <c r="B543" s="11" t="s">
        <v>1228</v>
      </c>
      <c r="C543" s="11" t="s">
        <v>567</v>
      </c>
      <c r="D543" s="90" t="str">
        <f t="shared" si="49"/>
        <v>23</v>
      </c>
      <c r="E543" s="90" t="str">
        <f t="shared" si="50"/>
        <v>2301</v>
      </c>
      <c r="F543" s="11" t="s">
        <v>1229</v>
      </c>
      <c r="G543" s="11" t="s">
        <v>1230</v>
      </c>
      <c r="H543" s="11">
        <v>211</v>
      </c>
      <c r="I543" s="11" t="s">
        <v>1231</v>
      </c>
      <c r="J543" s="11" t="s">
        <v>1232</v>
      </c>
      <c r="K543" s="13">
        <v>1</v>
      </c>
      <c r="L543" s="14">
        <v>0.5</v>
      </c>
      <c r="M543" s="75">
        <v>0.5</v>
      </c>
      <c r="N543" s="11" t="s">
        <v>1233</v>
      </c>
      <c r="O543" s="12" t="s">
        <v>37</v>
      </c>
      <c r="P543" s="16">
        <v>40000000</v>
      </c>
      <c r="Q543" s="18">
        <v>1</v>
      </c>
      <c r="R543" s="20">
        <v>44197</v>
      </c>
      <c r="S543" s="22">
        <v>12</v>
      </c>
      <c r="T543" s="7" t="s">
        <v>1234</v>
      </c>
      <c r="U543" s="51">
        <v>1</v>
      </c>
      <c r="V543" s="79"/>
      <c r="W543" s="78"/>
      <c r="X543" s="49">
        <f t="shared" si="48"/>
        <v>0</v>
      </c>
      <c r="Y543" s="16">
        <v>0</v>
      </c>
      <c r="Z543" s="16">
        <v>40000000</v>
      </c>
      <c r="AA543" s="16">
        <v>40000000</v>
      </c>
      <c r="AB543" s="16">
        <v>0</v>
      </c>
      <c r="AC543" s="16">
        <v>0</v>
      </c>
      <c r="AD543" s="55">
        <v>40000000</v>
      </c>
      <c r="AF543" s="58">
        <f t="shared" si="51"/>
        <v>0</v>
      </c>
      <c r="AJ543" s="83">
        <f t="shared" si="52"/>
        <v>0</v>
      </c>
      <c r="AK543" s="84">
        <f t="shared" si="53"/>
        <v>0</v>
      </c>
      <c r="AL543" s="85"/>
    </row>
    <row r="544" spans="1:38" ht="12.75" hidden="1" customHeight="1" x14ac:dyDescent="0.25">
      <c r="A544" s="10" t="s">
        <v>1227</v>
      </c>
      <c r="B544" s="11" t="s">
        <v>1228</v>
      </c>
      <c r="C544" s="11" t="s">
        <v>567</v>
      </c>
      <c r="D544" s="90" t="str">
        <f t="shared" si="49"/>
        <v>23</v>
      </c>
      <c r="E544" s="90" t="str">
        <f t="shared" si="50"/>
        <v>2301</v>
      </c>
      <c r="F544" s="11" t="s">
        <v>1235</v>
      </c>
      <c r="G544" s="11" t="s">
        <v>1236</v>
      </c>
      <c r="H544" s="11">
        <v>212</v>
      </c>
      <c r="I544" s="11" t="s">
        <v>1237</v>
      </c>
      <c r="J544" s="11" t="s">
        <v>1238</v>
      </c>
      <c r="K544" s="13">
        <v>8</v>
      </c>
      <c r="L544" s="14">
        <v>8</v>
      </c>
      <c r="M544" s="75">
        <v>8</v>
      </c>
      <c r="N544" s="11" t="s">
        <v>1239</v>
      </c>
      <c r="O544" s="12" t="s">
        <v>37</v>
      </c>
      <c r="P544" s="16">
        <v>2906000000</v>
      </c>
      <c r="Q544" s="18">
        <v>1</v>
      </c>
      <c r="R544" s="20">
        <v>44197</v>
      </c>
      <c r="S544" s="22">
        <v>12</v>
      </c>
      <c r="T544" s="7" t="s">
        <v>1240</v>
      </c>
      <c r="U544" s="51">
        <v>1</v>
      </c>
      <c r="V544" s="79"/>
      <c r="W544" s="78"/>
      <c r="X544" s="49">
        <f t="shared" si="48"/>
        <v>0</v>
      </c>
      <c r="Y544" s="16">
        <v>0</v>
      </c>
      <c r="Z544" s="16">
        <v>7632930022</v>
      </c>
      <c r="AA544" s="16">
        <v>2906000000</v>
      </c>
      <c r="AB544" s="16">
        <v>0</v>
      </c>
      <c r="AC544" s="16">
        <v>0</v>
      </c>
      <c r="AD544" s="55">
        <v>2906000000</v>
      </c>
      <c r="AF544" s="58">
        <f t="shared" si="51"/>
        <v>0</v>
      </c>
      <c r="AJ544" s="83">
        <f t="shared" si="52"/>
        <v>0</v>
      </c>
      <c r="AK544" s="84">
        <f t="shared" si="53"/>
        <v>0</v>
      </c>
      <c r="AL544" s="85"/>
    </row>
    <row r="545" spans="1:38" ht="12.75" hidden="1" customHeight="1" x14ac:dyDescent="0.25">
      <c r="A545" s="10" t="s">
        <v>1227</v>
      </c>
      <c r="B545" s="11" t="s">
        <v>1228</v>
      </c>
      <c r="C545" s="11" t="s">
        <v>567</v>
      </c>
      <c r="D545" s="90" t="str">
        <f t="shared" si="49"/>
        <v>23</v>
      </c>
      <c r="E545" s="90" t="str">
        <f t="shared" si="50"/>
        <v>2301</v>
      </c>
      <c r="F545" s="11" t="s">
        <v>1235</v>
      </c>
      <c r="G545" s="11" t="s">
        <v>1236</v>
      </c>
      <c r="H545" s="11">
        <v>212</v>
      </c>
      <c r="I545" s="11" t="s">
        <v>1237</v>
      </c>
      <c r="J545" s="11" t="s">
        <v>1238</v>
      </c>
      <c r="K545" s="13">
        <v>8</v>
      </c>
      <c r="L545" s="14">
        <v>8</v>
      </c>
      <c r="M545" s="75">
        <v>8</v>
      </c>
      <c r="N545" s="11" t="s">
        <v>1241</v>
      </c>
      <c r="O545" s="12" t="s">
        <v>37</v>
      </c>
      <c r="P545" s="16">
        <v>0</v>
      </c>
      <c r="Q545" s="18">
        <v>1</v>
      </c>
      <c r="R545" s="20">
        <v>44197</v>
      </c>
      <c r="S545" s="22">
        <v>12</v>
      </c>
      <c r="T545" s="7" t="s">
        <v>1240</v>
      </c>
      <c r="U545" s="51">
        <v>1</v>
      </c>
      <c r="V545" s="79"/>
      <c r="W545" s="78"/>
      <c r="X545" s="49">
        <f t="shared" si="48"/>
        <v>0</v>
      </c>
      <c r="Y545" s="16">
        <v>0</v>
      </c>
      <c r="Z545" s="16">
        <v>7632930022</v>
      </c>
      <c r="AA545" s="40">
        <v>0</v>
      </c>
      <c r="AB545" s="16">
        <v>0</v>
      </c>
      <c r="AC545" s="16">
        <v>0</v>
      </c>
      <c r="AD545" s="55">
        <v>0</v>
      </c>
      <c r="AF545" s="58" t="e">
        <f t="shared" si="51"/>
        <v>#DIV/0!</v>
      </c>
      <c r="AJ545" s="83">
        <f t="shared" si="52"/>
        <v>0</v>
      </c>
      <c r="AK545" s="84" t="e">
        <f t="shared" si="53"/>
        <v>#DIV/0!</v>
      </c>
      <c r="AL545" s="85" t="s">
        <v>2766</v>
      </c>
    </row>
    <row r="546" spans="1:38" ht="12.75" hidden="1" customHeight="1" x14ac:dyDescent="0.25">
      <c r="A546" s="10" t="s">
        <v>1227</v>
      </c>
      <c r="B546" s="11" t="s">
        <v>1228</v>
      </c>
      <c r="C546" s="11" t="s">
        <v>567</v>
      </c>
      <c r="D546" s="90" t="str">
        <f t="shared" si="49"/>
        <v>23</v>
      </c>
      <c r="E546" s="90" t="str">
        <f t="shared" si="50"/>
        <v>2301</v>
      </c>
      <c r="F546" s="11" t="s">
        <v>1235</v>
      </c>
      <c r="G546" s="11" t="s">
        <v>1236</v>
      </c>
      <c r="H546" s="11">
        <v>212</v>
      </c>
      <c r="I546" s="11" t="s">
        <v>1237</v>
      </c>
      <c r="J546" s="11" t="s">
        <v>1238</v>
      </c>
      <c r="K546" s="13">
        <v>8</v>
      </c>
      <c r="L546" s="14">
        <v>8</v>
      </c>
      <c r="M546" s="75">
        <v>8</v>
      </c>
      <c r="N546" s="11" t="s">
        <v>1242</v>
      </c>
      <c r="O546" s="12" t="s">
        <v>37</v>
      </c>
      <c r="P546" s="16">
        <v>700000000</v>
      </c>
      <c r="Q546" s="18">
        <v>75</v>
      </c>
      <c r="R546" s="20">
        <v>44197</v>
      </c>
      <c r="S546" s="22">
        <v>12</v>
      </c>
      <c r="T546" s="7" t="s">
        <v>1240</v>
      </c>
      <c r="U546" s="51">
        <v>1</v>
      </c>
      <c r="V546" s="79"/>
      <c r="W546" s="78"/>
      <c r="X546" s="49">
        <f t="shared" si="48"/>
        <v>0</v>
      </c>
      <c r="Y546" s="16">
        <v>0</v>
      </c>
      <c r="Z546" s="16">
        <v>7632930022</v>
      </c>
      <c r="AA546" s="16">
        <v>700000000</v>
      </c>
      <c r="AB546" s="16">
        <v>0</v>
      </c>
      <c r="AC546" s="16">
        <v>0</v>
      </c>
      <c r="AD546" s="55">
        <v>700000000</v>
      </c>
      <c r="AF546" s="58">
        <f t="shared" si="51"/>
        <v>0</v>
      </c>
      <c r="AJ546" s="83">
        <f t="shared" si="52"/>
        <v>0</v>
      </c>
      <c r="AK546" s="84">
        <f t="shared" si="53"/>
        <v>0</v>
      </c>
      <c r="AL546" s="85"/>
    </row>
    <row r="547" spans="1:38" ht="12.75" hidden="1" customHeight="1" x14ac:dyDescent="0.25">
      <c r="A547" s="10" t="s">
        <v>1227</v>
      </c>
      <c r="B547" s="11" t="s">
        <v>1228</v>
      </c>
      <c r="C547" s="11" t="s">
        <v>567</v>
      </c>
      <c r="D547" s="90" t="str">
        <f t="shared" si="49"/>
        <v>23</v>
      </c>
      <c r="E547" s="90" t="str">
        <f t="shared" si="50"/>
        <v>2301</v>
      </c>
      <c r="F547" s="11" t="s">
        <v>1235</v>
      </c>
      <c r="G547" s="11" t="s">
        <v>1236</v>
      </c>
      <c r="H547" s="11">
        <v>212</v>
      </c>
      <c r="I547" s="11" t="s">
        <v>1237</v>
      </c>
      <c r="J547" s="11" t="s">
        <v>1238</v>
      </c>
      <c r="K547" s="13">
        <v>8</v>
      </c>
      <c r="L547" s="14">
        <v>8</v>
      </c>
      <c r="M547" s="75">
        <v>8</v>
      </c>
      <c r="N547" s="11" t="s">
        <v>1243</v>
      </c>
      <c r="O547" s="12" t="s">
        <v>37</v>
      </c>
      <c r="P547" s="16">
        <v>80000000</v>
      </c>
      <c r="Q547" s="18">
        <v>220</v>
      </c>
      <c r="R547" s="20">
        <v>44197</v>
      </c>
      <c r="S547" s="22">
        <v>12</v>
      </c>
      <c r="T547" s="7" t="s">
        <v>1240</v>
      </c>
      <c r="U547" s="51">
        <v>1</v>
      </c>
      <c r="V547" s="79"/>
      <c r="W547" s="78"/>
      <c r="X547" s="49">
        <f t="shared" si="48"/>
        <v>0</v>
      </c>
      <c r="Y547" s="16">
        <v>0</v>
      </c>
      <c r="Z547" s="16">
        <v>7632930022</v>
      </c>
      <c r="AA547" s="16">
        <v>80000000</v>
      </c>
      <c r="AB547" s="16">
        <v>0</v>
      </c>
      <c r="AC547" s="16">
        <v>0</v>
      </c>
      <c r="AD547" s="55">
        <v>80000000</v>
      </c>
      <c r="AF547" s="58">
        <f t="shared" si="51"/>
        <v>0</v>
      </c>
      <c r="AJ547" s="83">
        <f t="shared" si="52"/>
        <v>0</v>
      </c>
      <c r="AK547" s="84">
        <f t="shared" si="53"/>
        <v>0</v>
      </c>
      <c r="AL547" s="85"/>
    </row>
    <row r="548" spans="1:38" ht="12.75" hidden="1" customHeight="1" x14ac:dyDescent="0.25">
      <c r="A548" s="10" t="s">
        <v>1227</v>
      </c>
      <c r="B548" s="11" t="s">
        <v>1228</v>
      </c>
      <c r="C548" s="11" t="s">
        <v>567</v>
      </c>
      <c r="D548" s="90" t="str">
        <f t="shared" si="49"/>
        <v>23</v>
      </c>
      <c r="E548" s="90" t="str">
        <f t="shared" si="50"/>
        <v>2301</v>
      </c>
      <c r="F548" s="11" t="s">
        <v>1235</v>
      </c>
      <c r="G548" s="11" t="s">
        <v>1236</v>
      </c>
      <c r="H548" s="11">
        <v>212</v>
      </c>
      <c r="I548" s="11" t="s">
        <v>1237</v>
      </c>
      <c r="J548" s="11" t="s">
        <v>1238</v>
      </c>
      <c r="K548" s="13">
        <v>8</v>
      </c>
      <c r="L548" s="14">
        <v>8</v>
      </c>
      <c r="M548" s="75">
        <v>8</v>
      </c>
      <c r="N548" s="11" t="s">
        <v>1244</v>
      </c>
      <c r="O548" s="12" t="s">
        <v>37</v>
      </c>
      <c r="P548" s="16">
        <v>3946930022</v>
      </c>
      <c r="Q548" s="18">
        <v>15</v>
      </c>
      <c r="R548" s="20">
        <v>44197</v>
      </c>
      <c r="S548" s="22">
        <v>12</v>
      </c>
      <c r="T548" s="7" t="s">
        <v>1240</v>
      </c>
      <c r="U548" s="51">
        <v>1</v>
      </c>
      <c r="V548" s="79"/>
      <c r="W548" s="78"/>
      <c r="X548" s="49">
        <f t="shared" si="48"/>
        <v>0</v>
      </c>
      <c r="Y548" s="16">
        <v>0</v>
      </c>
      <c r="Z548" s="16">
        <v>7632930022</v>
      </c>
      <c r="AA548" s="16">
        <v>3946930022</v>
      </c>
      <c r="AB548" s="16">
        <v>0</v>
      </c>
      <c r="AC548" s="16">
        <v>0</v>
      </c>
      <c r="AD548" s="55">
        <v>3946930022</v>
      </c>
      <c r="AF548" s="58">
        <f t="shared" si="51"/>
        <v>0</v>
      </c>
      <c r="AJ548" s="83">
        <f t="shared" si="52"/>
        <v>0</v>
      </c>
      <c r="AK548" s="84">
        <f t="shared" si="53"/>
        <v>0</v>
      </c>
      <c r="AL548" s="85"/>
    </row>
    <row r="549" spans="1:38" ht="12.75" hidden="1" customHeight="1" x14ac:dyDescent="0.25">
      <c r="A549" s="10" t="s">
        <v>1227</v>
      </c>
      <c r="B549" s="11" t="s">
        <v>1228</v>
      </c>
      <c r="C549" s="11" t="s">
        <v>567</v>
      </c>
      <c r="D549" s="90" t="str">
        <f t="shared" si="49"/>
        <v>23</v>
      </c>
      <c r="E549" s="90" t="str">
        <f t="shared" si="50"/>
        <v>2301</v>
      </c>
      <c r="F549" s="11" t="s">
        <v>1235</v>
      </c>
      <c r="G549" s="11" t="s">
        <v>1236</v>
      </c>
      <c r="H549" s="11">
        <v>213</v>
      </c>
      <c r="I549" s="11" t="s">
        <v>1245</v>
      </c>
      <c r="J549" s="11" t="s">
        <v>1246</v>
      </c>
      <c r="K549" s="13">
        <v>100</v>
      </c>
      <c r="L549" s="14">
        <v>100</v>
      </c>
      <c r="M549" s="75">
        <v>116</v>
      </c>
      <c r="N549" s="11" t="s">
        <v>1247</v>
      </c>
      <c r="O549" s="12" t="s">
        <v>37</v>
      </c>
      <c r="P549" s="16">
        <v>60000000</v>
      </c>
      <c r="Q549" s="18">
        <v>10</v>
      </c>
      <c r="R549" s="20">
        <v>44197</v>
      </c>
      <c r="S549" s="22">
        <v>12</v>
      </c>
      <c r="T549" s="7" t="s">
        <v>1240</v>
      </c>
      <c r="U549" s="51">
        <v>1</v>
      </c>
      <c r="V549" s="79"/>
      <c r="W549" s="78"/>
      <c r="X549" s="49">
        <f t="shared" si="48"/>
        <v>0</v>
      </c>
      <c r="Y549" s="16">
        <v>0</v>
      </c>
      <c r="Z549" s="16">
        <v>60000000</v>
      </c>
      <c r="AA549" s="16">
        <v>60000000</v>
      </c>
      <c r="AB549" s="16">
        <v>0</v>
      </c>
      <c r="AC549" s="16">
        <v>0</v>
      </c>
      <c r="AD549" s="55">
        <v>60000000</v>
      </c>
      <c r="AF549" s="58">
        <f t="shared" si="51"/>
        <v>0</v>
      </c>
      <c r="AJ549" s="83">
        <f t="shared" si="52"/>
        <v>0</v>
      </c>
      <c r="AK549" s="84">
        <f t="shared" si="53"/>
        <v>0</v>
      </c>
      <c r="AL549" s="85"/>
    </row>
    <row r="550" spans="1:38" ht="12.75" hidden="1" customHeight="1" x14ac:dyDescent="0.25">
      <c r="A550" s="10" t="s">
        <v>1227</v>
      </c>
      <c r="B550" s="11" t="s">
        <v>1228</v>
      </c>
      <c r="C550" s="11" t="s">
        <v>567</v>
      </c>
      <c r="D550" s="90" t="str">
        <f t="shared" si="49"/>
        <v>23</v>
      </c>
      <c r="E550" s="90" t="str">
        <f t="shared" si="50"/>
        <v>2301</v>
      </c>
      <c r="F550" s="11" t="s">
        <v>1229</v>
      </c>
      <c r="G550" s="11" t="s">
        <v>1248</v>
      </c>
      <c r="H550" s="11">
        <v>214</v>
      </c>
      <c r="I550" s="11" t="s">
        <v>1249</v>
      </c>
      <c r="J550" s="11" t="s">
        <v>1250</v>
      </c>
      <c r="K550" s="13">
        <v>6</v>
      </c>
      <c r="L550" s="14">
        <v>6</v>
      </c>
      <c r="M550" s="75">
        <v>6</v>
      </c>
      <c r="N550" s="11" t="s">
        <v>1251</v>
      </c>
      <c r="O550" s="12" t="s">
        <v>37</v>
      </c>
      <c r="P550" s="16">
        <v>43803711</v>
      </c>
      <c r="Q550" s="18">
        <v>1</v>
      </c>
      <c r="R550" s="20">
        <v>44197</v>
      </c>
      <c r="S550" s="22">
        <v>12</v>
      </c>
      <c r="T550" s="7" t="s">
        <v>1234</v>
      </c>
      <c r="U550" s="51">
        <v>0</v>
      </c>
      <c r="V550" s="79"/>
      <c r="W550" s="78"/>
      <c r="X550" s="49" t="e">
        <f t="shared" si="48"/>
        <v>#DIV/0!</v>
      </c>
      <c r="Y550" s="16">
        <v>0</v>
      </c>
      <c r="Z550" s="16">
        <v>85000000</v>
      </c>
      <c r="AA550" s="16">
        <v>43803711</v>
      </c>
      <c r="AB550" s="16">
        <v>0</v>
      </c>
      <c r="AC550" s="16">
        <v>0</v>
      </c>
      <c r="AD550" s="55">
        <v>43803711</v>
      </c>
      <c r="AF550" s="58">
        <f t="shared" si="51"/>
        <v>0</v>
      </c>
      <c r="AJ550" s="83">
        <f t="shared" si="52"/>
        <v>0</v>
      </c>
      <c r="AK550" s="84">
        <f t="shared" si="53"/>
        <v>0</v>
      </c>
      <c r="AL550" s="85" t="s">
        <v>2750</v>
      </c>
    </row>
    <row r="551" spans="1:38" ht="12.75" hidden="1" customHeight="1" x14ac:dyDescent="0.25">
      <c r="A551" s="10" t="s">
        <v>1227</v>
      </c>
      <c r="B551" s="11" t="s">
        <v>1228</v>
      </c>
      <c r="C551" s="11" t="s">
        <v>567</v>
      </c>
      <c r="D551" s="90" t="str">
        <f t="shared" si="49"/>
        <v>23</v>
      </c>
      <c r="E551" s="90" t="str">
        <f t="shared" si="50"/>
        <v>2301</v>
      </c>
      <c r="F551" s="11" t="s">
        <v>1229</v>
      </c>
      <c r="G551" s="11" t="s">
        <v>1248</v>
      </c>
      <c r="H551" s="11">
        <v>214</v>
      </c>
      <c r="I551" s="11" t="s">
        <v>1249</v>
      </c>
      <c r="J551" s="11" t="s">
        <v>1250</v>
      </c>
      <c r="K551" s="13">
        <v>6</v>
      </c>
      <c r="L551" s="14">
        <v>6</v>
      </c>
      <c r="M551" s="75">
        <v>6</v>
      </c>
      <c r="N551" s="11" t="s">
        <v>1252</v>
      </c>
      <c r="O551" s="12" t="s">
        <v>37</v>
      </c>
      <c r="P551" s="16">
        <v>41196289</v>
      </c>
      <c r="Q551" s="18">
        <v>2</v>
      </c>
      <c r="R551" s="20">
        <v>44197</v>
      </c>
      <c r="S551" s="22">
        <v>12</v>
      </c>
      <c r="T551" s="7" t="s">
        <v>1234</v>
      </c>
      <c r="U551" s="51">
        <v>1</v>
      </c>
      <c r="V551" s="79"/>
      <c r="W551" s="78"/>
      <c r="X551" s="49">
        <f t="shared" si="48"/>
        <v>0</v>
      </c>
      <c r="Y551" s="16">
        <v>0</v>
      </c>
      <c r="Z551" s="16">
        <v>85000000</v>
      </c>
      <c r="AA551" s="16">
        <v>41196289</v>
      </c>
      <c r="AB551" s="16">
        <v>0</v>
      </c>
      <c r="AC551" s="16">
        <v>0</v>
      </c>
      <c r="AD551" s="55">
        <v>41196289</v>
      </c>
      <c r="AF551" s="58">
        <f t="shared" si="51"/>
        <v>0</v>
      </c>
      <c r="AJ551" s="83">
        <f t="shared" si="52"/>
        <v>0</v>
      </c>
      <c r="AK551" s="84">
        <f t="shared" si="53"/>
        <v>0</v>
      </c>
      <c r="AL551" s="85"/>
    </row>
    <row r="552" spans="1:38" ht="12.75" hidden="1" customHeight="1" x14ac:dyDescent="0.25">
      <c r="A552" s="10" t="s">
        <v>1227</v>
      </c>
      <c r="B552" s="11" t="s">
        <v>1228</v>
      </c>
      <c r="C552" s="11" t="s">
        <v>567</v>
      </c>
      <c r="D552" s="90" t="str">
        <f t="shared" si="49"/>
        <v>23</v>
      </c>
      <c r="E552" s="90" t="str">
        <f t="shared" si="50"/>
        <v>2301</v>
      </c>
      <c r="F552" s="11" t="s">
        <v>1229</v>
      </c>
      <c r="G552" s="11" t="s">
        <v>1253</v>
      </c>
      <c r="H552" s="11">
        <v>215</v>
      </c>
      <c r="I552" s="11" t="s">
        <v>1254</v>
      </c>
      <c r="J552" s="11" t="s">
        <v>1255</v>
      </c>
      <c r="K552" s="13">
        <v>2</v>
      </c>
      <c r="L552" s="14">
        <v>1</v>
      </c>
      <c r="M552" s="75">
        <v>1</v>
      </c>
      <c r="N552" s="11" t="s">
        <v>1251</v>
      </c>
      <c r="O552" s="12" t="s">
        <v>37</v>
      </c>
      <c r="P552" s="16">
        <v>44194398</v>
      </c>
      <c r="Q552" s="18">
        <v>1</v>
      </c>
      <c r="R552" s="20">
        <v>44197</v>
      </c>
      <c r="S552" s="22">
        <v>12</v>
      </c>
      <c r="T552" s="7" t="s">
        <v>1234</v>
      </c>
      <c r="U552" s="51">
        <v>1</v>
      </c>
      <c r="V552" s="79"/>
      <c r="W552" s="78"/>
      <c r="X552" s="49">
        <f t="shared" si="48"/>
        <v>0</v>
      </c>
      <c r="Y552" s="16">
        <v>0</v>
      </c>
      <c r="Z552" s="16">
        <v>95000000</v>
      </c>
      <c r="AA552" s="16">
        <v>44194398</v>
      </c>
      <c r="AB552" s="16">
        <v>0</v>
      </c>
      <c r="AC552" s="16">
        <v>0</v>
      </c>
      <c r="AD552" s="55">
        <v>44194398</v>
      </c>
      <c r="AF552" s="58">
        <f t="shared" si="51"/>
        <v>0</v>
      </c>
      <c r="AJ552" s="83">
        <f t="shared" si="52"/>
        <v>0</v>
      </c>
      <c r="AK552" s="84">
        <f t="shared" si="53"/>
        <v>0</v>
      </c>
      <c r="AL552" s="85"/>
    </row>
    <row r="553" spans="1:38" ht="12.75" hidden="1" customHeight="1" x14ac:dyDescent="0.25">
      <c r="A553" s="10" t="s">
        <v>1227</v>
      </c>
      <c r="B553" s="11" t="s">
        <v>1228</v>
      </c>
      <c r="C553" s="11" t="s">
        <v>567</v>
      </c>
      <c r="D553" s="90" t="str">
        <f t="shared" si="49"/>
        <v>23</v>
      </c>
      <c r="E553" s="90" t="str">
        <f t="shared" si="50"/>
        <v>2301</v>
      </c>
      <c r="F553" s="11" t="s">
        <v>1229</v>
      </c>
      <c r="G553" s="11" t="s">
        <v>1253</v>
      </c>
      <c r="H553" s="11">
        <v>215</v>
      </c>
      <c r="I553" s="11" t="s">
        <v>1254</v>
      </c>
      <c r="J553" s="11" t="s">
        <v>1255</v>
      </c>
      <c r="K553" s="13">
        <v>2</v>
      </c>
      <c r="L553" s="14">
        <v>1</v>
      </c>
      <c r="M553" s="75">
        <v>1</v>
      </c>
      <c r="N553" s="11" t="s">
        <v>1256</v>
      </c>
      <c r="O553" s="12" t="s">
        <v>37</v>
      </c>
      <c r="P553" s="16">
        <v>50805602</v>
      </c>
      <c r="Q553" s="18">
        <v>1</v>
      </c>
      <c r="R553" s="20">
        <v>44197</v>
      </c>
      <c r="S553" s="22">
        <v>12</v>
      </c>
      <c r="T553" s="7" t="s">
        <v>1234</v>
      </c>
      <c r="U553" s="51">
        <v>1</v>
      </c>
      <c r="V553" s="79"/>
      <c r="W553" s="78"/>
      <c r="X553" s="49">
        <f t="shared" si="48"/>
        <v>0</v>
      </c>
      <c r="Y553" s="16">
        <v>0</v>
      </c>
      <c r="Z553" s="16">
        <v>95000000</v>
      </c>
      <c r="AA553" s="16">
        <v>50805602</v>
      </c>
      <c r="AB553" s="16">
        <v>0</v>
      </c>
      <c r="AC553" s="16">
        <v>0</v>
      </c>
      <c r="AD553" s="55">
        <v>50805602</v>
      </c>
      <c r="AF553" s="58">
        <f t="shared" si="51"/>
        <v>0</v>
      </c>
      <c r="AJ553" s="83">
        <f t="shared" si="52"/>
        <v>0</v>
      </c>
      <c r="AK553" s="84">
        <f t="shared" si="53"/>
        <v>0</v>
      </c>
      <c r="AL553" s="85"/>
    </row>
    <row r="554" spans="1:38" ht="12.75" hidden="1" customHeight="1" x14ac:dyDescent="0.25">
      <c r="A554" s="10" t="s">
        <v>1227</v>
      </c>
      <c r="B554" s="11" t="s">
        <v>1228</v>
      </c>
      <c r="C554" s="11" t="s">
        <v>567</v>
      </c>
      <c r="D554" s="90" t="str">
        <f t="shared" si="49"/>
        <v>23</v>
      </c>
      <c r="E554" s="90" t="str">
        <f t="shared" si="50"/>
        <v>2301</v>
      </c>
      <c r="F554" s="11" t="s">
        <v>1235</v>
      </c>
      <c r="G554" s="11" t="s">
        <v>1257</v>
      </c>
      <c r="H554" s="11">
        <v>216</v>
      </c>
      <c r="I554" s="11" t="s">
        <v>1258</v>
      </c>
      <c r="J554" s="11" t="s">
        <v>1259</v>
      </c>
      <c r="K554" s="13">
        <v>100</v>
      </c>
      <c r="L554" s="14">
        <v>59</v>
      </c>
      <c r="M554" s="75">
        <v>5</v>
      </c>
      <c r="N554" s="11" t="s">
        <v>1260</v>
      </c>
      <c r="O554" s="12" t="s">
        <v>37</v>
      </c>
      <c r="P554" s="16">
        <v>30000000</v>
      </c>
      <c r="Q554" s="18">
        <v>11</v>
      </c>
      <c r="R554" s="20">
        <v>44197</v>
      </c>
      <c r="S554" s="22">
        <v>12</v>
      </c>
      <c r="T554" s="7" t="s">
        <v>1240</v>
      </c>
      <c r="U554" s="51">
        <v>1</v>
      </c>
      <c r="V554" s="79"/>
      <c r="W554" s="78"/>
      <c r="X554" s="49">
        <f t="shared" si="48"/>
        <v>0</v>
      </c>
      <c r="Y554" s="16">
        <v>0</v>
      </c>
      <c r="Z554" s="16">
        <v>30000000</v>
      </c>
      <c r="AA554" s="16">
        <v>30000000</v>
      </c>
      <c r="AB554" s="16">
        <v>0</v>
      </c>
      <c r="AC554" s="16">
        <v>0</v>
      </c>
      <c r="AD554" s="55">
        <v>30000000</v>
      </c>
      <c r="AF554" s="58">
        <f t="shared" si="51"/>
        <v>0</v>
      </c>
      <c r="AJ554" s="83">
        <f t="shared" si="52"/>
        <v>0</v>
      </c>
      <c r="AK554" s="84">
        <f t="shared" si="53"/>
        <v>0</v>
      </c>
      <c r="AL554" s="85"/>
    </row>
    <row r="555" spans="1:38" ht="12.75" hidden="1" customHeight="1" x14ac:dyDescent="0.25">
      <c r="A555" s="10" t="s">
        <v>1227</v>
      </c>
      <c r="B555" s="11" t="s">
        <v>1228</v>
      </c>
      <c r="C555" s="11" t="s">
        <v>545</v>
      </c>
      <c r="D555" s="90" t="str">
        <f t="shared" si="49"/>
        <v>23</v>
      </c>
      <c r="E555" s="90" t="str">
        <f t="shared" si="50"/>
        <v>2301</v>
      </c>
      <c r="F555" s="11" t="s">
        <v>1229</v>
      </c>
      <c r="G555" s="11" t="s">
        <v>1261</v>
      </c>
      <c r="H555" s="11">
        <v>329</v>
      </c>
      <c r="I555" s="11" t="s">
        <v>1262</v>
      </c>
      <c r="J555" s="11" t="s">
        <v>1263</v>
      </c>
      <c r="K555" s="13">
        <v>120</v>
      </c>
      <c r="L555" s="14">
        <v>40</v>
      </c>
      <c r="M555" s="75">
        <v>49.85</v>
      </c>
      <c r="N555" s="11" t="s">
        <v>1264</v>
      </c>
      <c r="O555" s="12" t="s">
        <v>37</v>
      </c>
      <c r="P555" s="16">
        <v>64000000</v>
      </c>
      <c r="Q555" s="18">
        <v>2</v>
      </c>
      <c r="R555" s="20">
        <v>44197</v>
      </c>
      <c r="S555" s="22">
        <v>12</v>
      </c>
      <c r="T555" s="7" t="s">
        <v>1234</v>
      </c>
      <c r="U555" s="51">
        <v>1</v>
      </c>
      <c r="V555" s="79"/>
      <c r="W555" s="78"/>
      <c r="X555" s="49">
        <f t="shared" si="48"/>
        <v>0</v>
      </c>
      <c r="Y555" s="16">
        <v>0</v>
      </c>
      <c r="Z555" s="16">
        <v>64000000</v>
      </c>
      <c r="AA555" s="16">
        <v>64000000</v>
      </c>
      <c r="AB555" s="16">
        <v>0</v>
      </c>
      <c r="AC555" s="16">
        <v>0</v>
      </c>
      <c r="AD555" s="55">
        <v>64000000</v>
      </c>
      <c r="AF555" s="58">
        <f t="shared" si="51"/>
        <v>0</v>
      </c>
      <c r="AJ555" s="83">
        <f t="shared" si="52"/>
        <v>0</v>
      </c>
      <c r="AK555" s="84">
        <f t="shared" si="53"/>
        <v>0</v>
      </c>
      <c r="AL555" s="85"/>
    </row>
    <row r="556" spans="1:38" ht="12.75" hidden="1" customHeight="1" x14ac:dyDescent="0.25">
      <c r="A556" s="10" t="s">
        <v>1227</v>
      </c>
      <c r="B556" s="11" t="s">
        <v>1228</v>
      </c>
      <c r="C556" s="11" t="s">
        <v>32</v>
      </c>
      <c r="D556" s="90" t="str">
        <f t="shared" si="49"/>
        <v>23</v>
      </c>
      <c r="E556" s="90" t="str">
        <f t="shared" si="50"/>
        <v>2302</v>
      </c>
      <c r="F556" s="11" t="s">
        <v>1265</v>
      </c>
      <c r="G556" s="11" t="s">
        <v>1266</v>
      </c>
      <c r="H556" s="11">
        <v>431</v>
      </c>
      <c r="I556" s="11" t="s">
        <v>1267</v>
      </c>
      <c r="J556" s="11" t="s">
        <v>1268</v>
      </c>
      <c r="K556" s="13">
        <v>100</v>
      </c>
      <c r="L556" s="14">
        <v>100</v>
      </c>
      <c r="M556" s="75">
        <v>100</v>
      </c>
      <c r="N556" s="11" t="s">
        <v>1269</v>
      </c>
      <c r="O556" s="12" t="s">
        <v>37</v>
      </c>
      <c r="P556" s="16">
        <v>474000000</v>
      </c>
      <c r="Q556" s="18">
        <v>1</v>
      </c>
      <c r="R556" s="20">
        <v>44197</v>
      </c>
      <c r="S556" s="22">
        <v>12</v>
      </c>
      <c r="T556" s="7" t="s">
        <v>1234</v>
      </c>
      <c r="U556" s="51">
        <v>1</v>
      </c>
      <c r="V556" s="79"/>
      <c r="W556" s="78"/>
      <c r="X556" s="49">
        <f t="shared" si="48"/>
        <v>0</v>
      </c>
      <c r="Y556" s="16">
        <v>0</v>
      </c>
      <c r="Z556" s="16">
        <v>440000000</v>
      </c>
      <c r="AA556" s="16">
        <v>440000000</v>
      </c>
      <c r="AB556" s="16">
        <v>0</v>
      </c>
      <c r="AC556" s="16">
        <v>0</v>
      </c>
      <c r="AD556" s="55">
        <v>440000000</v>
      </c>
      <c r="AF556" s="58">
        <f t="shared" si="51"/>
        <v>0</v>
      </c>
      <c r="AJ556" s="83">
        <f t="shared" si="52"/>
        <v>0</v>
      </c>
      <c r="AK556" s="84">
        <f t="shared" si="53"/>
        <v>0</v>
      </c>
      <c r="AL556" s="85"/>
    </row>
    <row r="557" spans="1:38" ht="12.75" hidden="1" customHeight="1" x14ac:dyDescent="0.25">
      <c r="A557" s="10" t="s">
        <v>1227</v>
      </c>
      <c r="B557" s="11" t="s">
        <v>1228</v>
      </c>
      <c r="C557" s="11" t="s">
        <v>32</v>
      </c>
      <c r="D557" s="90" t="str">
        <f t="shared" si="49"/>
        <v>23</v>
      </c>
      <c r="E557" s="90" t="str">
        <f t="shared" si="50"/>
        <v>2302</v>
      </c>
      <c r="F557" s="11" t="s">
        <v>1265</v>
      </c>
      <c r="G557" s="11" t="s">
        <v>1270</v>
      </c>
      <c r="H557" s="11">
        <v>432</v>
      </c>
      <c r="I557" s="11" t="s">
        <v>1271</v>
      </c>
      <c r="J557" s="11" t="s">
        <v>1272</v>
      </c>
      <c r="K557" s="13">
        <v>116</v>
      </c>
      <c r="L557" s="14">
        <v>116</v>
      </c>
      <c r="M557" s="75">
        <v>116</v>
      </c>
      <c r="N557" s="11" t="s">
        <v>1273</v>
      </c>
      <c r="O557" s="12" t="s">
        <v>37</v>
      </c>
      <c r="P557" s="16">
        <v>130000000</v>
      </c>
      <c r="Q557" s="18">
        <v>1</v>
      </c>
      <c r="R557" s="20">
        <v>44197</v>
      </c>
      <c r="S557" s="22">
        <v>12</v>
      </c>
      <c r="T557" s="7" t="s">
        <v>1234</v>
      </c>
      <c r="U557" s="51">
        <v>1</v>
      </c>
      <c r="V557" s="79"/>
      <c r="W557" s="78"/>
      <c r="X557" s="49">
        <f t="shared" si="48"/>
        <v>0</v>
      </c>
      <c r="Y557" s="16">
        <v>0</v>
      </c>
      <c r="Z557" s="16">
        <v>120756266</v>
      </c>
      <c r="AA557" s="16">
        <v>120756266</v>
      </c>
      <c r="AB557" s="16">
        <v>0</v>
      </c>
      <c r="AC557" s="16">
        <v>0</v>
      </c>
      <c r="AD557" s="55">
        <v>120756266</v>
      </c>
      <c r="AF557" s="58">
        <f t="shared" si="51"/>
        <v>0</v>
      </c>
      <c r="AJ557" s="83">
        <f t="shared" si="52"/>
        <v>0</v>
      </c>
      <c r="AK557" s="84">
        <f t="shared" si="53"/>
        <v>0</v>
      </c>
      <c r="AL557" s="85"/>
    </row>
    <row r="558" spans="1:38" ht="12.75" hidden="1" customHeight="1" x14ac:dyDescent="0.25">
      <c r="A558" s="10" t="s">
        <v>1227</v>
      </c>
      <c r="B558" s="11" t="s">
        <v>1228</v>
      </c>
      <c r="C558" s="11" t="s">
        <v>32</v>
      </c>
      <c r="D558" s="90" t="str">
        <f t="shared" si="49"/>
        <v>23</v>
      </c>
      <c r="E558" s="90" t="str">
        <f t="shared" si="50"/>
        <v>2302</v>
      </c>
      <c r="F558" s="11" t="s">
        <v>1274</v>
      </c>
      <c r="G558" s="11" t="s">
        <v>1270</v>
      </c>
      <c r="H558" s="11">
        <v>433</v>
      </c>
      <c r="I558" s="11" t="s">
        <v>1275</v>
      </c>
      <c r="J558" s="11" t="s">
        <v>1276</v>
      </c>
      <c r="K558" s="13">
        <v>9</v>
      </c>
      <c r="L558" s="14">
        <v>9</v>
      </c>
      <c r="M558" s="75">
        <v>9</v>
      </c>
      <c r="N558" s="11" t="s">
        <v>1277</v>
      </c>
      <c r="O558" s="12" t="s">
        <v>37</v>
      </c>
      <c r="P558" s="16">
        <v>394418680</v>
      </c>
      <c r="Q558" s="18">
        <v>1</v>
      </c>
      <c r="R558" s="20">
        <v>44197</v>
      </c>
      <c r="S558" s="22">
        <v>12</v>
      </c>
      <c r="T558" s="7" t="s">
        <v>1278</v>
      </c>
      <c r="U558" s="51">
        <v>1</v>
      </c>
      <c r="V558" s="79"/>
      <c r="W558" s="78"/>
      <c r="X558" s="49">
        <f t="shared" si="48"/>
        <v>0</v>
      </c>
      <c r="Y558" s="16">
        <v>0</v>
      </c>
      <c r="Z558" s="16">
        <v>1384329105</v>
      </c>
      <c r="AA558" s="16">
        <v>228747785</v>
      </c>
      <c r="AB558" s="16">
        <v>0</v>
      </c>
      <c r="AC558" s="16">
        <v>0</v>
      </c>
      <c r="AD558" s="55">
        <v>228747785</v>
      </c>
      <c r="AF558" s="58">
        <f t="shared" si="51"/>
        <v>0</v>
      </c>
      <c r="AJ558" s="83">
        <f t="shared" si="52"/>
        <v>0</v>
      </c>
      <c r="AK558" s="84">
        <f t="shared" si="53"/>
        <v>0</v>
      </c>
      <c r="AL558" s="85"/>
    </row>
    <row r="559" spans="1:38" ht="12.75" hidden="1" customHeight="1" x14ac:dyDescent="0.25">
      <c r="A559" s="10" t="s">
        <v>1227</v>
      </c>
      <c r="B559" s="11" t="s">
        <v>1228</v>
      </c>
      <c r="C559" s="11" t="s">
        <v>32</v>
      </c>
      <c r="D559" s="90" t="str">
        <f t="shared" si="49"/>
        <v>23</v>
      </c>
      <c r="E559" s="90" t="str">
        <f t="shared" si="50"/>
        <v>2302</v>
      </c>
      <c r="F559" s="11" t="s">
        <v>1274</v>
      </c>
      <c r="G559" s="11" t="s">
        <v>1270</v>
      </c>
      <c r="H559" s="11">
        <v>433</v>
      </c>
      <c r="I559" s="11" t="s">
        <v>1275</v>
      </c>
      <c r="J559" s="11" t="s">
        <v>1276</v>
      </c>
      <c r="K559" s="13">
        <v>9</v>
      </c>
      <c r="L559" s="14">
        <v>9</v>
      </c>
      <c r="M559" s="75">
        <v>9</v>
      </c>
      <c r="N559" s="11" t="s">
        <v>1279</v>
      </c>
      <c r="O559" s="12" t="s">
        <v>37</v>
      </c>
      <c r="P559" s="16">
        <v>1155581320</v>
      </c>
      <c r="Q559" s="18">
        <v>2</v>
      </c>
      <c r="R559" s="20">
        <v>44197</v>
      </c>
      <c r="S559" s="22">
        <v>12</v>
      </c>
      <c r="T559" s="7" t="s">
        <v>1278</v>
      </c>
      <c r="U559" s="51">
        <v>1</v>
      </c>
      <c r="V559" s="79"/>
      <c r="W559" s="78"/>
      <c r="X559" s="49">
        <f t="shared" si="48"/>
        <v>0</v>
      </c>
      <c r="Y559" s="16">
        <v>0</v>
      </c>
      <c r="Z559" s="16">
        <v>1384329105</v>
      </c>
      <c r="AA559" s="16">
        <v>1155581320</v>
      </c>
      <c r="AB559" s="16">
        <v>0</v>
      </c>
      <c r="AC559" s="16">
        <v>0</v>
      </c>
      <c r="AD559" s="55">
        <v>1155581320</v>
      </c>
      <c r="AF559" s="58">
        <f t="shared" si="51"/>
        <v>0</v>
      </c>
      <c r="AJ559" s="83">
        <f t="shared" si="52"/>
        <v>0</v>
      </c>
      <c r="AK559" s="84">
        <f t="shared" si="53"/>
        <v>0</v>
      </c>
      <c r="AL559" s="85"/>
    </row>
    <row r="560" spans="1:38" ht="12.75" hidden="1" customHeight="1" x14ac:dyDescent="0.25">
      <c r="A560" s="10" t="s">
        <v>1227</v>
      </c>
      <c r="B560" s="11" t="s">
        <v>1228</v>
      </c>
      <c r="C560" s="11" t="s">
        <v>32</v>
      </c>
      <c r="D560" s="90" t="str">
        <f t="shared" si="49"/>
        <v>23</v>
      </c>
      <c r="E560" s="90" t="str">
        <f t="shared" si="50"/>
        <v>2302</v>
      </c>
      <c r="F560" s="11" t="s">
        <v>1274</v>
      </c>
      <c r="G560" s="11" t="s">
        <v>1266</v>
      </c>
      <c r="H560" s="11">
        <v>434</v>
      </c>
      <c r="I560" s="11" t="s">
        <v>1280</v>
      </c>
      <c r="J560" s="11" t="s">
        <v>1281</v>
      </c>
      <c r="K560" s="13">
        <v>1</v>
      </c>
      <c r="L560" s="14">
        <v>1</v>
      </c>
      <c r="M560" s="75">
        <v>1</v>
      </c>
      <c r="N560" s="11" t="s">
        <v>1282</v>
      </c>
      <c r="O560" s="12" t="s">
        <v>573</v>
      </c>
      <c r="P560" s="16">
        <v>130000000</v>
      </c>
      <c r="Q560" s="18">
        <v>1</v>
      </c>
      <c r="R560" s="20">
        <v>44197</v>
      </c>
      <c r="S560" s="22">
        <v>12</v>
      </c>
      <c r="T560" s="7" t="s">
        <v>1278</v>
      </c>
      <c r="U560" s="51">
        <v>0</v>
      </c>
      <c r="V560" s="79"/>
      <c r="W560" s="78"/>
      <c r="X560" s="49" t="e">
        <f t="shared" si="48"/>
        <v>#DIV/0!</v>
      </c>
      <c r="Y560" s="16">
        <v>0</v>
      </c>
      <c r="Z560" s="16">
        <v>94133333</v>
      </c>
      <c r="AA560" s="16">
        <v>94133333</v>
      </c>
      <c r="AB560" s="16">
        <v>0</v>
      </c>
      <c r="AC560" s="16">
        <v>0</v>
      </c>
      <c r="AD560" s="55">
        <v>94133333</v>
      </c>
      <c r="AF560" s="58">
        <f t="shared" si="51"/>
        <v>0</v>
      </c>
      <c r="AJ560" s="83">
        <f t="shared" si="52"/>
        <v>0</v>
      </c>
      <c r="AK560" s="84">
        <f t="shared" si="53"/>
        <v>0</v>
      </c>
      <c r="AL560" s="85" t="s">
        <v>2750</v>
      </c>
    </row>
    <row r="561" spans="1:38" ht="12.75" hidden="1" customHeight="1" x14ac:dyDescent="0.25">
      <c r="A561" s="10" t="s">
        <v>1227</v>
      </c>
      <c r="B561" s="11" t="s">
        <v>1228</v>
      </c>
      <c r="C561" s="11" t="s">
        <v>32</v>
      </c>
      <c r="D561" s="90" t="str">
        <f t="shared" si="49"/>
        <v>23</v>
      </c>
      <c r="E561" s="90" t="str">
        <f t="shared" si="50"/>
        <v>2399</v>
      </c>
      <c r="F561" s="11" t="s">
        <v>1283</v>
      </c>
      <c r="G561" s="11" t="s">
        <v>1284</v>
      </c>
      <c r="H561" s="11">
        <v>435</v>
      </c>
      <c r="I561" s="11" t="s">
        <v>1285</v>
      </c>
      <c r="J561" s="11" t="s">
        <v>1286</v>
      </c>
      <c r="K561" s="13">
        <v>100</v>
      </c>
      <c r="L561" s="14">
        <v>100</v>
      </c>
      <c r="M561" s="75">
        <v>100</v>
      </c>
      <c r="N561" s="11" t="s">
        <v>1287</v>
      </c>
      <c r="O561" s="12" t="s">
        <v>37</v>
      </c>
      <c r="P561" s="16">
        <v>1004080000</v>
      </c>
      <c r="Q561" s="18">
        <v>1</v>
      </c>
      <c r="R561" s="20">
        <v>44197</v>
      </c>
      <c r="S561" s="22">
        <v>12</v>
      </c>
      <c r="T561" s="7" t="s">
        <v>1240</v>
      </c>
      <c r="U561" s="51">
        <v>1</v>
      </c>
      <c r="V561" s="79"/>
      <c r="W561" s="78"/>
      <c r="X561" s="49">
        <f t="shared" si="48"/>
        <v>0</v>
      </c>
      <c r="Y561" s="16">
        <v>0</v>
      </c>
      <c r="Z561" s="16">
        <v>1004080000</v>
      </c>
      <c r="AA561" s="16">
        <v>1004080000</v>
      </c>
      <c r="AB561" s="16">
        <v>0</v>
      </c>
      <c r="AC561" s="16">
        <v>0</v>
      </c>
      <c r="AD561" s="55">
        <v>1004080000</v>
      </c>
      <c r="AF561" s="58">
        <f t="shared" si="51"/>
        <v>0</v>
      </c>
      <c r="AJ561" s="83">
        <f t="shared" si="52"/>
        <v>0</v>
      </c>
      <c r="AK561" s="84">
        <f t="shared" si="53"/>
        <v>0</v>
      </c>
      <c r="AL561" s="85"/>
    </row>
    <row r="562" spans="1:38" ht="12.75" hidden="1" customHeight="1" x14ac:dyDescent="0.25">
      <c r="A562" s="10" t="s">
        <v>1227</v>
      </c>
      <c r="B562" s="11" t="s">
        <v>1228</v>
      </c>
      <c r="C562" s="11" t="s">
        <v>32</v>
      </c>
      <c r="D562" s="90" t="str">
        <f t="shared" si="49"/>
        <v>23</v>
      </c>
      <c r="E562" s="90" t="str">
        <f t="shared" si="50"/>
        <v>2399</v>
      </c>
      <c r="F562" s="11" t="s">
        <v>1283</v>
      </c>
      <c r="G562" s="11" t="s">
        <v>1284</v>
      </c>
      <c r="H562" s="11">
        <v>436</v>
      </c>
      <c r="I562" s="11" t="s">
        <v>1288</v>
      </c>
      <c r="J562" s="11" t="s">
        <v>1289</v>
      </c>
      <c r="K562" s="13">
        <v>120</v>
      </c>
      <c r="L562" s="14">
        <v>35</v>
      </c>
      <c r="M562" s="75">
        <v>56</v>
      </c>
      <c r="N562" s="11" t="s">
        <v>1290</v>
      </c>
      <c r="O562" s="12" t="s">
        <v>37</v>
      </c>
      <c r="P562" s="16">
        <v>291073804</v>
      </c>
      <c r="Q562" s="18">
        <v>120</v>
      </c>
      <c r="R562" s="20">
        <v>44197</v>
      </c>
      <c r="S562" s="22">
        <v>12</v>
      </c>
      <c r="T562" s="7" t="s">
        <v>1240</v>
      </c>
      <c r="U562" s="51">
        <v>1</v>
      </c>
      <c r="V562" s="79"/>
      <c r="W562" s="78"/>
      <c r="X562" s="49">
        <f t="shared" si="48"/>
        <v>0</v>
      </c>
      <c r="Y562" s="16">
        <v>0</v>
      </c>
      <c r="Z562" s="16">
        <v>291073804</v>
      </c>
      <c r="AA562" s="16">
        <v>291073804</v>
      </c>
      <c r="AB562" s="16">
        <v>0</v>
      </c>
      <c r="AC562" s="16">
        <v>0</v>
      </c>
      <c r="AD562" s="55">
        <v>291073804</v>
      </c>
      <c r="AF562" s="58">
        <f t="shared" si="51"/>
        <v>0</v>
      </c>
      <c r="AJ562" s="83">
        <f t="shared" si="52"/>
        <v>0</v>
      </c>
      <c r="AK562" s="84">
        <f t="shared" si="53"/>
        <v>0</v>
      </c>
      <c r="AL562" s="85"/>
    </row>
    <row r="563" spans="1:38" ht="12.75" hidden="1" customHeight="1" x14ac:dyDescent="0.25">
      <c r="A563" s="10" t="s">
        <v>1227</v>
      </c>
      <c r="B563" s="11" t="s">
        <v>1228</v>
      </c>
      <c r="C563" s="11" t="s">
        <v>32</v>
      </c>
      <c r="D563" s="90" t="str">
        <f t="shared" si="49"/>
        <v>23</v>
      </c>
      <c r="E563" s="90" t="str">
        <f t="shared" si="50"/>
        <v>2399</v>
      </c>
      <c r="F563" s="11" t="s">
        <v>1283</v>
      </c>
      <c r="G563" s="11" t="s">
        <v>1284</v>
      </c>
      <c r="H563" s="11">
        <v>437</v>
      </c>
      <c r="I563" s="11" t="s">
        <v>1291</v>
      </c>
      <c r="J563" s="11" t="s">
        <v>1292</v>
      </c>
      <c r="K563" s="13">
        <v>6</v>
      </c>
      <c r="L563" s="14">
        <v>6</v>
      </c>
      <c r="M563" s="75">
        <v>6</v>
      </c>
      <c r="N563" s="11" t="s">
        <v>1293</v>
      </c>
      <c r="O563" s="12" t="s">
        <v>37</v>
      </c>
      <c r="P563" s="16">
        <v>1265839741</v>
      </c>
      <c r="Q563" s="18">
        <v>1</v>
      </c>
      <c r="R563" s="20">
        <v>44197</v>
      </c>
      <c r="S563" s="22">
        <v>12</v>
      </c>
      <c r="T563" s="7" t="s">
        <v>1240</v>
      </c>
      <c r="U563" s="51">
        <v>1</v>
      </c>
      <c r="V563" s="79"/>
      <c r="W563" s="78"/>
      <c r="X563" s="49">
        <f t="shared" si="48"/>
        <v>0</v>
      </c>
      <c r="Y563" s="16">
        <v>0</v>
      </c>
      <c r="Z563" s="16">
        <v>1265839741</v>
      </c>
      <c r="AA563" s="16">
        <v>1265839741</v>
      </c>
      <c r="AB563" s="16">
        <v>0</v>
      </c>
      <c r="AC563" s="16">
        <v>0</v>
      </c>
      <c r="AD563" s="55">
        <v>1265839741</v>
      </c>
      <c r="AF563" s="58">
        <f t="shared" si="51"/>
        <v>0</v>
      </c>
      <c r="AJ563" s="83">
        <f t="shared" si="52"/>
        <v>0</v>
      </c>
      <c r="AK563" s="84">
        <f t="shared" si="53"/>
        <v>0</v>
      </c>
      <c r="AL563" s="85"/>
    </row>
    <row r="564" spans="1:38" ht="12.75" hidden="1" customHeight="1" x14ac:dyDescent="0.25">
      <c r="A564" s="10" t="s">
        <v>1227</v>
      </c>
      <c r="B564" s="11" t="s">
        <v>1228</v>
      </c>
      <c r="C564" s="11" t="s">
        <v>32</v>
      </c>
      <c r="D564" s="90" t="str">
        <f t="shared" si="49"/>
        <v>23</v>
      </c>
      <c r="E564" s="90" t="str">
        <f t="shared" si="50"/>
        <v>2302</v>
      </c>
      <c r="F564" s="11" t="s">
        <v>1274</v>
      </c>
      <c r="G564" s="11" t="s">
        <v>1270</v>
      </c>
      <c r="H564" s="11">
        <v>438</v>
      </c>
      <c r="I564" s="11" t="s">
        <v>1294</v>
      </c>
      <c r="J564" s="11" t="s">
        <v>1295</v>
      </c>
      <c r="K564" s="13">
        <v>9</v>
      </c>
      <c r="L564" s="14">
        <v>9</v>
      </c>
      <c r="M564" s="75">
        <v>9</v>
      </c>
      <c r="N564" s="11" t="s">
        <v>1296</v>
      </c>
      <c r="O564" s="12" t="s">
        <v>37</v>
      </c>
      <c r="P564" s="16">
        <v>4151964625</v>
      </c>
      <c r="Q564" s="18">
        <v>1</v>
      </c>
      <c r="R564" s="20">
        <v>44197</v>
      </c>
      <c r="S564" s="22">
        <v>12</v>
      </c>
      <c r="T564" s="7" t="s">
        <v>1278</v>
      </c>
      <c r="U564" s="51">
        <v>1</v>
      </c>
      <c r="V564" s="79"/>
      <c r="W564" s="78"/>
      <c r="X564" s="49">
        <f t="shared" si="48"/>
        <v>0</v>
      </c>
      <c r="Y564" s="16">
        <v>0</v>
      </c>
      <c r="Z564" s="16">
        <v>4208004500</v>
      </c>
      <c r="AA564" s="16">
        <v>4151964425</v>
      </c>
      <c r="AB564" s="16">
        <v>0</v>
      </c>
      <c r="AC564" s="16">
        <v>0</v>
      </c>
      <c r="AD564" s="55">
        <v>4151964425</v>
      </c>
      <c r="AF564" s="58">
        <f t="shared" si="51"/>
        <v>0</v>
      </c>
      <c r="AJ564" s="83">
        <f t="shared" si="52"/>
        <v>0</v>
      </c>
      <c r="AK564" s="84">
        <f t="shared" si="53"/>
        <v>0</v>
      </c>
      <c r="AL564" s="85"/>
    </row>
    <row r="565" spans="1:38" ht="12.75" hidden="1" customHeight="1" x14ac:dyDescent="0.25">
      <c r="A565" s="10" t="s">
        <v>1227</v>
      </c>
      <c r="B565" s="11" t="s">
        <v>1228</v>
      </c>
      <c r="C565" s="11" t="s">
        <v>32</v>
      </c>
      <c r="D565" s="90" t="str">
        <f t="shared" si="49"/>
        <v>23</v>
      </c>
      <c r="E565" s="90" t="str">
        <f t="shared" si="50"/>
        <v>2302</v>
      </c>
      <c r="F565" s="11" t="s">
        <v>1274</v>
      </c>
      <c r="G565" s="11" t="s">
        <v>1270</v>
      </c>
      <c r="H565" s="11">
        <v>438</v>
      </c>
      <c r="I565" s="11" t="s">
        <v>1294</v>
      </c>
      <c r="J565" s="11" t="s">
        <v>1295</v>
      </c>
      <c r="K565" s="13">
        <v>9</v>
      </c>
      <c r="L565" s="14">
        <v>9</v>
      </c>
      <c r="M565" s="75">
        <v>9</v>
      </c>
      <c r="N565" s="11" t="s">
        <v>1297</v>
      </c>
      <c r="O565" s="12" t="s">
        <v>37</v>
      </c>
      <c r="P565" s="16">
        <v>56040075</v>
      </c>
      <c r="Q565" s="18">
        <v>1</v>
      </c>
      <c r="R565" s="20">
        <v>44197</v>
      </c>
      <c r="S565" s="22">
        <v>12</v>
      </c>
      <c r="T565" s="7" t="s">
        <v>1278</v>
      </c>
      <c r="U565" s="51">
        <v>1</v>
      </c>
      <c r="V565" s="79"/>
      <c r="W565" s="78"/>
      <c r="X565" s="49">
        <f t="shared" si="48"/>
        <v>0</v>
      </c>
      <c r="Y565" s="16">
        <v>0</v>
      </c>
      <c r="Z565" s="16">
        <v>4208004500</v>
      </c>
      <c r="AA565" s="16">
        <v>56040075</v>
      </c>
      <c r="AB565" s="16">
        <v>0</v>
      </c>
      <c r="AC565" s="16">
        <v>0</v>
      </c>
      <c r="AD565" s="55">
        <v>56040075</v>
      </c>
      <c r="AF565" s="58">
        <f t="shared" si="51"/>
        <v>0</v>
      </c>
      <c r="AJ565" s="83">
        <f t="shared" si="52"/>
        <v>0</v>
      </c>
      <c r="AK565" s="84">
        <f t="shared" si="53"/>
        <v>0</v>
      </c>
      <c r="AL565" s="85"/>
    </row>
    <row r="566" spans="1:38" ht="12.75" hidden="1" customHeight="1" x14ac:dyDescent="0.25">
      <c r="A566" s="10" t="s">
        <v>1298</v>
      </c>
      <c r="B566" s="11" t="s">
        <v>1299</v>
      </c>
      <c r="C566" s="11" t="s">
        <v>146</v>
      </c>
      <c r="D566" s="90" t="str">
        <f t="shared" si="49"/>
        <v>45</v>
      </c>
      <c r="E566" s="90" t="str">
        <f t="shared" si="50"/>
        <v>4599</v>
      </c>
      <c r="F566" s="11" t="s">
        <v>1300</v>
      </c>
      <c r="G566" s="11" t="s">
        <v>75</v>
      </c>
      <c r="H566" s="11">
        <v>333</v>
      </c>
      <c r="I566" s="11" t="s">
        <v>1301</v>
      </c>
      <c r="J566" s="11" t="s">
        <v>1302</v>
      </c>
      <c r="K566" s="13">
        <v>8</v>
      </c>
      <c r="L566" s="14">
        <v>2</v>
      </c>
      <c r="M566" s="75">
        <v>2</v>
      </c>
      <c r="N566" s="11" t="s">
        <v>1303</v>
      </c>
      <c r="O566" s="12" t="s">
        <v>37</v>
      </c>
      <c r="P566" s="16">
        <v>250000000</v>
      </c>
      <c r="Q566" s="18">
        <v>2</v>
      </c>
      <c r="R566" s="20">
        <v>44197</v>
      </c>
      <c r="S566" s="22">
        <v>12</v>
      </c>
      <c r="T566" s="7" t="s">
        <v>85</v>
      </c>
      <c r="U566" s="51">
        <v>1</v>
      </c>
      <c r="V566" s="79"/>
      <c r="W566" s="78"/>
      <c r="X566" s="49">
        <f t="shared" si="48"/>
        <v>0</v>
      </c>
      <c r="Y566" s="16">
        <v>0</v>
      </c>
      <c r="Z566" s="16">
        <v>373533244</v>
      </c>
      <c r="AA566" s="16">
        <v>236533244</v>
      </c>
      <c r="AB566" s="16">
        <v>0</v>
      </c>
      <c r="AC566" s="16">
        <v>0</v>
      </c>
      <c r="AD566" s="55">
        <v>236533244</v>
      </c>
      <c r="AF566" s="58">
        <f t="shared" si="51"/>
        <v>0</v>
      </c>
      <c r="AJ566" s="83">
        <f t="shared" si="52"/>
        <v>0</v>
      </c>
      <c r="AK566" s="84">
        <f t="shared" si="53"/>
        <v>0</v>
      </c>
      <c r="AL566" s="85"/>
    </row>
    <row r="567" spans="1:38" ht="12.75" hidden="1" customHeight="1" x14ac:dyDescent="0.25">
      <c r="A567" s="10" t="s">
        <v>1298</v>
      </c>
      <c r="B567" s="11" t="s">
        <v>1299</v>
      </c>
      <c r="C567" s="11" t="s">
        <v>146</v>
      </c>
      <c r="D567" s="90" t="str">
        <f t="shared" si="49"/>
        <v>45</v>
      </c>
      <c r="E567" s="90" t="str">
        <f t="shared" si="50"/>
        <v>4599</v>
      </c>
      <c r="F567" s="11" t="s">
        <v>1300</v>
      </c>
      <c r="G567" s="11" t="s">
        <v>75</v>
      </c>
      <c r="H567" s="11">
        <v>333</v>
      </c>
      <c r="I567" s="11" t="s">
        <v>1301</v>
      </c>
      <c r="J567" s="11" t="s">
        <v>1302</v>
      </c>
      <c r="K567" s="13">
        <v>8</v>
      </c>
      <c r="L567" s="14">
        <v>2</v>
      </c>
      <c r="M567" s="75">
        <v>2</v>
      </c>
      <c r="N567" s="11" t="s">
        <v>1304</v>
      </c>
      <c r="O567" s="12" t="s">
        <v>37</v>
      </c>
      <c r="P567" s="16">
        <v>500000000</v>
      </c>
      <c r="Q567" s="18">
        <v>5</v>
      </c>
      <c r="R567" s="20">
        <v>44197</v>
      </c>
      <c r="S567" s="22">
        <v>12</v>
      </c>
      <c r="T567" s="7" t="s">
        <v>85</v>
      </c>
      <c r="U567" s="51">
        <v>1</v>
      </c>
      <c r="V567" s="79"/>
      <c r="W567" s="78"/>
      <c r="X567" s="49">
        <f t="shared" si="48"/>
        <v>0</v>
      </c>
      <c r="Y567" s="16">
        <v>0</v>
      </c>
      <c r="Z567" s="16">
        <v>373533244</v>
      </c>
      <c r="AA567" s="16">
        <v>137000000</v>
      </c>
      <c r="AB567" s="16">
        <v>0</v>
      </c>
      <c r="AC567" s="16">
        <v>0</v>
      </c>
      <c r="AD567" s="55">
        <v>137000000</v>
      </c>
      <c r="AF567" s="58">
        <f t="shared" si="51"/>
        <v>0</v>
      </c>
      <c r="AJ567" s="83">
        <f t="shared" si="52"/>
        <v>0</v>
      </c>
      <c r="AK567" s="84">
        <f t="shared" si="53"/>
        <v>0</v>
      </c>
      <c r="AL567" s="85"/>
    </row>
    <row r="568" spans="1:38" ht="12.75" hidden="1" customHeight="1" x14ac:dyDescent="0.25">
      <c r="A568" s="10" t="s">
        <v>1298</v>
      </c>
      <c r="B568" s="11" t="s">
        <v>1299</v>
      </c>
      <c r="C568" s="11" t="s">
        <v>146</v>
      </c>
      <c r="D568" s="90" t="str">
        <f t="shared" si="49"/>
        <v>04</v>
      </c>
      <c r="E568" s="90" t="str">
        <f t="shared" si="50"/>
        <v>0401</v>
      </c>
      <c r="F568" s="11" t="s">
        <v>494</v>
      </c>
      <c r="G568" s="11" t="s">
        <v>1305</v>
      </c>
      <c r="H568" s="11">
        <v>366</v>
      </c>
      <c r="I568" s="11" t="s">
        <v>1306</v>
      </c>
      <c r="J568" s="11" t="s">
        <v>1307</v>
      </c>
      <c r="K568" s="13">
        <v>100</v>
      </c>
      <c r="L568" s="14">
        <v>100</v>
      </c>
      <c r="M568" s="75">
        <v>95</v>
      </c>
      <c r="N568" s="11" t="s">
        <v>1308</v>
      </c>
      <c r="O568" s="12" t="s">
        <v>37</v>
      </c>
      <c r="P568" s="16">
        <v>132899832</v>
      </c>
      <c r="Q568" s="18">
        <v>4</v>
      </c>
      <c r="R568" s="20">
        <v>44197</v>
      </c>
      <c r="S568" s="22">
        <v>12</v>
      </c>
      <c r="T568" s="7" t="s">
        <v>85</v>
      </c>
      <c r="U568" s="51">
        <v>4</v>
      </c>
      <c r="V568" s="79"/>
      <c r="W568" s="78"/>
      <c r="X568" s="49">
        <f t="shared" si="48"/>
        <v>0</v>
      </c>
      <c r="Y568" s="16">
        <v>0</v>
      </c>
      <c r="Z568" s="16">
        <v>132899832</v>
      </c>
      <c r="AA568" s="16">
        <v>132899832</v>
      </c>
      <c r="AB568" s="16">
        <v>0</v>
      </c>
      <c r="AC568" s="16">
        <v>0</v>
      </c>
      <c r="AD568" s="55">
        <v>132899832</v>
      </c>
      <c r="AF568" s="58">
        <f t="shared" si="51"/>
        <v>0</v>
      </c>
      <c r="AJ568" s="83">
        <f t="shared" si="52"/>
        <v>0</v>
      </c>
      <c r="AK568" s="84">
        <f t="shared" si="53"/>
        <v>0</v>
      </c>
      <c r="AL568" s="85"/>
    </row>
    <row r="569" spans="1:38" ht="12.75" hidden="1" customHeight="1" x14ac:dyDescent="0.25">
      <c r="A569" s="10" t="s">
        <v>1298</v>
      </c>
      <c r="B569" s="11" t="s">
        <v>1299</v>
      </c>
      <c r="C569" s="11" t="s">
        <v>146</v>
      </c>
      <c r="D569" s="90" t="str">
        <f t="shared" si="49"/>
        <v>45</v>
      </c>
      <c r="E569" s="90" t="str">
        <f t="shared" si="50"/>
        <v>4599</v>
      </c>
      <c r="F569" s="11" t="s">
        <v>1309</v>
      </c>
      <c r="G569" s="11" t="s">
        <v>75</v>
      </c>
      <c r="H569" s="11">
        <v>368</v>
      </c>
      <c r="I569" s="11" t="s">
        <v>1310</v>
      </c>
      <c r="J569" s="11" t="s">
        <v>286</v>
      </c>
      <c r="K569" s="13">
        <v>1</v>
      </c>
      <c r="L569" s="14">
        <v>0.25</v>
      </c>
      <c r="M569" s="75">
        <v>0.25</v>
      </c>
      <c r="N569" s="11" t="s">
        <v>1304</v>
      </c>
      <c r="O569" s="12" t="s">
        <v>573</v>
      </c>
      <c r="P569" s="16">
        <v>240000000</v>
      </c>
      <c r="Q569" s="18">
        <v>8</v>
      </c>
      <c r="R569" s="20">
        <v>44197</v>
      </c>
      <c r="S569" s="22">
        <v>12</v>
      </c>
      <c r="T569" s="7" t="s">
        <v>85</v>
      </c>
      <c r="U569" s="51">
        <v>0.1</v>
      </c>
      <c r="V569" s="79"/>
      <c r="W569" s="78"/>
      <c r="X569" s="49">
        <f t="shared" si="48"/>
        <v>0</v>
      </c>
      <c r="Y569" s="16">
        <v>0</v>
      </c>
      <c r="Z569" s="16">
        <v>1171804089</v>
      </c>
      <c r="AA569" s="16">
        <v>192959089</v>
      </c>
      <c r="AB569" s="16">
        <v>0</v>
      </c>
      <c r="AC569" s="16">
        <v>0</v>
      </c>
      <c r="AD569" s="55">
        <v>192959089</v>
      </c>
      <c r="AF569" s="58">
        <f t="shared" si="51"/>
        <v>0</v>
      </c>
      <c r="AJ569" s="83">
        <f t="shared" si="52"/>
        <v>0</v>
      </c>
      <c r="AK569" s="84">
        <f t="shared" si="53"/>
        <v>0</v>
      </c>
      <c r="AL569" s="85"/>
    </row>
    <row r="570" spans="1:38" ht="12.75" hidden="1" customHeight="1" x14ac:dyDescent="0.25">
      <c r="A570" s="10" t="s">
        <v>1298</v>
      </c>
      <c r="B570" s="11" t="s">
        <v>1299</v>
      </c>
      <c r="C570" s="11" t="s">
        <v>146</v>
      </c>
      <c r="D570" s="90" t="str">
        <f t="shared" si="49"/>
        <v>45</v>
      </c>
      <c r="E570" s="90" t="str">
        <f t="shared" si="50"/>
        <v>4599</v>
      </c>
      <c r="F570" s="11" t="s">
        <v>1309</v>
      </c>
      <c r="G570" s="11" t="s">
        <v>75</v>
      </c>
      <c r="H570" s="11">
        <v>368</v>
      </c>
      <c r="I570" s="11" t="s">
        <v>1310</v>
      </c>
      <c r="J570" s="11" t="s">
        <v>286</v>
      </c>
      <c r="K570" s="13">
        <v>1</v>
      </c>
      <c r="L570" s="14">
        <v>0.25</v>
      </c>
      <c r="M570" s="75">
        <v>0.25</v>
      </c>
      <c r="N570" s="11" t="s">
        <v>1311</v>
      </c>
      <c r="O570" s="12" t="s">
        <v>573</v>
      </c>
      <c r="P570" s="16">
        <v>1030000000</v>
      </c>
      <c r="Q570" s="18">
        <v>1</v>
      </c>
      <c r="R570" s="20">
        <v>44197</v>
      </c>
      <c r="S570" s="22">
        <v>12</v>
      </c>
      <c r="T570" s="7" t="s">
        <v>85</v>
      </c>
      <c r="U570" s="51">
        <v>0.1</v>
      </c>
      <c r="V570" s="79"/>
      <c r="W570" s="78"/>
      <c r="X570" s="49">
        <f t="shared" si="48"/>
        <v>0</v>
      </c>
      <c r="Y570" s="16">
        <v>0</v>
      </c>
      <c r="Z570" s="16">
        <v>1171804089</v>
      </c>
      <c r="AA570" s="16">
        <v>978845000</v>
      </c>
      <c r="AB570" s="16">
        <v>0</v>
      </c>
      <c r="AC570" s="16">
        <v>0</v>
      </c>
      <c r="AD570" s="55">
        <v>978845000</v>
      </c>
      <c r="AF570" s="58">
        <f t="shared" si="51"/>
        <v>0</v>
      </c>
      <c r="AJ570" s="83">
        <f t="shared" si="52"/>
        <v>0</v>
      </c>
      <c r="AK570" s="84">
        <f t="shared" si="53"/>
        <v>0</v>
      </c>
      <c r="AL570" s="85"/>
    </row>
    <row r="571" spans="1:38" ht="12.75" hidden="1" customHeight="1" x14ac:dyDescent="0.25">
      <c r="A571" s="10" t="s">
        <v>1298</v>
      </c>
      <c r="B571" s="11" t="s">
        <v>1299</v>
      </c>
      <c r="C571" s="11" t="s">
        <v>146</v>
      </c>
      <c r="D571" s="90" t="str">
        <f t="shared" si="49"/>
        <v>45</v>
      </c>
      <c r="E571" s="90" t="str">
        <f t="shared" si="50"/>
        <v>4599</v>
      </c>
      <c r="F571" s="11" t="s">
        <v>1312</v>
      </c>
      <c r="G571" s="11" t="s">
        <v>75</v>
      </c>
      <c r="H571" s="11">
        <v>369</v>
      </c>
      <c r="I571" s="11"/>
      <c r="J571" s="11"/>
      <c r="K571" s="13">
        <v>0</v>
      </c>
      <c r="L571" s="14">
        <v>0</v>
      </c>
      <c r="M571" s="75">
        <v>0</v>
      </c>
      <c r="N571" s="11" t="s">
        <v>1313</v>
      </c>
      <c r="O571" s="12" t="s">
        <v>573</v>
      </c>
      <c r="P571" s="16">
        <v>245000000</v>
      </c>
      <c r="Q571" s="18">
        <v>7</v>
      </c>
      <c r="R571" s="20">
        <v>44197</v>
      </c>
      <c r="S571" s="22">
        <v>12</v>
      </c>
      <c r="T571" s="7" t="s">
        <v>85</v>
      </c>
      <c r="U571" s="51">
        <v>1</v>
      </c>
      <c r="V571" s="79"/>
      <c r="W571" s="78"/>
      <c r="X571" s="49">
        <f t="shared" si="48"/>
        <v>0</v>
      </c>
      <c r="Y571" s="16">
        <v>0</v>
      </c>
      <c r="Z571" s="16">
        <v>31000000</v>
      </c>
      <c r="AA571" s="16">
        <v>31000000</v>
      </c>
      <c r="AB571" s="16">
        <v>0</v>
      </c>
      <c r="AC571" s="16">
        <v>0</v>
      </c>
      <c r="AD571" s="55">
        <v>31000000</v>
      </c>
      <c r="AF571" s="58">
        <f t="shared" si="51"/>
        <v>0</v>
      </c>
      <c r="AJ571" s="83">
        <f t="shared" si="52"/>
        <v>0</v>
      </c>
      <c r="AK571" s="84">
        <f t="shared" si="53"/>
        <v>0</v>
      </c>
      <c r="AL571" s="85"/>
    </row>
    <row r="572" spans="1:38" ht="12.75" hidden="1" customHeight="1" x14ac:dyDescent="0.25">
      <c r="A572" s="10" t="s">
        <v>1298</v>
      </c>
      <c r="B572" s="11" t="s">
        <v>1299</v>
      </c>
      <c r="C572" s="11" t="s">
        <v>146</v>
      </c>
      <c r="D572" s="90" t="str">
        <f t="shared" si="49"/>
        <v>45</v>
      </c>
      <c r="E572" s="90" t="str">
        <f t="shared" si="50"/>
        <v>4599</v>
      </c>
      <c r="F572" s="11" t="s">
        <v>1309</v>
      </c>
      <c r="G572" s="11" t="s">
        <v>1314</v>
      </c>
      <c r="H572" s="11">
        <v>370</v>
      </c>
      <c r="I572" s="11" t="s">
        <v>1315</v>
      </c>
      <c r="J572" s="11" t="s">
        <v>286</v>
      </c>
      <c r="K572" s="13">
        <v>1</v>
      </c>
      <c r="L572" s="14">
        <v>0.2</v>
      </c>
      <c r="M572" s="75">
        <v>0.2</v>
      </c>
      <c r="N572" s="11" t="s">
        <v>1316</v>
      </c>
      <c r="O572" s="12" t="s">
        <v>573</v>
      </c>
      <c r="P572" s="16">
        <v>300000000</v>
      </c>
      <c r="Q572" s="18">
        <v>5</v>
      </c>
      <c r="R572" s="20">
        <v>44197</v>
      </c>
      <c r="S572" s="22">
        <v>12</v>
      </c>
      <c r="T572" s="7" t="s">
        <v>85</v>
      </c>
      <c r="U572" s="51">
        <v>1</v>
      </c>
      <c r="V572" s="79"/>
      <c r="W572" s="78"/>
      <c r="X572" s="49">
        <f t="shared" si="48"/>
        <v>0</v>
      </c>
      <c r="Y572" s="16">
        <v>0</v>
      </c>
      <c r="Z572" s="16">
        <v>407987835</v>
      </c>
      <c r="AA572" s="16">
        <v>217604501</v>
      </c>
      <c r="AB572" s="16">
        <v>0</v>
      </c>
      <c r="AC572" s="16">
        <v>0</v>
      </c>
      <c r="AD572" s="55">
        <v>217604501</v>
      </c>
      <c r="AF572" s="58">
        <f t="shared" si="51"/>
        <v>0</v>
      </c>
      <c r="AJ572" s="83">
        <f t="shared" si="52"/>
        <v>0</v>
      </c>
      <c r="AK572" s="84">
        <f t="shared" si="53"/>
        <v>0</v>
      </c>
      <c r="AL572" s="85"/>
    </row>
    <row r="573" spans="1:38" ht="12.75" hidden="1" customHeight="1" x14ac:dyDescent="0.25">
      <c r="A573" s="10" t="s">
        <v>1298</v>
      </c>
      <c r="B573" s="11" t="s">
        <v>1299</v>
      </c>
      <c r="C573" s="11" t="s">
        <v>146</v>
      </c>
      <c r="D573" s="90" t="str">
        <f t="shared" si="49"/>
        <v>45</v>
      </c>
      <c r="E573" s="90" t="str">
        <f t="shared" si="50"/>
        <v>4599</v>
      </c>
      <c r="F573" s="11" t="s">
        <v>1309</v>
      </c>
      <c r="G573" s="11" t="s">
        <v>1314</v>
      </c>
      <c r="H573" s="11">
        <v>370</v>
      </c>
      <c r="I573" s="11" t="s">
        <v>1315</v>
      </c>
      <c r="J573" s="11" t="s">
        <v>286</v>
      </c>
      <c r="K573" s="13">
        <v>1</v>
      </c>
      <c r="L573" s="14">
        <v>0.2</v>
      </c>
      <c r="M573" s="75">
        <v>0.2</v>
      </c>
      <c r="N573" s="11" t="s">
        <v>1317</v>
      </c>
      <c r="O573" s="12" t="s">
        <v>573</v>
      </c>
      <c r="P573" s="16">
        <v>560000000</v>
      </c>
      <c r="Q573" s="18">
        <v>8</v>
      </c>
      <c r="R573" s="20">
        <v>44197</v>
      </c>
      <c r="S573" s="22">
        <v>12</v>
      </c>
      <c r="T573" s="7" t="s">
        <v>85</v>
      </c>
      <c r="U573" s="51">
        <v>1</v>
      </c>
      <c r="V573" s="79"/>
      <c r="W573" s="78"/>
      <c r="X573" s="49">
        <f t="shared" si="48"/>
        <v>0</v>
      </c>
      <c r="Y573" s="16">
        <v>0</v>
      </c>
      <c r="Z573" s="16">
        <v>407987835</v>
      </c>
      <c r="AA573" s="16">
        <v>190383334</v>
      </c>
      <c r="AB573" s="16">
        <v>0</v>
      </c>
      <c r="AC573" s="16">
        <v>0</v>
      </c>
      <c r="AD573" s="55">
        <v>190383334</v>
      </c>
      <c r="AF573" s="58">
        <f t="shared" si="51"/>
        <v>0</v>
      </c>
      <c r="AJ573" s="83">
        <f t="shared" si="52"/>
        <v>0</v>
      </c>
      <c r="AK573" s="84">
        <f t="shared" si="53"/>
        <v>0</v>
      </c>
      <c r="AL573" s="85"/>
    </row>
    <row r="574" spans="1:38" ht="12.75" hidden="1" customHeight="1" x14ac:dyDescent="0.25">
      <c r="A574" s="10" t="s">
        <v>1298</v>
      </c>
      <c r="B574" s="11" t="s">
        <v>1299</v>
      </c>
      <c r="C574" s="11" t="s">
        <v>146</v>
      </c>
      <c r="D574" s="90" t="str">
        <f t="shared" si="49"/>
        <v>45</v>
      </c>
      <c r="E574" s="90" t="str">
        <f t="shared" si="50"/>
        <v>4599</v>
      </c>
      <c r="F574" s="11" t="s">
        <v>1309</v>
      </c>
      <c r="G574" s="11" t="s">
        <v>519</v>
      </c>
      <c r="H574" s="11">
        <v>371</v>
      </c>
      <c r="I574" s="11" t="s">
        <v>1318</v>
      </c>
      <c r="J574" s="11" t="s">
        <v>286</v>
      </c>
      <c r="K574" s="13">
        <v>1</v>
      </c>
      <c r="L574" s="14">
        <v>0.28999999999999998</v>
      </c>
      <c r="M574" s="75">
        <v>0.28999999999999998</v>
      </c>
      <c r="N574" s="11" t="s">
        <v>1319</v>
      </c>
      <c r="O574" s="12" t="s">
        <v>573</v>
      </c>
      <c r="P574" s="16">
        <v>240000000</v>
      </c>
      <c r="Q574" s="18">
        <v>4</v>
      </c>
      <c r="R574" s="20">
        <v>44197</v>
      </c>
      <c r="S574" s="22">
        <v>12</v>
      </c>
      <c r="T574" s="7" t="s">
        <v>85</v>
      </c>
      <c r="U574" s="51">
        <v>1</v>
      </c>
      <c r="V574" s="79"/>
      <c r="W574" s="78"/>
      <c r="X574" s="49">
        <f t="shared" si="48"/>
        <v>0</v>
      </c>
      <c r="Y574" s="16">
        <v>0</v>
      </c>
      <c r="Z574" s="16">
        <v>156300000</v>
      </c>
      <c r="AA574" s="16">
        <v>55850000</v>
      </c>
      <c r="AB574" s="16">
        <v>0</v>
      </c>
      <c r="AC574" s="16">
        <v>0</v>
      </c>
      <c r="AD574" s="55">
        <v>55850000</v>
      </c>
      <c r="AF574" s="58">
        <f t="shared" si="51"/>
        <v>0</v>
      </c>
      <c r="AJ574" s="83">
        <f t="shared" si="52"/>
        <v>0</v>
      </c>
      <c r="AK574" s="84">
        <f t="shared" si="53"/>
        <v>0</v>
      </c>
      <c r="AL574" s="85"/>
    </row>
    <row r="575" spans="1:38" ht="12.75" hidden="1" customHeight="1" x14ac:dyDescent="0.25">
      <c r="A575" s="10" t="s">
        <v>1298</v>
      </c>
      <c r="B575" s="11" t="s">
        <v>1299</v>
      </c>
      <c r="C575" s="11" t="s">
        <v>146</v>
      </c>
      <c r="D575" s="90" t="str">
        <f t="shared" si="49"/>
        <v>45</v>
      </c>
      <c r="E575" s="90" t="str">
        <f t="shared" si="50"/>
        <v>4599</v>
      </c>
      <c r="F575" s="11" t="s">
        <v>1309</v>
      </c>
      <c r="G575" s="11" t="s">
        <v>519</v>
      </c>
      <c r="H575" s="11">
        <v>371</v>
      </c>
      <c r="I575" s="11" t="s">
        <v>1318</v>
      </c>
      <c r="J575" s="11" t="s">
        <v>286</v>
      </c>
      <c r="K575" s="13">
        <v>1</v>
      </c>
      <c r="L575" s="14">
        <v>0.28999999999999998</v>
      </c>
      <c r="M575" s="75">
        <v>0.28999999999999998</v>
      </c>
      <c r="N575" s="11" t="s">
        <v>1320</v>
      </c>
      <c r="O575" s="12" t="s">
        <v>573</v>
      </c>
      <c r="P575" s="16">
        <v>400000000</v>
      </c>
      <c r="Q575" s="18">
        <v>8</v>
      </c>
      <c r="R575" s="20">
        <v>44197</v>
      </c>
      <c r="S575" s="22">
        <v>12</v>
      </c>
      <c r="T575" s="7" t="s">
        <v>85</v>
      </c>
      <c r="U575" s="51">
        <v>1</v>
      </c>
      <c r="V575" s="79"/>
      <c r="W575" s="78"/>
      <c r="X575" s="49">
        <f t="shared" si="48"/>
        <v>0</v>
      </c>
      <c r="Y575" s="16">
        <v>0</v>
      </c>
      <c r="Z575" s="16">
        <v>156300000</v>
      </c>
      <c r="AA575" s="16">
        <v>100450000</v>
      </c>
      <c r="AB575" s="16">
        <v>0</v>
      </c>
      <c r="AC575" s="16">
        <v>0</v>
      </c>
      <c r="AD575" s="55">
        <v>100450000</v>
      </c>
      <c r="AF575" s="58">
        <f t="shared" si="51"/>
        <v>0</v>
      </c>
      <c r="AJ575" s="83">
        <f t="shared" si="52"/>
        <v>0</v>
      </c>
      <c r="AK575" s="84">
        <f t="shared" si="53"/>
        <v>0</v>
      </c>
      <c r="AL575" s="85"/>
    </row>
    <row r="576" spans="1:38" ht="12.75" hidden="1" customHeight="1" x14ac:dyDescent="0.25">
      <c r="A576" s="10" t="s">
        <v>1321</v>
      </c>
      <c r="B576" s="11" t="s">
        <v>1322</v>
      </c>
      <c r="C576" s="11" t="s">
        <v>92</v>
      </c>
      <c r="D576" s="90" t="str">
        <f t="shared" si="49"/>
        <v>41</v>
      </c>
      <c r="E576" s="90" t="str">
        <f t="shared" si="50"/>
        <v>4102</v>
      </c>
      <c r="F576" s="11" t="s">
        <v>1323</v>
      </c>
      <c r="G576" s="11" t="s">
        <v>985</v>
      </c>
      <c r="H576" s="11">
        <v>145</v>
      </c>
      <c r="I576" s="11" t="s">
        <v>1324</v>
      </c>
      <c r="J576" s="11" t="s">
        <v>1325</v>
      </c>
      <c r="K576" s="13">
        <v>13</v>
      </c>
      <c r="L576" s="14">
        <v>3</v>
      </c>
      <c r="M576" s="75">
        <v>5</v>
      </c>
      <c r="N576" s="11" t="s">
        <v>1326</v>
      </c>
      <c r="O576" s="12" t="s">
        <v>37</v>
      </c>
      <c r="P576" s="16">
        <v>400000000</v>
      </c>
      <c r="Q576" s="18">
        <v>3</v>
      </c>
      <c r="R576" s="20">
        <v>44197</v>
      </c>
      <c r="S576" s="22">
        <v>12</v>
      </c>
      <c r="T576" s="7" t="s">
        <v>1327</v>
      </c>
      <c r="U576" s="51">
        <v>3</v>
      </c>
      <c r="V576" s="79"/>
      <c r="W576" s="78"/>
      <c r="X576" s="49">
        <f t="shared" si="48"/>
        <v>0</v>
      </c>
      <c r="Y576" s="16">
        <v>0</v>
      </c>
      <c r="Z576" s="16">
        <v>400000000</v>
      </c>
      <c r="AA576" s="16">
        <v>400000000</v>
      </c>
      <c r="AB576" s="16">
        <v>0</v>
      </c>
      <c r="AC576" s="16">
        <v>0</v>
      </c>
      <c r="AD576" s="55">
        <v>400000000</v>
      </c>
      <c r="AF576" s="58">
        <f t="shared" si="51"/>
        <v>0</v>
      </c>
      <c r="AJ576" s="83">
        <f t="shared" si="52"/>
        <v>0</v>
      </c>
      <c r="AK576" s="84">
        <f t="shared" si="53"/>
        <v>0</v>
      </c>
      <c r="AL576" s="85"/>
    </row>
    <row r="577" spans="1:38" ht="12.75" hidden="1" customHeight="1" x14ac:dyDescent="0.25">
      <c r="A577" s="10" t="s">
        <v>1321</v>
      </c>
      <c r="B577" s="11" t="s">
        <v>1322</v>
      </c>
      <c r="C577" s="11" t="s">
        <v>92</v>
      </c>
      <c r="D577" s="90" t="str">
        <f t="shared" si="49"/>
        <v>41</v>
      </c>
      <c r="E577" s="90" t="str">
        <f t="shared" si="50"/>
        <v>4102</v>
      </c>
      <c r="F577" s="11" t="s">
        <v>1323</v>
      </c>
      <c r="G577" s="11" t="s">
        <v>1014</v>
      </c>
      <c r="H577" s="11">
        <v>148</v>
      </c>
      <c r="I577" s="11" t="s">
        <v>1328</v>
      </c>
      <c r="J577" s="11" t="s">
        <v>1329</v>
      </c>
      <c r="K577" s="13">
        <v>1</v>
      </c>
      <c r="L577" s="14">
        <v>0.25</v>
      </c>
      <c r="M577" s="75">
        <v>0.25</v>
      </c>
      <c r="N577" s="11" t="s">
        <v>1330</v>
      </c>
      <c r="O577" s="12" t="s">
        <v>37</v>
      </c>
      <c r="P577" s="16">
        <v>150000000</v>
      </c>
      <c r="Q577" s="18">
        <v>1</v>
      </c>
      <c r="R577" s="20">
        <v>44197</v>
      </c>
      <c r="S577" s="22">
        <v>12</v>
      </c>
      <c r="T577" s="7" t="s">
        <v>1331</v>
      </c>
      <c r="U577" s="51">
        <v>1</v>
      </c>
      <c r="V577" s="79"/>
      <c r="W577" s="78"/>
      <c r="X577" s="49">
        <f t="shared" si="48"/>
        <v>0</v>
      </c>
      <c r="Y577" s="16">
        <v>0</v>
      </c>
      <c r="Z577" s="16">
        <v>150000000</v>
      </c>
      <c r="AA577" s="16">
        <v>150000000</v>
      </c>
      <c r="AB577" s="16">
        <v>0</v>
      </c>
      <c r="AC577" s="16">
        <v>0</v>
      </c>
      <c r="AD577" s="55">
        <v>150000000</v>
      </c>
      <c r="AF577" s="58">
        <f t="shared" si="51"/>
        <v>0</v>
      </c>
      <c r="AJ577" s="83">
        <f t="shared" si="52"/>
        <v>0</v>
      </c>
      <c r="AK577" s="84">
        <f t="shared" si="53"/>
        <v>0</v>
      </c>
      <c r="AL577" s="85"/>
    </row>
    <row r="578" spans="1:38" ht="12.75" hidden="1" customHeight="1" x14ac:dyDescent="0.25">
      <c r="A578" s="10" t="s">
        <v>1321</v>
      </c>
      <c r="B578" s="11" t="s">
        <v>1322</v>
      </c>
      <c r="C578" s="11" t="s">
        <v>92</v>
      </c>
      <c r="D578" s="90" t="str">
        <f t="shared" si="49"/>
        <v>41</v>
      </c>
      <c r="E578" s="90" t="str">
        <f t="shared" si="50"/>
        <v>4102</v>
      </c>
      <c r="F578" s="11" t="s">
        <v>1323</v>
      </c>
      <c r="G578" s="11" t="s">
        <v>1018</v>
      </c>
      <c r="H578" s="11">
        <v>149</v>
      </c>
      <c r="I578" s="11" t="s">
        <v>1332</v>
      </c>
      <c r="J578" s="11" t="s">
        <v>1333</v>
      </c>
      <c r="K578" s="13">
        <v>1</v>
      </c>
      <c r="L578" s="14">
        <v>0.25</v>
      </c>
      <c r="M578" s="75">
        <v>0.25</v>
      </c>
      <c r="N578" s="11" t="s">
        <v>1334</v>
      </c>
      <c r="O578" s="12" t="s">
        <v>37</v>
      </c>
      <c r="P578" s="16">
        <v>579127260</v>
      </c>
      <c r="Q578" s="18">
        <v>1</v>
      </c>
      <c r="R578" s="20">
        <v>44197</v>
      </c>
      <c r="S578" s="22">
        <v>12</v>
      </c>
      <c r="T578" s="7" t="s">
        <v>1335</v>
      </c>
      <c r="U578" s="51">
        <v>1</v>
      </c>
      <c r="V578" s="79"/>
      <c r="W578" s="78"/>
      <c r="X578" s="49">
        <f t="shared" si="48"/>
        <v>0</v>
      </c>
      <c r="Y578" s="16">
        <v>0</v>
      </c>
      <c r="Z578" s="16">
        <v>579127260</v>
      </c>
      <c r="AA578" s="16">
        <v>579127260</v>
      </c>
      <c r="AB578" s="16">
        <v>0</v>
      </c>
      <c r="AC578" s="16">
        <v>0</v>
      </c>
      <c r="AD578" s="55">
        <v>579127260</v>
      </c>
      <c r="AF578" s="58">
        <f t="shared" si="51"/>
        <v>0</v>
      </c>
      <c r="AJ578" s="83">
        <f t="shared" si="52"/>
        <v>0</v>
      </c>
      <c r="AK578" s="84">
        <f t="shared" si="53"/>
        <v>0</v>
      </c>
      <c r="AL578" s="85"/>
    </row>
    <row r="579" spans="1:38" ht="12.75" hidden="1" customHeight="1" x14ac:dyDescent="0.25">
      <c r="A579" s="10" t="s">
        <v>1321</v>
      </c>
      <c r="B579" s="11" t="s">
        <v>1322</v>
      </c>
      <c r="C579" s="11" t="s">
        <v>92</v>
      </c>
      <c r="D579" s="90" t="str">
        <f t="shared" si="49"/>
        <v>41</v>
      </c>
      <c r="E579" s="90" t="str">
        <f t="shared" si="50"/>
        <v>4102</v>
      </c>
      <c r="F579" s="11" t="s">
        <v>1323</v>
      </c>
      <c r="G579" s="11" t="s">
        <v>1018</v>
      </c>
      <c r="H579" s="11">
        <v>150</v>
      </c>
      <c r="I579" s="11" t="s">
        <v>1336</v>
      </c>
      <c r="J579" s="11" t="s">
        <v>1337</v>
      </c>
      <c r="K579" s="13">
        <v>30</v>
      </c>
      <c r="L579" s="14">
        <v>9</v>
      </c>
      <c r="M579" s="75">
        <v>9</v>
      </c>
      <c r="N579" s="11" t="s">
        <v>1338</v>
      </c>
      <c r="O579" s="12" t="s">
        <v>37</v>
      </c>
      <c r="P579" s="16">
        <v>100000000</v>
      </c>
      <c r="Q579" s="18">
        <v>9</v>
      </c>
      <c r="R579" s="20">
        <v>44197</v>
      </c>
      <c r="S579" s="22">
        <v>12</v>
      </c>
      <c r="T579" s="7" t="s">
        <v>1327</v>
      </c>
      <c r="U579" s="51">
        <v>9</v>
      </c>
      <c r="V579" s="79"/>
      <c r="W579" s="78"/>
      <c r="X579" s="49">
        <f t="shared" si="48"/>
        <v>0</v>
      </c>
      <c r="Y579" s="16">
        <v>0</v>
      </c>
      <c r="Z579" s="16">
        <v>100000000</v>
      </c>
      <c r="AA579" s="16">
        <v>100000000</v>
      </c>
      <c r="AB579" s="16">
        <v>0</v>
      </c>
      <c r="AC579" s="16">
        <v>0</v>
      </c>
      <c r="AD579" s="55">
        <v>100000000</v>
      </c>
      <c r="AF579" s="58">
        <f t="shared" si="51"/>
        <v>0</v>
      </c>
      <c r="AJ579" s="83">
        <f t="shared" si="52"/>
        <v>0</v>
      </c>
      <c r="AK579" s="84">
        <f t="shared" si="53"/>
        <v>0</v>
      </c>
      <c r="AL579" s="85"/>
    </row>
    <row r="580" spans="1:38" ht="12.75" hidden="1" customHeight="1" x14ac:dyDescent="0.25">
      <c r="A580" s="10" t="s">
        <v>1321</v>
      </c>
      <c r="B580" s="11" t="s">
        <v>1322</v>
      </c>
      <c r="C580" s="11" t="s">
        <v>92</v>
      </c>
      <c r="D580" s="90" t="str">
        <f t="shared" si="49"/>
        <v>41</v>
      </c>
      <c r="E580" s="90" t="str">
        <f t="shared" si="50"/>
        <v>4102</v>
      </c>
      <c r="F580" s="11" t="s">
        <v>1323</v>
      </c>
      <c r="G580" s="11" t="s">
        <v>985</v>
      </c>
      <c r="H580" s="11">
        <v>151</v>
      </c>
      <c r="I580" s="11" t="s">
        <v>1339</v>
      </c>
      <c r="J580" s="11" t="s">
        <v>1340</v>
      </c>
      <c r="K580" s="13">
        <v>117</v>
      </c>
      <c r="L580" s="14">
        <v>30</v>
      </c>
      <c r="M580" s="75">
        <v>30</v>
      </c>
      <c r="N580" s="11" t="s">
        <v>1341</v>
      </c>
      <c r="O580" s="12" t="s">
        <v>37</v>
      </c>
      <c r="P580" s="16">
        <v>100000000</v>
      </c>
      <c r="Q580" s="18">
        <v>30</v>
      </c>
      <c r="R580" s="20">
        <v>44197</v>
      </c>
      <c r="S580" s="22">
        <v>12</v>
      </c>
      <c r="T580" s="7" t="s">
        <v>1327</v>
      </c>
      <c r="U580" s="51">
        <v>30</v>
      </c>
      <c r="V580" s="79"/>
      <c r="W580" s="78"/>
      <c r="X580" s="49">
        <f t="shared" si="48"/>
        <v>0</v>
      </c>
      <c r="Y580" s="16">
        <v>0</v>
      </c>
      <c r="Z580" s="16">
        <v>100000000</v>
      </c>
      <c r="AA580" s="16">
        <v>100000000</v>
      </c>
      <c r="AB580" s="16">
        <v>0</v>
      </c>
      <c r="AC580" s="16">
        <v>0</v>
      </c>
      <c r="AD580" s="55">
        <v>100000000</v>
      </c>
      <c r="AF580" s="58">
        <f t="shared" si="51"/>
        <v>0</v>
      </c>
      <c r="AJ580" s="83">
        <f t="shared" si="52"/>
        <v>0</v>
      </c>
      <c r="AK580" s="84">
        <f t="shared" si="53"/>
        <v>0</v>
      </c>
      <c r="AL580" s="85"/>
    </row>
    <row r="581" spans="1:38" ht="12.75" hidden="1" customHeight="1" x14ac:dyDescent="0.25">
      <c r="A581" s="10" t="s">
        <v>1321</v>
      </c>
      <c r="B581" s="11" t="s">
        <v>1322</v>
      </c>
      <c r="C581" s="11" t="s">
        <v>92</v>
      </c>
      <c r="D581" s="90" t="str">
        <f t="shared" si="49"/>
        <v>41</v>
      </c>
      <c r="E581" s="90" t="str">
        <f t="shared" si="50"/>
        <v>4102</v>
      </c>
      <c r="F581" s="11" t="s">
        <v>1323</v>
      </c>
      <c r="G581" s="11" t="s">
        <v>985</v>
      </c>
      <c r="H581" s="11">
        <v>152</v>
      </c>
      <c r="I581" s="11" t="s">
        <v>1342</v>
      </c>
      <c r="J581" s="11" t="s">
        <v>1343</v>
      </c>
      <c r="K581" s="13">
        <v>116</v>
      </c>
      <c r="L581" s="14">
        <v>35</v>
      </c>
      <c r="M581" s="75">
        <v>35</v>
      </c>
      <c r="N581" s="11" t="s">
        <v>1344</v>
      </c>
      <c r="O581" s="12" t="s">
        <v>37</v>
      </c>
      <c r="P581" s="16">
        <v>1500000000</v>
      </c>
      <c r="Q581" s="18">
        <v>200</v>
      </c>
      <c r="R581" s="20">
        <v>44197</v>
      </c>
      <c r="S581" s="22">
        <v>12</v>
      </c>
      <c r="T581" s="7" t="s">
        <v>1335</v>
      </c>
      <c r="U581" s="51">
        <v>200</v>
      </c>
      <c r="V581" s="79"/>
      <c r="W581" s="78"/>
      <c r="X581" s="49">
        <f t="shared" si="48"/>
        <v>0</v>
      </c>
      <c r="Y581" s="16">
        <v>0</v>
      </c>
      <c r="Z581" s="16">
        <v>1500000000</v>
      </c>
      <c r="AA581" s="16">
        <v>1500000000</v>
      </c>
      <c r="AB581" s="16">
        <v>0</v>
      </c>
      <c r="AC581" s="16">
        <v>0</v>
      </c>
      <c r="AD581" s="55">
        <v>1500000000</v>
      </c>
      <c r="AF581" s="58">
        <f t="shared" si="51"/>
        <v>0</v>
      </c>
      <c r="AJ581" s="83">
        <f t="shared" si="52"/>
        <v>0</v>
      </c>
      <c r="AK581" s="84">
        <f t="shared" si="53"/>
        <v>0</v>
      </c>
      <c r="AL581" s="85"/>
    </row>
    <row r="582" spans="1:38" ht="12.75" hidden="1" customHeight="1" x14ac:dyDescent="0.25">
      <c r="A582" s="10" t="s">
        <v>1321</v>
      </c>
      <c r="B582" s="11" t="s">
        <v>1322</v>
      </c>
      <c r="C582" s="11" t="s">
        <v>92</v>
      </c>
      <c r="D582" s="90" t="str">
        <f t="shared" si="49"/>
        <v>41</v>
      </c>
      <c r="E582" s="90" t="str">
        <f t="shared" si="50"/>
        <v>4102</v>
      </c>
      <c r="F582" s="11" t="s">
        <v>1323</v>
      </c>
      <c r="G582" s="11" t="s">
        <v>1014</v>
      </c>
      <c r="H582" s="11">
        <v>152</v>
      </c>
      <c r="I582" s="11" t="s">
        <v>1342</v>
      </c>
      <c r="J582" s="11" t="s">
        <v>1343</v>
      </c>
      <c r="K582" s="13">
        <v>116</v>
      </c>
      <c r="L582" s="14">
        <v>35</v>
      </c>
      <c r="M582" s="75">
        <v>35</v>
      </c>
      <c r="N582" s="11" t="s">
        <v>1345</v>
      </c>
      <c r="O582" s="12" t="s">
        <v>37</v>
      </c>
      <c r="P582" s="16">
        <v>100000000</v>
      </c>
      <c r="Q582" s="18">
        <v>200</v>
      </c>
      <c r="R582" s="20">
        <v>44197</v>
      </c>
      <c r="S582" s="22">
        <v>12</v>
      </c>
      <c r="T582" s="7" t="s">
        <v>1335</v>
      </c>
      <c r="U582" s="51">
        <v>200</v>
      </c>
      <c r="V582" s="79"/>
      <c r="W582" s="78"/>
      <c r="X582" s="49">
        <f t="shared" si="48"/>
        <v>0</v>
      </c>
      <c r="Y582" s="16">
        <v>0</v>
      </c>
      <c r="Z582" s="16">
        <v>100000000</v>
      </c>
      <c r="AA582" s="16">
        <v>100000000</v>
      </c>
      <c r="AB582" s="16">
        <v>0</v>
      </c>
      <c r="AC582" s="16">
        <v>0</v>
      </c>
      <c r="AD582" s="55">
        <v>100000000</v>
      </c>
      <c r="AF582" s="58">
        <f t="shared" si="51"/>
        <v>0</v>
      </c>
      <c r="AJ582" s="83">
        <f t="shared" si="52"/>
        <v>0</v>
      </c>
      <c r="AK582" s="84">
        <f t="shared" si="53"/>
        <v>0</v>
      </c>
      <c r="AL582" s="85"/>
    </row>
    <row r="583" spans="1:38" ht="12.75" hidden="1" customHeight="1" x14ac:dyDescent="0.25">
      <c r="A583" s="10" t="s">
        <v>1321</v>
      </c>
      <c r="B583" s="11" t="s">
        <v>1322</v>
      </c>
      <c r="C583" s="11" t="s">
        <v>567</v>
      </c>
      <c r="D583" s="90" t="str">
        <f t="shared" si="49"/>
        <v>17</v>
      </c>
      <c r="E583" s="90" t="str">
        <f t="shared" si="50"/>
        <v>1702</v>
      </c>
      <c r="F583" s="11" t="s">
        <v>1346</v>
      </c>
      <c r="G583" s="11" t="s">
        <v>576</v>
      </c>
      <c r="H583" s="11">
        <v>191</v>
      </c>
      <c r="I583" s="11" t="s">
        <v>1347</v>
      </c>
      <c r="J583" s="11" t="s">
        <v>1348</v>
      </c>
      <c r="K583" s="13">
        <v>1200</v>
      </c>
      <c r="L583" s="14">
        <v>440</v>
      </c>
      <c r="M583" s="75">
        <v>445</v>
      </c>
      <c r="N583" s="11" t="s">
        <v>1349</v>
      </c>
      <c r="O583" s="12" t="s">
        <v>37</v>
      </c>
      <c r="P583" s="16">
        <v>3601114000</v>
      </c>
      <c r="Q583" s="18">
        <v>440</v>
      </c>
      <c r="R583" s="20">
        <v>44197</v>
      </c>
      <c r="S583" s="22">
        <v>12</v>
      </c>
      <c r="T583" s="7" t="s">
        <v>1350</v>
      </c>
      <c r="U583" s="51">
        <v>440</v>
      </c>
      <c r="V583" s="79"/>
      <c r="W583" s="78"/>
      <c r="X583" s="49">
        <f t="shared" si="48"/>
        <v>0</v>
      </c>
      <c r="Y583" s="16">
        <v>0</v>
      </c>
      <c r="Z583" s="16">
        <v>3601114000</v>
      </c>
      <c r="AA583" s="16">
        <v>3601114000</v>
      </c>
      <c r="AB583" s="16">
        <v>0</v>
      </c>
      <c r="AC583" s="16">
        <v>0</v>
      </c>
      <c r="AD583" s="55">
        <v>3601114000</v>
      </c>
      <c r="AF583" s="58">
        <f t="shared" si="51"/>
        <v>0</v>
      </c>
      <c r="AJ583" s="83">
        <f t="shared" si="52"/>
        <v>0</v>
      </c>
      <c r="AK583" s="84">
        <f t="shared" si="53"/>
        <v>0</v>
      </c>
      <c r="AL583" s="85"/>
    </row>
    <row r="584" spans="1:38" ht="12.75" hidden="1" customHeight="1" x14ac:dyDescent="0.25">
      <c r="A584" s="10" t="s">
        <v>1351</v>
      </c>
      <c r="B584" s="11" t="s">
        <v>1352</v>
      </c>
      <c r="C584" s="11" t="s">
        <v>92</v>
      </c>
      <c r="D584" s="90" t="str">
        <f t="shared" si="49"/>
        <v>40</v>
      </c>
      <c r="E584" s="90" t="str">
        <f t="shared" si="50"/>
        <v>4001</v>
      </c>
      <c r="F584" s="11" t="s">
        <v>1353</v>
      </c>
      <c r="G584" s="11" t="s">
        <v>1354</v>
      </c>
      <c r="H584" s="11">
        <v>49</v>
      </c>
      <c r="I584" s="11" t="s">
        <v>1355</v>
      </c>
      <c r="J584" s="11" t="s">
        <v>1356</v>
      </c>
      <c r="K584" s="13">
        <v>4000</v>
      </c>
      <c r="L584" s="14">
        <v>600</v>
      </c>
      <c r="M584" s="75">
        <v>566</v>
      </c>
      <c r="N584" s="11" t="s">
        <v>1357</v>
      </c>
      <c r="O584" s="12" t="s">
        <v>37</v>
      </c>
      <c r="P584" s="16">
        <v>29000000</v>
      </c>
      <c r="Q584" s="18">
        <v>1</v>
      </c>
      <c r="R584" s="20">
        <v>44197</v>
      </c>
      <c r="S584" s="22">
        <v>12</v>
      </c>
      <c r="T584" s="7" t="s">
        <v>1358</v>
      </c>
      <c r="U584" s="51">
        <v>1</v>
      </c>
      <c r="V584" s="79"/>
      <c r="W584" s="78"/>
      <c r="X584" s="49">
        <f t="shared" si="48"/>
        <v>0</v>
      </c>
      <c r="Y584" s="16">
        <v>0</v>
      </c>
      <c r="Z584" s="16">
        <v>500000000</v>
      </c>
      <c r="AA584" s="16">
        <v>29000000</v>
      </c>
      <c r="AB584" s="16">
        <v>0</v>
      </c>
      <c r="AC584" s="16">
        <v>0</v>
      </c>
      <c r="AD584" s="55">
        <v>29000000</v>
      </c>
      <c r="AF584" s="58">
        <f t="shared" si="51"/>
        <v>0</v>
      </c>
      <c r="AJ584" s="83">
        <f t="shared" si="52"/>
        <v>0</v>
      </c>
      <c r="AK584" s="84">
        <f t="shared" si="53"/>
        <v>0</v>
      </c>
      <c r="AL584" s="85"/>
    </row>
    <row r="585" spans="1:38" ht="12.75" hidden="1" customHeight="1" x14ac:dyDescent="0.25">
      <c r="A585" s="10" t="s">
        <v>1351</v>
      </c>
      <c r="B585" s="11" t="s">
        <v>1352</v>
      </c>
      <c r="C585" s="11" t="s">
        <v>92</v>
      </c>
      <c r="D585" s="90" t="str">
        <f t="shared" si="49"/>
        <v>40</v>
      </c>
      <c r="E585" s="90" t="str">
        <f t="shared" si="50"/>
        <v>4001</v>
      </c>
      <c r="F585" s="11" t="s">
        <v>1353</v>
      </c>
      <c r="G585" s="11" t="s">
        <v>1354</v>
      </c>
      <c r="H585" s="11">
        <v>49</v>
      </c>
      <c r="I585" s="11" t="s">
        <v>1355</v>
      </c>
      <c r="J585" s="11" t="s">
        <v>1356</v>
      </c>
      <c r="K585" s="13">
        <v>4000</v>
      </c>
      <c r="L585" s="14">
        <v>600</v>
      </c>
      <c r="M585" s="75">
        <v>566</v>
      </c>
      <c r="N585" s="11" t="s">
        <v>1359</v>
      </c>
      <c r="O585" s="12" t="s">
        <v>37</v>
      </c>
      <c r="P585" s="16">
        <v>471000000</v>
      </c>
      <c r="Q585" s="18">
        <v>330</v>
      </c>
      <c r="R585" s="20">
        <v>44197</v>
      </c>
      <c r="S585" s="22">
        <v>12</v>
      </c>
      <c r="T585" s="7" t="s">
        <v>1358</v>
      </c>
      <c r="U585" s="51">
        <v>322</v>
      </c>
      <c r="V585" s="79"/>
      <c r="W585" s="78"/>
      <c r="X585" s="49">
        <f t="shared" si="48"/>
        <v>0</v>
      </c>
      <c r="Y585" s="16">
        <v>0</v>
      </c>
      <c r="Z585" s="16">
        <v>500000000</v>
      </c>
      <c r="AA585" s="16">
        <v>471000000</v>
      </c>
      <c r="AB585" s="16">
        <v>0</v>
      </c>
      <c r="AC585" s="16">
        <v>0</v>
      </c>
      <c r="AD585" s="55">
        <v>471000000</v>
      </c>
      <c r="AF585" s="58">
        <f t="shared" si="51"/>
        <v>0</v>
      </c>
      <c r="AJ585" s="83">
        <f t="shared" si="52"/>
        <v>0</v>
      </c>
      <c r="AK585" s="84">
        <f t="shared" si="53"/>
        <v>0</v>
      </c>
      <c r="AL585" s="85"/>
    </row>
    <row r="586" spans="1:38" ht="12.75" hidden="1" customHeight="1" x14ac:dyDescent="0.25">
      <c r="A586" s="10" t="s">
        <v>1351</v>
      </c>
      <c r="B586" s="11" t="s">
        <v>1352</v>
      </c>
      <c r="C586" s="11" t="s">
        <v>92</v>
      </c>
      <c r="D586" s="90" t="str">
        <f t="shared" si="49"/>
        <v>40</v>
      </c>
      <c r="E586" s="90" t="str">
        <f t="shared" si="50"/>
        <v>4001</v>
      </c>
      <c r="F586" s="11" t="s">
        <v>1353</v>
      </c>
      <c r="G586" s="11" t="s">
        <v>1360</v>
      </c>
      <c r="H586" s="11">
        <v>49</v>
      </c>
      <c r="I586" s="11" t="s">
        <v>1355</v>
      </c>
      <c r="J586" s="11" t="s">
        <v>1356</v>
      </c>
      <c r="K586" s="13">
        <v>4000</v>
      </c>
      <c r="L586" s="14">
        <v>600</v>
      </c>
      <c r="M586" s="75">
        <v>566</v>
      </c>
      <c r="N586" s="11" t="s">
        <v>1361</v>
      </c>
      <c r="O586" s="12" t="s">
        <v>37</v>
      </c>
      <c r="P586" s="16">
        <v>411354969</v>
      </c>
      <c r="Q586" s="18">
        <v>40</v>
      </c>
      <c r="R586" s="20">
        <v>44197</v>
      </c>
      <c r="S586" s="22">
        <v>12</v>
      </c>
      <c r="T586" s="7" t="s">
        <v>1358</v>
      </c>
      <c r="U586" s="51">
        <v>40</v>
      </c>
      <c r="V586" s="79"/>
      <c r="W586" s="78"/>
      <c r="X586" s="49">
        <f t="shared" si="48"/>
        <v>0</v>
      </c>
      <c r="Y586" s="16">
        <v>0</v>
      </c>
      <c r="Z586" s="16">
        <v>1856000000</v>
      </c>
      <c r="AA586" s="16">
        <v>411354969</v>
      </c>
      <c r="AB586" s="16">
        <v>0</v>
      </c>
      <c r="AC586" s="16">
        <v>0</v>
      </c>
      <c r="AD586" s="55">
        <v>411354969</v>
      </c>
      <c r="AF586" s="58">
        <f t="shared" si="51"/>
        <v>0</v>
      </c>
      <c r="AJ586" s="83">
        <f t="shared" si="52"/>
        <v>0</v>
      </c>
      <c r="AK586" s="84">
        <f t="shared" si="53"/>
        <v>0</v>
      </c>
      <c r="AL586" s="85"/>
    </row>
    <row r="587" spans="1:38" ht="12.75" hidden="1" customHeight="1" x14ac:dyDescent="0.25">
      <c r="A587" s="10" t="s">
        <v>1351</v>
      </c>
      <c r="B587" s="11" t="s">
        <v>1352</v>
      </c>
      <c r="C587" s="11" t="s">
        <v>92</v>
      </c>
      <c r="D587" s="90" t="str">
        <f t="shared" si="49"/>
        <v>40</v>
      </c>
      <c r="E587" s="90" t="str">
        <f t="shared" si="50"/>
        <v>4001</v>
      </c>
      <c r="F587" s="11" t="s">
        <v>1353</v>
      </c>
      <c r="G587" s="11" t="s">
        <v>1360</v>
      </c>
      <c r="H587" s="11">
        <v>49</v>
      </c>
      <c r="I587" s="11" t="s">
        <v>1355</v>
      </c>
      <c r="J587" s="11" t="s">
        <v>1356</v>
      </c>
      <c r="K587" s="13">
        <v>4000</v>
      </c>
      <c r="L587" s="14">
        <v>600</v>
      </c>
      <c r="M587" s="75">
        <v>566</v>
      </c>
      <c r="N587" s="11" t="s">
        <v>1362</v>
      </c>
      <c r="O587" s="12" t="s">
        <v>37</v>
      </c>
      <c r="P587" s="16">
        <v>156000000</v>
      </c>
      <c r="Q587" s="18">
        <v>55</v>
      </c>
      <c r="R587" s="20">
        <v>44197</v>
      </c>
      <c r="S587" s="22">
        <v>12</v>
      </c>
      <c r="T587" s="7" t="s">
        <v>1358</v>
      </c>
      <c r="U587" s="51">
        <v>55</v>
      </c>
      <c r="V587" s="79"/>
      <c r="W587" s="78"/>
      <c r="X587" s="49">
        <f t="shared" si="48"/>
        <v>0</v>
      </c>
      <c r="Y587" s="16">
        <v>0</v>
      </c>
      <c r="Z587" s="16">
        <v>1856000000</v>
      </c>
      <c r="AA587" s="16">
        <v>156000000</v>
      </c>
      <c r="AB587" s="16">
        <v>0</v>
      </c>
      <c r="AC587" s="16">
        <v>0</v>
      </c>
      <c r="AD587" s="55">
        <v>156000000</v>
      </c>
      <c r="AF587" s="58">
        <f t="shared" si="51"/>
        <v>0</v>
      </c>
      <c r="AJ587" s="83">
        <f t="shared" si="52"/>
        <v>0</v>
      </c>
      <c r="AK587" s="84">
        <f t="shared" si="53"/>
        <v>0</v>
      </c>
      <c r="AL587" s="85"/>
    </row>
    <row r="588" spans="1:38" ht="12.75" hidden="1" customHeight="1" x14ac:dyDescent="0.25">
      <c r="A588" s="10" t="s">
        <v>1351</v>
      </c>
      <c r="B588" s="11" t="s">
        <v>1352</v>
      </c>
      <c r="C588" s="11" t="s">
        <v>92</v>
      </c>
      <c r="D588" s="90" t="str">
        <f t="shared" si="49"/>
        <v>40</v>
      </c>
      <c r="E588" s="90" t="str">
        <f t="shared" si="50"/>
        <v>4001</v>
      </c>
      <c r="F588" s="11" t="s">
        <v>1353</v>
      </c>
      <c r="G588" s="11" t="s">
        <v>1360</v>
      </c>
      <c r="H588" s="11">
        <v>49</v>
      </c>
      <c r="I588" s="11" t="s">
        <v>1355</v>
      </c>
      <c r="J588" s="11" t="s">
        <v>1356</v>
      </c>
      <c r="K588" s="13">
        <v>4000</v>
      </c>
      <c r="L588" s="14">
        <v>600</v>
      </c>
      <c r="M588" s="75">
        <v>566</v>
      </c>
      <c r="N588" s="11" t="s">
        <v>1363</v>
      </c>
      <c r="O588" s="12" t="s">
        <v>37</v>
      </c>
      <c r="P588" s="16">
        <v>1288645031</v>
      </c>
      <c r="Q588" s="18">
        <v>135</v>
      </c>
      <c r="R588" s="20">
        <v>44197</v>
      </c>
      <c r="S588" s="22">
        <v>12</v>
      </c>
      <c r="T588" s="7" t="s">
        <v>1358</v>
      </c>
      <c r="U588" s="51">
        <v>135</v>
      </c>
      <c r="V588" s="79"/>
      <c r="W588" s="78"/>
      <c r="X588" s="49">
        <f t="shared" si="48"/>
        <v>0</v>
      </c>
      <c r="Y588" s="16">
        <v>0</v>
      </c>
      <c r="Z588" s="16">
        <v>1856000000</v>
      </c>
      <c r="AA588" s="16">
        <v>1288645031</v>
      </c>
      <c r="AB588" s="16">
        <v>0</v>
      </c>
      <c r="AC588" s="16">
        <v>0</v>
      </c>
      <c r="AD588" s="55">
        <v>1288645031</v>
      </c>
      <c r="AF588" s="58">
        <f t="shared" si="51"/>
        <v>0</v>
      </c>
      <c r="AJ588" s="83">
        <f t="shared" si="52"/>
        <v>0</v>
      </c>
      <c r="AK588" s="84">
        <f t="shared" si="53"/>
        <v>0</v>
      </c>
      <c r="AL588" s="85"/>
    </row>
    <row r="589" spans="1:38" ht="12.75" hidden="1" customHeight="1" x14ac:dyDescent="0.25">
      <c r="A589" s="10" t="s">
        <v>1351</v>
      </c>
      <c r="B589" s="11" t="s">
        <v>1352</v>
      </c>
      <c r="C589" s="11" t="s">
        <v>92</v>
      </c>
      <c r="D589" s="90" t="str">
        <f t="shared" si="49"/>
        <v>40</v>
      </c>
      <c r="E589" s="90" t="str">
        <f t="shared" si="50"/>
        <v>4002</v>
      </c>
      <c r="F589" s="11" t="s">
        <v>1364</v>
      </c>
      <c r="G589" s="11" t="s">
        <v>1365</v>
      </c>
      <c r="H589" s="11">
        <v>50</v>
      </c>
      <c r="I589" s="11" t="s">
        <v>1366</v>
      </c>
      <c r="J589" s="11" t="s">
        <v>1367</v>
      </c>
      <c r="K589" s="13">
        <v>30</v>
      </c>
      <c r="L589" s="14">
        <v>8</v>
      </c>
      <c r="M589" s="75">
        <v>13</v>
      </c>
      <c r="N589" s="11" t="s">
        <v>1368</v>
      </c>
      <c r="O589" s="12" t="s">
        <v>1369</v>
      </c>
      <c r="P589" s="16">
        <v>650000000</v>
      </c>
      <c r="Q589" s="18">
        <v>2000</v>
      </c>
      <c r="R589" s="20">
        <v>44197</v>
      </c>
      <c r="S589" s="22">
        <v>12</v>
      </c>
      <c r="T589" s="7" t="s">
        <v>1358</v>
      </c>
      <c r="U589" s="51">
        <v>2000</v>
      </c>
      <c r="V589" s="79"/>
      <c r="W589" s="78"/>
      <c r="X589" s="49">
        <f t="shared" ref="X589:X652" si="54">V589/U589</f>
        <v>0</v>
      </c>
      <c r="Y589" s="16">
        <v>0</v>
      </c>
      <c r="Z589" s="16">
        <v>650000000</v>
      </c>
      <c r="AA589" s="16">
        <v>650000000</v>
      </c>
      <c r="AB589" s="16">
        <v>0</v>
      </c>
      <c r="AC589" s="16">
        <v>0</v>
      </c>
      <c r="AD589" s="55">
        <v>650000000</v>
      </c>
      <c r="AF589" s="58">
        <f t="shared" si="51"/>
        <v>0</v>
      </c>
      <c r="AJ589" s="83">
        <f t="shared" si="52"/>
        <v>0</v>
      </c>
      <c r="AK589" s="84">
        <f t="shared" si="53"/>
        <v>0</v>
      </c>
      <c r="AL589" s="85"/>
    </row>
    <row r="590" spans="1:38" ht="12.75" hidden="1" customHeight="1" x14ac:dyDescent="0.25">
      <c r="A590" s="10" t="s">
        <v>1351</v>
      </c>
      <c r="B590" s="11" t="s">
        <v>1352</v>
      </c>
      <c r="C590" s="11" t="s">
        <v>92</v>
      </c>
      <c r="D590" s="90" t="str">
        <f t="shared" ref="D590:D653" si="55">MID(G590,1,2)</f>
        <v>40</v>
      </c>
      <c r="E590" s="90" t="str">
        <f t="shared" ref="E590:E653" si="56">MID(G590,1,4)</f>
        <v>4001</v>
      </c>
      <c r="F590" s="11" t="s">
        <v>1370</v>
      </c>
      <c r="G590" s="11" t="s">
        <v>1371</v>
      </c>
      <c r="H590" s="11">
        <v>51</v>
      </c>
      <c r="I590" s="11" t="s">
        <v>1372</v>
      </c>
      <c r="J590" s="11" t="s">
        <v>1373</v>
      </c>
      <c r="K590" s="13">
        <v>20</v>
      </c>
      <c r="L590" s="14">
        <v>6</v>
      </c>
      <c r="M590" s="75">
        <v>6</v>
      </c>
      <c r="N590" s="11" t="s">
        <v>1374</v>
      </c>
      <c r="O590" s="12" t="s">
        <v>37</v>
      </c>
      <c r="P590" s="16">
        <v>145780000</v>
      </c>
      <c r="Q590" s="18">
        <v>3</v>
      </c>
      <c r="R590" s="20">
        <v>44197</v>
      </c>
      <c r="S590" s="22">
        <v>12</v>
      </c>
      <c r="T590" s="7" t="s">
        <v>1375</v>
      </c>
      <c r="U590" s="51">
        <v>3</v>
      </c>
      <c r="V590" s="79"/>
      <c r="W590" s="78"/>
      <c r="X590" s="49">
        <f t="shared" si="54"/>
        <v>0</v>
      </c>
      <c r="Y590" s="16">
        <v>0</v>
      </c>
      <c r="Z590" s="16">
        <v>141733357</v>
      </c>
      <c r="AA590" s="16">
        <v>141733357</v>
      </c>
      <c r="AB590" s="16">
        <v>0</v>
      </c>
      <c r="AC590" s="16">
        <v>0</v>
      </c>
      <c r="AD590" s="55">
        <v>141733357</v>
      </c>
      <c r="AF590" s="58">
        <f t="shared" ref="AF590:AF653" si="57">AE590/AA590</f>
        <v>0</v>
      </c>
      <c r="AJ590" s="83">
        <f t="shared" ref="AJ590:AJ653" si="58">AE590+AG590+AI590</f>
        <v>0</v>
      </c>
      <c r="AK590" s="84">
        <f t="shared" ref="AK590:AK653" si="59">AJ590/AD590</f>
        <v>0</v>
      </c>
      <c r="AL590" s="85"/>
    </row>
    <row r="591" spans="1:38" ht="12.75" hidden="1" customHeight="1" x14ac:dyDescent="0.25">
      <c r="A591" s="10" t="s">
        <v>1351</v>
      </c>
      <c r="B591" s="11" t="s">
        <v>1352</v>
      </c>
      <c r="C591" s="11" t="s">
        <v>92</v>
      </c>
      <c r="D591" s="90" t="str">
        <f t="shared" si="55"/>
        <v>40</v>
      </c>
      <c r="E591" s="90" t="str">
        <f t="shared" si="56"/>
        <v>4001</v>
      </c>
      <c r="F591" s="11" t="s">
        <v>1376</v>
      </c>
      <c r="G591" s="11" t="s">
        <v>1377</v>
      </c>
      <c r="H591" s="11">
        <v>51</v>
      </c>
      <c r="I591" s="11" t="s">
        <v>1372</v>
      </c>
      <c r="J591" s="11" t="s">
        <v>1373</v>
      </c>
      <c r="K591" s="13">
        <v>20</v>
      </c>
      <c r="L591" s="14">
        <v>6</v>
      </c>
      <c r="M591" s="75">
        <v>6</v>
      </c>
      <c r="N591" s="11" t="s">
        <v>1374</v>
      </c>
      <c r="O591" s="12" t="s">
        <v>37</v>
      </c>
      <c r="P591" s="16">
        <v>279695000</v>
      </c>
      <c r="Q591" s="18">
        <v>5</v>
      </c>
      <c r="R591" s="20">
        <v>44197</v>
      </c>
      <c r="S591" s="22">
        <v>12</v>
      </c>
      <c r="T591" s="7" t="s">
        <v>1375</v>
      </c>
      <c r="U591" s="51">
        <v>2</v>
      </c>
      <c r="V591" s="79"/>
      <c r="W591" s="78"/>
      <c r="X591" s="49">
        <f t="shared" si="54"/>
        <v>0</v>
      </c>
      <c r="Y591" s="16">
        <v>0</v>
      </c>
      <c r="Z591" s="16">
        <v>38489023</v>
      </c>
      <c r="AA591" s="16">
        <v>38489023</v>
      </c>
      <c r="AB591" s="16">
        <v>0</v>
      </c>
      <c r="AC591" s="16">
        <v>0</v>
      </c>
      <c r="AD591" s="55">
        <v>38489023</v>
      </c>
      <c r="AF591" s="58">
        <f t="shared" si="57"/>
        <v>0</v>
      </c>
      <c r="AJ591" s="83">
        <f t="shared" si="58"/>
        <v>0</v>
      </c>
      <c r="AK591" s="84">
        <f t="shared" si="59"/>
        <v>0</v>
      </c>
      <c r="AL591" s="85"/>
    </row>
    <row r="592" spans="1:38" ht="12.75" hidden="1" customHeight="1" x14ac:dyDescent="0.25">
      <c r="A592" s="10" t="s">
        <v>1351</v>
      </c>
      <c r="B592" s="11" t="s">
        <v>1352</v>
      </c>
      <c r="C592" s="11" t="s">
        <v>92</v>
      </c>
      <c r="D592" s="90" t="str">
        <f t="shared" si="55"/>
        <v>40</v>
      </c>
      <c r="E592" s="90" t="str">
        <f t="shared" si="56"/>
        <v>4001</v>
      </c>
      <c r="F592" s="11" t="s">
        <v>1378</v>
      </c>
      <c r="G592" s="11" t="s">
        <v>1379</v>
      </c>
      <c r="H592" s="11">
        <v>52</v>
      </c>
      <c r="I592" s="11" t="s">
        <v>1380</v>
      </c>
      <c r="J592" s="11" t="s">
        <v>1381</v>
      </c>
      <c r="K592" s="13">
        <v>150</v>
      </c>
      <c r="L592" s="14">
        <v>15</v>
      </c>
      <c r="M592" s="75">
        <v>7</v>
      </c>
      <c r="N592" s="11" t="s">
        <v>1382</v>
      </c>
      <c r="O592" s="12" t="s">
        <v>37</v>
      </c>
      <c r="P592" s="16">
        <v>250000000</v>
      </c>
      <c r="Q592" s="18">
        <v>15</v>
      </c>
      <c r="R592" s="20">
        <v>44197</v>
      </c>
      <c r="S592" s="22">
        <v>12</v>
      </c>
      <c r="T592" s="7" t="s">
        <v>1358</v>
      </c>
      <c r="U592" s="51">
        <v>7</v>
      </c>
      <c r="V592" s="79"/>
      <c r="W592" s="78"/>
      <c r="X592" s="49">
        <f t="shared" si="54"/>
        <v>0</v>
      </c>
      <c r="Y592" s="16">
        <v>0</v>
      </c>
      <c r="Z592" s="16">
        <v>250000000</v>
      </c>
      <c r="AA592" s="16">
        <v>250000000</v>
      </c>
      <c r="AB592" s="16">
        <v>0</v>
      </c>
      <c r="AC592" s="16">
        <v>0</v>
      </c>
      <c r="AD592" s="55">
        <v>250000000</v>
      </c>
      <c r="AF592" s="58">
        <f t="shared" si="57"/>
        <v>0</v>
      </c>
      <c r="AJ592" s="83">
        <f t="shared" si="58"/>
        <v>0</v>
      </c>
      <c r="AK592" s="84">
        <f t="shared" si="59"/>
        <v>0</v>
      </c>
      <c r="AL592" s="85"/>
    </row>
    <row r="593" spans="1:38" ht="12.75" hidden="1" customHeight="1" x14ac:dyDescent="0.25">
      <c r="A593" s="10" t="s">
        <v>1351</v>
      </c>
      <c r="B593" s="11" t="s">
        <v>1352</v>
      </c>
      <c r="C593" s="11" t="s">
        <v>92</v>
      </c>
      <c r="D593" s="90" t="str">
        <f t="shared" si="55"/>
        <v>40</v>
      </c>
      <c r="E593" s="90" t="str">
        <f t="shared" si="56"/>
        <v>4001</v>
      </c>
      <c r="F593" s="11" t="s">
        <v>1370</v>
      </c>
      <c r="G593" s="11" t="s">
        <v>1383</v>
      </c>
      <c r="H593" s="11">
        <v>53</v>
      </c>
      <c r="I593" s="11" t="s">
        <v>1384</v>
      </c>
      <c r="J593" s="11" t="s">
        <v>1385</v>
      </c>
      <c r="K593" s="13">
        <v>10</v>
      </c>
      <c r="L593" s="14">
        <v>3</v>
      </c>
      <c r="M593" s="76" t="e">
        <v>#N/A</v>
      </c>
      <c r="N593" s="11" t="s">
        <v>1374</v>
      </c>
      <c r="O593" s="12" t="s">
        <v>37</v>
      </c>
      <c r="P593" s="16">
        <v>133915000</v>
      </c>
      <c r="Q593" s="18">
        <v>2</v>
      </c>
      <c r="R593" s="20">
        <v>44197</v>
      </c>
      <c r="S593" s="22">
        <v>12</v>
      </c>
      <c r="T593" s="7" t="s">
        <v>1375</v>
      </c>
      <c r="U593" s="51">
        <v>2</v>
      </c>
      <c r="V593" s="79"/>
      <c r="W593" s="78"/>
      <c r="X593" s="49">
        <f t="shared" si="54"/>
        <v>0</v>
      </c>
      <c r="Y593" s="16">
        <v>0</v>
      </c>
      <c r="Z593" s="16">
        <v>99472620</v>
      </c>
      <c r="AA593" s="16">
        <v>99472620</v>
      </c>
      <c r="AB593" s="16">
        <v>0</v>
      </c>
      <c r="AC593" s="16">
        <v>0</v>
      </c>
      <c r="AD593" s="55">
        <v>99472620</v>
      </c>
      <c r="AF593" s="58">
        <f t="shared" si="57"/>
        <v>0</v>
      </c>
      <c r="AJ593" s="83">
        <f t="shared" si="58"/>
        <v>0</v>
      </c>
      <c r="AK593" s="84">
        <f t="shared" si="59"/>
        <v>0</v>
      </c>
      <c r="AL593" s="85" t="s">
        <v>2827</v>
      </c>
    </row>
    <row r="594" spans="1:38" ht="12.75" hidden="1" customHeight="1" x14ac:dyDescent="0.25">
      <c r="A594" s="10" t="s">
        <v>1351</v>
      </c>
      <c r="B594" s="11" t="s">
        <v>1352</v>
      </c>
      <c r="C594" s="11" t="s">
        <v>92</v>
      </c>
      <c r="D594" s="90" t="str">
        <f t="shared" si="55"/>
        <v>40</v>
      </c>
      <c r="E594" s="90" t="str">
        <f t="shared" si="56"/>
        <v>4001</v>
      </c>
      <c r="F594" s="11" t="s">
        <v>1386</v>
      </c>
      <c r="G594" s="11" t="s">
        <v>1387</v>
      </c>
      <c r="H594" s="11">
        <v>54</v>
      </c>
      <c r="I594" s="11" t="s">
        <v>1388</v>
      </c>
      <c r="J594" s="11" t="s">
        <v>1389</v>
      </c>
      <c r="K594" s="13">
        <v>4000</v>
      </c>
      <c r="L594" s="14">
        <v>750</v>
      </c>
      <c r="M594" s="75">
        <v>4954</v>
      </c>
      <c r="N594" s="11" t="s">
        <v>1390</v>
      </c>
      <c r="O594" s="12" t="s">
        <v>37</v>
      </c>
      <c r="P594" s="16">
        <v>299000000</v>
      </c>
      <c r="Q594" s="18">
        <v>7</v>
      </c>
      <c r="R594" s="20">
        <v>44197</v>
      </c>
      <c r="S594" s="22">
        <v>12</v>
      </c>
      <c r="T594" s="7" t="s">
        <v>1358</v>
      </c>
      <c r="U594" s="51">
        <v>7</v>
      </c>
      <c r="V594" s="79"/>
      <c r="W594" s="78"/>
      <c r="X594" s="49">
        <f t="shared" si="54"/>
        <v>0</v>
      </c>
      <c r="Y594" s="16">
        <v>0</v>
      </c>
      <c r="Z594" s="16">
        <v>1894000000</v>
      </c>
      <c r="AA594" s="16">
        <v>299000000</v>
      </c>
      <c r="AB594" s="16">
        <v>0</v>
      </c>
      <c r="AC594" s="16">
        <v>0</v>
      </c>
      <c r="AD594" s="55">
        <v>299000000</v>
      </c>
      <c r="AF594" s="58">
        <f t="shared" si="57"/>
        <v>0</v>
      </c>
      <c r="AJ594" s="83">
        <f t="shared" si="58"/>
        <v>0</v>
      </c>
      <c r="AK594" s="84">
        <f t="shared" si="59"/>
        <v>0</v>
      </c>
      <c r="AL594" s="85"/>
    </row>
    <row r="595" spans="1:38" ht="12.75" hidden="1" customHeight="1" x14ac:dyDescent="0.25">
      <c r="A595" s="10" t="s">
        <v>1351</v>
      </c>
      <c r="B595" s="11" t="s">
        <v>1352</v>
      </c>
      <c r="C595" s="11" t="s">
        <v>92</v>
      </c>
      <c r="D595" s="90" t="str">
        <f t="shared" si="55"/>
        <v>40</v>
      </c>
      <c r="E595" s="90" t="str">
        <f t="shared" si="56"/>
        <v>4001</v>
      </c>
      <c r="F595" s="11" t="s">
        <v>1386</v>
      </c>
      <c r="G595" s="11" t="s">
        <v>1387</v>
      </c>
      <c r="H595" s="11">
        <v>54</v>
      </c>
      <c r="I595" s="11" t="s">
        <v>1388</v>
      </c>
      <c r="J595" s="11" t="s">
        <v>1389</v>
      </c>
      <c r="K595" s="13">
        <v>4000</v>
      </c>
      <c r="L595" s="14">
        <v>750</v>
      </c>
      <c r="M595" s="75">
        <v>4954</v>
      </c>
      <c r="N595" s="11" t="s">
        <v>1391</v>
      </c>
      <c r="O595" s="12" t="s">
        <v>37</v>
      </c>
      <c r="P595" s="16">
        <v>1595000000</v>
      </c>
      <c r="Q595" s="18">
        <v>48</v>
      </c>
      <c r="R595" s="20">
        <v>44197</v>
      </c>
      <c r="S595" s="22">
        <v>12</v>
      </c>
      <c r="T595" s="7" t="s">
        <v>1358</v>
      </c>
      <c r="U595" s="51">
        <v>25</v>
      </c>
      <c r="V595" s="79"/>
      <c r="W595" s="78"/>
      <c r="X595" s="49">
        <f t="shared" si="54"/>
        <v>0</v>
      </c>
      <c r="Y595" s="16">
        <v>0</v>
      </c>
      <c r="Z595" s="16">
        <v>1894000000</v>
      </c>
      <c r="AA595" s="16">
        <v>1595000000</v>
      </c>
      <c r="AB595" s="16">
        <v>0</v>
      </c>
      <c r="AC595" s="16">
        <v>0</v>
      </c>
      <c r="AD595" s="55">
        <v>1595000000</v>
      </c>
      <c r="AF595" s="58">
        <f t="shared" si="57"/>
        <v>0</v>
      </c>
      <c r="AJ595" s="83">
        <f t="shared" si="58"/>
        <v>0</v>
      </c>
      <c r="AK595" s="84">
        <f t="shared" si="59"/>
        <v>0</v>
      </c>
      <c r="AL595" s="85"/>
    </row>
    <row r="596" spans="1:38" ht="12.75" hidden="1" customHeight="1" x14ac:dyDescent="0.25">
      <c r="A596" s="10" t="s">
        <v>1351</v>
      </c>
      <c r="B596" s="11" t="s">
        <v>1352</v>
      </c>
      <c r="C596" s="11" t="s">
        <v>92</v>
      </c>
      <c r="D596" s="90" t="str">
        <f t="shared" si="55"/>
        <v>40</v>
      </c>
      <c r="E596" s="90" t="str">
        <f t="shared" si="56"/>
        <v>4001</v>
      </c>
      <c r="F596" s="11" t="s">
        <v>1386</v>
      </c>
      <c r="G596" s="11" t="s">
        <v>1392</v>
      </c>
      <c r="H596" s="11">
        <v>55</v>
      </c>
      <c r="I596" s="11" t="s">
        <v>1393</v>
      </c>
      <c r="J596" s="11" t="s">
        <v>1394</v>
      </c>
      <c r="K596" s="13">
        <v>300</v>
      </c>
      <c r="L596" s="14">
        <v>20</v>
      </c>
      <c r="M596" s="75">
        <v>17</v>
      </c>
      <c r="N596" s="11" t="s">
        <v>1395</v>
      </c>
      <c r="O596" s="12" t="s">
        <v>37</v>
      </c>
      <c r="P596" s="16">
        <v>726205000</v>
      </c>
      <c r="Q596" s="18">
        <v>100</v>
      </c>
      <c r="R596" s="20">
        <v>44197</v>
      </c>
      <c r="S596" s="22">
        <v>12</v>
      </c>
      <c r="T596" s="7" t="s">
        <v>1358</v>
      </c>
      <c r="U596" s="51">
        <v>17</v>
      </c>
      <c r="V596" s="79"/>
      <c r="W596" s="78"/>
      <c r="X596" s="49">
        <f t="shared" si="54"/>
        <v>0</v>
      </c>
      <c r="Y596" s="16">
        <v>0</v>
      </c>
      <c r="Z596" s="16">
        <v>726205000</v>
      </c>
      <c r="AA596" s="16">
        <v>726205000</v>
      </c>
      <c r="AB596" s="16">
        <v>0</v>
      </c>
      <c r="AC596" s="16">
        <v>0</v>
      </c>
      <c r="AD596" s="55">
        <v>726205000</v>
      </c>
      <c r="AF596" s="58">
        <f t="shared" si="57"/>
        <v>0</v>
      </c>
      <c r="AJ596" s="83">
        <f t="shared" si="58"/>
        <v>0</v>
      </c>
      <c r="AK596" s="84">
        <f t="shared" si="59"/>
        <v>0</v>
      </c>
      <c r="AL596" s="85"/>
    </row>
    <row r="597" spans="1:38" ht="12.75" hidden="1" customHeight="1" x14ac:dyDescent="0.25">
      <c r="A597" s="10" t="s">
        <v>1351</v>
      </c>
      <c r="B597" s="11" t="s">
        <v>1352</v>
      </c>
      <c r="C597" s="11" t="s">
        <v>92</v>
      </c>
      <c r="D597" s="90" t="str">
        <f t="shared" si="55"/>
        <v>40</v>
      </c>
      <c r="E597" s="90" t="str">
        <f t="shared" si="56"/>
        <v>4001</v>
      </c>
      <c r="F597" s="11" t="s">
        <v>1370</v>
      </c>
      <c r="G597" s="11" t="s">
        <v>1396</v>
      </c>
      <c r="H597" s="11">
        <v>56</v>
      </c>
      <c r="I597" s="11" t="s">
        <v>1397</v>
      </c>
      <c r="J597" s="11" t="s">
        <v>1398</v>
      </c>
      <c r="K597" s="13">
        <v>10</v>
      </c>
      <c r="L597" s="14">
        <v>9</v>
      </c>
      <c r="M597" s="75">
        <v>9</v>
      </c>
      <c r="N597" s="11" t="s">
        <v>1399</v>
      </c>
      <c r="O597" s="12" t="s">
        <v>37</v>
      </c>
      <c r="P597" s="16">
        <v>140160000</v>
      </c>
      <c r="Q597" s="18">
        <v>4</v>
      </c>
      <c r="R597" s="20">
        <v>44197</v>
      </c>
      <c r="S597" s="22">
        <v>12</v>
      </c>
      <c r="T597" s="7" t="s">
        <v>1375</v>
      </c>
      <c r="U597" s="51">
        <v>4</v>
      </c>
      <c r="V597" s="79"/>
      <c r="W597" s="78"/>
      <c r="X597" s="49">
        <f t="shared" si="54"/>
        <v>0</v>
      </c>
      <c r="Y597" s="16">
        <v>0</v>
      </c>
      <c r="Z597" s="16">
        <v>99559104</v>
      </c>
      <c r="AA597" s="16">
        <v>99559104</v>
      </c>
      <c r="AB597" s="16">
        <v>0</v>
      </c>
      <c r="AC597" s="16">
        <v>0</v>
      </c>
      <c r="AD597" s="55">
        <v>99559104</v>
      </c>
      <c r="AF597" s="58">
        <f t="shared" si="57"/>
        <v>0</v>
      </c>
      <c r="AJ597" s="83">
        <f t="shared" si="58"/>
        <v>0</v>
      </c>
      <c r="AK597" s="84">
        <f t="shared" si="59"/>
        <v>0</v>
      </c>
      <c r="AL597" s="85"/>
    </row>
    <row r="598" spans="1:38" ht="12.75" hidden="1" customHeight="1" x14ac:dyDescent="0.25">
      <c r="A598" s="10" t="s">
        <v>1351</v>
      </c>
      <c r="B598" s="11" t="s">
        <v>1352</v>
      </c>
      <c r="C598" s="11" t="s">
        <v>92</v>
      </c>
      <c r="D598" s="90" t="str">
        <f t="shared" si="55"/>
        <v>40</v>
      </c>
      <c r="E598" s="90" t="str">
        <f t="shared" si="56"/>
        <v>4001</v>
      </c>
      <c r="F598" s="11" t="s">
        <v>1376</v>
      </c>
      <c r="G598" s="11" t="s">
        <v>1396</v>
      </c>
      <c r="H598" s="11">
        <v>56</v>
      </c>
      <c r="I598" s="11" t="s">
        <v>1397</v>
      </c>
      <c r="J598" s="11" t="s">
        <v>1398</v>
      </c>
      <c r="K598" s="13">
        <v>10</v>
      </c>
      <c r="L598" s="14">
        <v>9</v>
      </c>
      <c r="M598" s="75">
        <v>9</v>
      </c>
      <c r="N598" s="11" t="s">
        <v>1399</v>
      </c>
      <c r="O598" s="12" t="s">
        <v>37</v>
      </c>
      <c r="P598" s="16">
        <v>140160000</v>
      </c>
      <c r="Q598" s="18">
        <v>3</v>
      </c>
      <c r="R598" s="20">
        <v>44197</v>
      </c>
      <c r="S598" s="22">
        <v>12</v>
      </c>
      <c r="T598" s="7" t="s">
        <v>1375</v>
      </c>
      <c r="U598" s="51">
        <v>2</v>
      </c>
      <c r="V598" s="79"/>
      <c r="W598" s="78"/>
      <c r="X598" s="49">
        <f t="shared" si="54"/>
        <v>0</v>
      </c>
      <c r="Y598" s="16">
        <v>0</v>
      </c>
      <c r="Z598" s="16">
        <v>40600896</v>
      </c>
      <c r="AA598" s="16">
        <v>40600896</v>
      </c>
      <c r="AB598" s="16">
        <v>0</v>
      </c>
      <c r="AC598" s="16">
        <v>0</v>
      </c>
      <c r="AD598" s="55">
        <v>40600896</v>
      </c>
      <c r="AF598" s="58">
        <f t="shared" si="57"/>
        <v>0</v>
      </c>
      <c r="AJ598" s="83">
        <f t="shared" si="58"/>
        <v>0</v>
      </c>
      <c r="AK598" s="84">
        <f t="shared" si="59"/>
        <v>0</v>
      </c>
      <c r="AL598" s="85"/>
    </row>
    <row r="599" spans="1:38" ht="12.75" hidden="1" customHeight="1" x14ac:dyDescent="0.25">
      <c r="A599" s="10" t="s">
        <v>1351</v>
      </c>
      <c r="B599" s="11" t="s">
        <v>1352</v>
      </c>
      <c r="C599" s="11" t="s">
        <v>92</v>
      </c>
      <c r="D599" s="90" t="str">
        <f t="shared" si="55"/>
        <v>40</v>
      </c>
      <c r="E599" s="90" t="str">
        <f t="shared" si="56"/>
        <v>4001</v>
      </c>
      <c r="F599" s="11" t="s">
        <v>1400</v>
      </c>
      <c r="G599" s="11" t="s">
        <v>1401</v>
      </c>
      <c r="H599" s="11">
        <v>57</v>
      </c>
      <c r="I599" s="11" t="s">
        <v>1402</v>
      </c>
      <c r="J599" s="11" t="s">
        <v>1403</v>
      </c>
      <c r="K599" s="13">
        <v>120</v>
      </c>
      <c r="L599" s="14">
        <v>20</v>
      </c>
      <c r="M599" s="75">
        <v>17</v>
      </c>
      <c r="N599" s="11" t="s">
        <v>1404</v>
      </c>
      <c r="O599" s="12" t="s">
        <v>37</v>
      </c>
      <c r="P599" s="16">
        <v>153144879</v>
      </c>
      <c r="Q599" s="18">
        <v>32</v>
      </c>
      <c r="R599" s="20">
        <v>44197</v>
      </c>
      <c r="S599" s="22">
        <v>12</v>
      </c>
      <c r="T599" s="7" t="s">
        <v>1358</v>
      </c>
      <c r="U599" s="51">
        <v>1</v>
      </c>
      <c r="V599" s="79"/>
      <c r="W599" s="78"/>
      <c r="X599" s="49">
        <f t="shared" si="54"/>
        <v>0</v>
      </c>
      <c r="Y599" s="16">
        <v>0</v>
      </c>
      <c r="Z599" s="16">
        <v>1000000000</v>
      </c>
      <c r="AA599" s="16">
        <v>153144879</v>
      </c>
      <c r="AB599" s="16">
        <v>0</v>
      </c>
      <c r="AC599" s="16">
        <v>0</v>
      </c>
      <c r="AD599" s="55">
        <v>153144879</v>
      </c>
      <c r="AF599" s="58">
        <f t="shared" si="57"/>
        <v>0</v>
      </c>
      <c r="AJ599" s="83">
        <f t="shared" si="58"/>
        <v>0</v>
      </c>
      <c r="AK599" s="84">
        <f t="shared" si="59"/>
        <v>0</v>
      </c>
      <c r="AL599" s="85"/>
    </row>
    <row r="600" spans="1:38" ht="12.75" hidden="1" customHeight="1" x14ac:dyDescent="0.25">
      <c r="A600" s="10" t="s">
        <v>1351</v>
      </c>
      <c r="B600" s="11" t="s">
        <v>1352</v>
      </c>
      <c r="C600" s="11" t="s">
        <v>92</v>
      </c>
      <c r="D600" s="90" t="str">
        <f t="shared" si="55"/>
        <v>40</v>
      </c>
      <c r="E600" s="90" t="str">
        <f t="shared" si="56"/>
        <v>4001</v>
      </c>
      <c r="F600" s="11" t="s">
        <v>1400</v>
      </c>
      <c r="G600" s="11" t="s">
        <v>1401</v>
      </c>
      <c r="H600" s="11">
        <v>57</v>
      </c>
      <c r="I600" s="11" t="s">
        <v>1402</v>
      </c>
      <c r="J600" s="11" t="s">
        <v>1403</v>
      </c>
      <c r="K600" s="13">
        <v>120</v>
      </c>
      <c r="L600" s="14">
        <v>20</v>
      </c>
      <c r="M600" s="75">
        <v>17</v>
      </c>
      <c r="N600" s="11" t="s">
        <v>1405</v>
      </c>
      <c r="O600" s="12" t="s">
        <v>37</v>
      </c>
      <c r="P600" s="16">
        <v>400000000</v>
      </c>
      <c r="Q600" s="18">
        <v>8</v>
      </c>
      <c r="R600" s="20">
        <v>44197</v>
      </c>
      <c r="S600" s="22">
        <v>12</v>
      </c>
      <c r="T600" s="7" t="s">
        <v>1358</v>
      </c>
      <c r="U600" s="51">
        <v>8</v>
      </c>
      <c r="V600" s="79"/>
      <c r="W600" s="78"/>
      <c r="X600" s="49">
        <f t="shared" si="54"/>
        <v>0</v>
      </c>
      <c r="Y600" s="16">
        <v>0</v>
      </c>
      <c r="Z600" s="16">
        <v>1000000000</v>
      </c>
      <c r="AA600" s="16">
        <v>400000000</v>
      </c>
      <c r="AB600" s="16">
        <v>0</v>
      </c>
      <c r="AC600" s="16">
        <v>0</v>
      </c>
      <c r="AD600" s="55">
        <v>400000000</v>
      </c>
      <c r="AF600" s="58">
        <f t="shared" si="57"/>
        <v>0</v>
      </c>
      <c r="AJ600" s="83">
        <f t="shared" si="58"/>
        <v>0</v>
      </c>
      <c r="AK600" s="84">
        <f t="shared" si="59"/>
        <v>0</v>
      </c>
      <c r="AL600" s="85"/>
    </row>
    <row r="601" spans="1:38" ht="12.75" hidden="1" customHeight="1" x14ac:dyDescent="0.25">
      <c r="A601" s="10" t="s">
        <v>1351</v>
      </c>
      <c r="B601" s="11" t="s">
        <v>1352</v>
      </c>
      <c r="C601" s="11" t="s">
        <v>92</v>
      </c>
      <c r="D601" s="90" t="str">
        <f t="shared" si="55"/>
        <v>40</v>
      </c>
      <c r="E601" s="90" t="str">
        <f t="shared" si="56"/>
        <v>4001</v>
      </c>
      <c r="F601" s="11" t="s">
        <v>1400</v>
      </c>
      <c r="G601" s="11" t="s">
        <v>1401</v>
      </c>
      <c r="H601" s="11">
        <v>57</v>
      </c>
      <c r="I601" s="11" t="s">
        <v>1402</v>
      </c>
      <c r="J601" s="11" t="s">
        <v>1403</v>
      </c>
      <c r="K601" s="13">
        <v>120</v>
      </c>
      <c r="L601" s="14">
        <v>20</v>
      </c>
      <c r="M601" s="75">
        <v>17</v>
      </c>
      <c r="N601" s="11" t="s">
        <v>1406</v>
      </c>
      <c r="O601" s="12" t="s">
        <v>37</v>
      </c>
      <c r="P601" s="16">
        <v>446855121</v>
      </c>
      <c r="Q601" s="18">
        <v>9</v>
      </c>
      <c r="R601" s="20">
        <v>44197</v>
      </c>
      <c r="S601" s="22">
        <v>12</v>
      </c>
      <c r="T601" s="7" t="s">
        <v>1358</v>
      </c>
      <c r="U601" s="51">
        <v>9</v>
      </c>
      <c r="V601" s="79"/>
      <c r="W601" s="78"/>
      <c r="X601" s="49">
        <f t="shared" si="54"/>
        <v>0</v>
      </c>
      <c r="Y601" s="16">
        <v>0</v>
      </c>
      <c r="Z601" s="16">
        <v>1000000000</v>
      </c>
      <c r="AA601" s="16">
        <v>446855121</v>
      </c>
      <c r="AB601" s="16">
        <v>0</v>
      </c>
      <c r="AC601" s="16">
        <v>0</v>
      </c>
      <c r="AD601" s="55">
        <v>446855121</v>
      </c>
      <c r="AF601" s="58">
        <f t="shared" si="57"/>
        <v>0</v>
      </c>
      <c r="AJ601" s="83">
        <f t="shared" si="58"/>
        <v>0</v>
      </c>
      <c r="AK601" s="84">
        <f t="shared" si="59"/>
        <v>0</v>
      </c>
      <c r="AL601" s="85"/>
    </row>
    <row r="602" spans="1:38" ht="12.75" hidden="1" customHeight="1" x14ac:dyDescent="0.25">
      <c r="A602" s="10" t="s">
        <v>1351</v>
      </c>
      <c r="B602" s="11" t="s">
        <v>1352</v>
      </c>
      <c r="C602" s="11" t="s">
        <v>92</v>
      </c>
      <c r="D602" s="90" t="str">
        <f t="shared" si="55"/>
        <v>40</v>
      </c>
      <c r="E602" s="90" t="str">
        <f t="shared" si="56"/>
        <v>4001</v>
      </c>
      <c r="F602" s="11" t="s">
        <v>1386</v>
      </c>
      <c r="G602" s="11" t="s">
        <v>1407</v>
      </c>
      <c r="H602" s="11">
        <v>58</v>
      </c>
      <c r="I602" s="11" t="s">
        <v>1408</v>
      </c>
      <c r="J602" s="11" t="s">
        <v>1409</v>
      </c>
      <c r="K602" s="13">
        <v>5</v>
      </c>
      <c r="L602" s="14">
        <v>1</v>
      </c>
      <c r="M602" s="75">
        <v>1</v>
      </c>
      <c r="N602" s="11" t="s">
        <v>1410</v>
      </c>
      <c r="O602" s="12" t="s">
        <v>37</v>
      </c>
      <c r="P602" s="16">
        <v>110000000</v>
      </c>
      <c r="Q602" s="18">
        <v>1</v>
      </c>
      <c r="R602" s="20">
        <v>44197</v>
      </c>
      <c r="S602" s="22">
        <v>12</v>
      </c>
      <c r="T602" s="7" t="s">
        <v>1358</v>
      </c>
      <c r="U602" s="51">
        <v>1</v>
      </c>
      <c r="V602" s="79"/>
      <c r="W602" s="78"/>
      <c r="X602" s="49">
        <f t="shared" si="54"/>
        <v>0</v>
      </c>
      <c r="Y602" s="16">
        <v>0</v>
      </c>
      <c r="Z602" s="16">
        <v>200000000</v>
      </c>
      <c r="AA602" s="16">
        <v>110000000</v>
      </c>
      <c r="AB602" s="16">
        <v>0</v>
      </c>
      <c r="AC602" s="16">
        <v>0</v>
      </c>
      <c r="AD602" s="55">
        <v>110000000</v>
      </c>
      <c r="AF602" s="58">
        <f t="shared" si="57"/>
        <v>0</v>
      </c>
      <c r="AJ602" s="83">
        <f t="shared" si="58"/>
        <v>0</v>
      </c>
      <c r="AK602" s="84">
        <f t="shared" si="59"/>
        <v>0</v>
      </c>
      <c r="AL602" s="85"/>
    </row>
    <row r="603" spans="1:38" ht="12.75" hidden="1" customHeight="1" x14ac:dyDescent="0.25">
      <c r="A603" s="10" t="s">
        <v>1351</v>
      </c>
      <c r="B603" s="11" t="s">
        <v>1352</v>
      </c>
      <c r="C603" s="11" t="s">
        <v>92</v>
      </c>
      <c r="D603" s="90" t="str">
        <f t="shared" si="55"/>
        <v>40</v>
      </c>
      <c r="E603" s="90" t="str">
        <f t="shared" si="56"/>
        <v>4001</v>
      </c>
      <c r="F603" s="11" t="s">
        <v>1386</v>
      </c>
      <c r="G603" s="11" t="s">
        <v>1407</v>
      </c>
      <c r="H603" s="11">
        <v>58</v>
      </c>
      <c r="I603" s="11" t="s">
        <v>1408</v>
      </c>
      <c r="J603" s="11" t="s">
        <v>1409</v>
      </c>
      <c r="K603" s="13">
        <v>5</v>
      </c>
      <c r="L603" s="14">
        <v>1</v>
      </c>
      <c r="M603" s="75">
        <v>1</v>
      </c>
      <c r="N603" s="11" t="s">
        <v>1411</v>
      </c>
      <c r="O603" s="12" t="s">
        <v>37</v>
      </c>
      <c r="P603" s="16">
        <v>90000000</v>
      </c>
      <c r="Q603" s="18">
        <v>1</v>
      </c>
      <c r="R603" s="20">
        <v>44197</v>
      </c>
      <c r="S603" s="22">
        <v>12</v>
      </c>
      <c r="T603" s="7" t="s">
        <v>1358</v>
      </c>
      <c r="U603" s="51">
        <v>1</v>
      </c>
      <c r="V603" s="79"/>
      <c r="W603" s="78"/>
      <c r="X603" s="49">
        <f t="shared" si="54"/>
        <v>0</v>
      </c>
      <c r="Y603" s="16">
        <v>0</v>
      </c>
      <c r="Z603" s="16">
        <v>200000000</v>
      </c>
      <c r="AA603" s="16">
        <v>90000000</v>
      </c>
      <c r="AB603" s="16">
        <v>0</v>
      </c>
      <c r="AC603" s="16">
        <v>0</v>
      </c>
      <c r="AD603" s="55">
        <v>90000000</v>
      </c>
      <c r="AF603" s="58">
        <f t="shared" si="57"/>
        <v>0</v>
      </c>
      <c r="AJ603" s="83">
        <f t="shared" si="58"/>
        <v>0</v>
      </c>
      <c r="AK603" s="84">
        <f t="shared" si="59"/>
        <v>0</v>
      </c>
      <c r="AL603" s="85"/>
    </row>
    <row r="604" spans="1:38" ht="12.75" hidden="1" customHeight="1" x14ac:dyDescent="0.25">
      <c r="A604" s="10" t="s">
        <v>1351</v>
      </c>
      <c r="B604" s="11" t="s">
        <v>1352</v>
      </c>
      <c r="C604" s="11" t="s">
        <v>92</v>
      </c>
      <c r="D604" s="90" t="str">
        <f t="shared" si="55"/>
        <v>40</v>
      </c>
      <c r="E604" s="90" t="str">
        <f t="shared" si="56"/>
        <v>4001</v>
      </c>
      <c r="F604" s="11" t="s">
        <v>1370</v>
      </c>
      <c r="G604" s="11" t="s">
        <v>1412</v>
      </c>
      <c r="H604" s="11">
        <v>59</v>
      </c>
      <c r="I604" s="11" t="s">
        <v>1413</v>
      </c>
      <c r="J604" s="11" t="s">
        <v>1414</v>
      </c>
      <c r="K604" s="13">
        <v>100</v>
      </c>
      <c r="L604" s="14">
        <v>25</v>
      </c>
      <c r="M604" s="75">
        <v>25</v>
      </c>
      <c r="N604" s="11" t="s">
        <v>1415</v>
      </c>
      <c r="O604" s="12" t="s">
        <v>37</v>
      </c>
      <c r="P604" s="16">
        <v>1253940000</v>
      </c>
      <c r="Q604" s="18">
        <v>20</v>
      </c>
      <c r="R604" s="20">
        <v>44197</v>
      </c>
      <c r="S604" s="22">
        <v>12</v>
      </c>
      <c r="T604" s="7" t="s">
        <v>1375</v>
      </c>
      <c r="U604" s="51">
        <v>20</v>
      </c>
      <c r="V604" s="79"/>
      <c r="W604" s="78"/>
      <c r="X604" s="49">
        <f t="shared" si="54"/>
        <v>0</v>
      </c>
      <c r="Y604" s="16">
        <v>0</v>
      </c>
      <c r="Z604" s="16">
        <v>1196806220</v>
      </c>
      <c r="AA604" s="16">
        <v>1196806220</v>
      </c>
      <c r="AB604" s="16">
        <v>0</v>
      </c>
      <c r="AC604" s="16">
        <v>0</v>
      </c>
      <c r="AD604" s="55">
        <v>1196806220</v>
      </c>
      <c r="AF604" s="58">
        <f t="shared" si="57"/>
        <v>0</v>
      </c>
      <c r="AJ604" s="83">
        <f t="shared" si="58"/>
        <v>0</v>
      </c>
      <c r="AK604" s="84">
        <f t="shared" si="59"/>
        <v>0</v>
      </c>
      <c r="AL604" s="85"/>
    </row>
    <row r="605" spans="1:38" ht="12.75" hidden="1" customHeight="1" x14ac:dyDescent="0.25">
      <c r="A605" s="10" t="s">
        <v>1351</v>
      </c>
      <c r="B605" s="11" t="s">
        <v>1352</v>
      </c>
      <c r="C605" s="11" t="s">
        <v>92</v>
      </c>
      <c r="D605" s="90" t="str">
        <f t="shared" si="55"/>
        <v>40</v>
      </c>
      <c r="E605" s="90" t="str">
        <f t="shared" si="56"/>
        <v>4001</v>
      </c>
      <c r="F605" s="11" t="s">
        <v>1376</v>
      </c>
      <c r="G605" s="11" t="s">
        <v>1416</v>
      </c>
      <c r="H605" s="11">
        <v>59</v>
      </c>
      <c r="I605" s="11" t="s">
        <v>1413</v>
      </c>
      <c r="J605" s="11" t="s">
        <v>1414</v>
      </c>
      <c r="K605" s="13">
        <v>100</v>
      </c>
      <c r="L605" s="14">
        <v>25</v>
      </c>
      <c r="M605" s="75">
        <v>25</v>
      </c>
      <c r="N605" s="11" t="s">
        <v>1417</v>
      </c>
      <c r="O605" s="12" t="s">
        <v>37</v>
      </c>
      <c r="P605" s="16">
        <v>100000000</v>
      </c>
      <c r="Q605" s="18">
        <v>1</v>
      </c>
      <c r="R605" s="20">
        <v>44197</v>
      </c>
      <c r="S605" s="22">
        <v>12</v>
      </c>
      <c r="T605" s="7" t="s">
        <v>1358</v>
      </c>
      <c r="U605" s="51">
        <v>1</v>
      </c>
      <c r="V605" s="79"/>
      <c r="W605" s="78"/>
      <c r="X605" s="49">
        <f t="shared" si="54"/>
        <v>0</v>
      </c>
      <c r="Y605" s="16">
        <v>0</v>
      </c>
      <c r="Z605" s="16">
        <v>100000000</v>
      </c>
      <c r="AA605" s="16">
        <v>100000000</v>
      </c>
      <c r="AB605" s="16">
        <v>0</v>
      </c>
      <c r="AC605" s="16">
        <v>0</v>
      </c>
      <c r="AD605" s="55">
        <v>100000000</v>
      </c>
      <c r="AF605" s="58">
        <f t="shared" si="57"/>
        <v>0</v>
      </c>
      <c r="AJ605" s="83">
        <f t="shared" si="58"/>
        <v>0</v>
      </c>
      <c r="AK605" s="84">
        <f t="shared" si="59"/>
        <v>0</v>
      </c>
      <c r="AL605" s="85"/>
    </row>
    <row r="606" spans="1:38" ht="12.75" hidden="1" customHeight="1" x14ac:dyDescent="0.25">
      <c r="A606" s="10" t="s">
        <v>1351</v>
      </c>
      <c r="B606" s="11" t="s">
        <v>1352</v>
      </c>
      <c r="C606" s="11" t="s">
        <v>92</v>
      </c>
      <c r="D606" s="90" t="str">
        <f t="shared" si="55"/>
        <v>40</v>
      </c>
      <c r="E606" s="90" t="str">
        <f t="shared" si="56"/>
        <v>4001</v>
      </c>
      <c r="F606" s="11" t="s">
        <v>1376</v>
      </c>
      <c r="G606" s="11" t="s">
        <v>1407</v>
      </c>
      <c r="H606" s="11">
        <v>59</v>
      </c>
      <c r="I606" s="11" t="s">
        <v>1413</v>
      </c>
      <c r="J606" s="11" t="s">
        <v>1414</v>
      </c>
      <c r="K606" s="13">
        <v>100</v>
      </c>
      <c r="L606" s="14">
        <v>25</v>
      </c>
      <c r="M606" s="75">
        <v>25</v>
      </c>
      <c r="N606" s="11" t="s">
        <v>1415</v>
      </c>
      <c r="O606" s="12" t="s">
        <v>37</v>
      </c>
      <c r="P606" s="16">
        <v>1406727570</v>
      </c>
      <c r="Q606" s="18">
        <v>50</v>
      </c>
      <c r="R606" s="20">
        <v>44197</v>
      </c>
      <c r="S606" s="22">
        <v>12</v>
      </c>
      <c r="T606" s="7" t="s">
        <v>1375</v>
      </c>
      <c r="U606" s="51">
        <v>4</v>
      </c>
      <c r="V606" s="79"/>
      <c r="W606" s="78"/>
      <c r="X606" s="49">
        <f t="shared" si="54"/>
        <v>0</v>
      </c>
      <c r="Y606" s="16">
        <v>0</v>
      </c>
      <c r="Z606" s="16">
        <v>209921350</v>
      </c>
      <c r="AA606" s="16">
        <v>209921350</v>
      </c>
      <c r="AB606" s="16">
        <v>0</v>
      </c>
      <c r="AC606" s="16">
        <v>0</v>
      </c>
      <c r="AD606" s="55">
        <v>209921350</v>
      </c>
      <c r="AF606" s="58">
        <f t="shared" si="57"/>
        <v>0</v>
      </c>
      <c r="AJ606" s="83">
        <f t="shared" si="58"/>
        <v>0</v>
      </c>
      <c r="AK606" s="84">
        <f t="shared" si="59"/>
        <v>0</v>
      </c>
      <c r="AL606" s="85"/>
    </row>
    <row r="607" spans="1:38" ht="12.75" hidden="1" customHeight="1" x14ac:dyDescent="0.25">
      <c r="A607" s="10" t="s">
        <v>1351</v>
      </c>
      <c r="B607" s="11" t="s">
        <v>1352</v>
      </c>
      <c r="C607" s="11" t="s">
        <v>92</v>
      </c>
      <c r="D607" s="90" t="str">
        <f t="shared" si="55"/>
        <v>40</v>
      </c>
      <c r="E607" s="90" t="str">
        <f t="shared" si="56"/>
        <v>4001</v>
      </c>
      <c r="F607" s="11" t="s">
        <v>1376</v>
      </c>
      <c r="G607" s="11" t="s">
        <v>1418</v>
      </c>
      <c r="H607" s="11">
        <v>59</v>
      </c>
      <c r="I607" s="11" t="s">
        <v>1413</v>
      </c>
      <c r="J607" s="11" t="s">
        <v>1414</v>
      </c>
      <c r="K607" s="13">
        <v>100</v>
      </c>
      <c r="L607" s="14">
        <v>25</v>
      </c>
      <c r="M607" s="75">
        <v>25</v>
      </c>
      <c r="N607" s="11" t="s">
        <v>1419</v>
      </c>
      <c r="O607" s="12" t="s">
        <v>37</v>
      </c>
      <c r="P607" s="16">
        <v>70000000</v>
      </c>
      <c r="Q607" s="18">
        <v>1</v>
      </c>
      <c r="R607" s="20">
        <v>44197</v>
      </c>
      <c r="S607" s="22">
        <v>12</v>
      </c>
      <c r="T607" s="7" t="s">
        <v>1375</v>
      </c>
      <c r="U607" s="51">
        <v>1</v>
      </c>
      <c r="V607" s="79"/>
      <c r="W607" s="78"/>
      <c r="X607" s="49">
        <f t="shared" si="54"/>
        <v>0</v>
      </c>
      <c r="Y607" s="16">
        <v>0</v>
      </c>
      <c r="Z607" s="16">
        <v>100000000</v>
      </c>
      <c r="AA607" s="16">
        <v>70000000</v>
      </c>
      <c r="AB607" s="16">
        <v>0</v>
      </c>
      <c r="AC607" s="16">
        <v>0</v>
      </c>
      <c r="AD607" s="55">
        <v>70000000</v>
      </c>
      <c r="AF607" s="58">
        <f t="shared" si="57"/>
        <v>0</v>
      </c>
      <c r="AJ607" s="83">
        <f t="shared" si="58"/>
        <v>0</v>
      </c>
      <c r="AK607" s="84">
        <f t="shared" si="59"/>
        <v>0</v>
      </c>
      <c r="AL607" s="85"/>
    </row>
    <row r="608" spans="1:38" ht="12.75" hidden="1" customHeight="1" x14ac:dyDescent="0.25">
      <c r="A608" s="10" t="s">
        <v>1351</v>
      </c>
      <c r="B608" s="11" t="s">
        <v>1352</v>
      </c>
      <c r="C608" s="11" t="s">
        <v>92</v>
      </c>
      <c r="D608" s="90" t="str">
        <f t="shared" si="55"/>
        <v>40</v>
      </c>
      <c r="E608" s="90" t="str">
        <f t="shared" si="56"/>
        <v>4001</v>
      </c>
      <c r="F608" s="11" t="s">
        <v>1376</v>
      </c>
      <c r="G608" s="11" t="s">
        <v>1418</v>
      </c>
      <c r="H608" s="11">
        <v>59</v>
      </c>
      <c r="I608" s="11" t="s">
        <v>1413</v>
      </c>
      <c r="J608" s="11" t="s">
        <v>1414</v>
      </c>
      <c r="K608" s="13">
        <v>100</v>
      </c>
      <c r="L608" s="14">
        <v>25</v>
      </c>
      <c r="M608" s="75">
        <v>25</v>
      </c>
      <c r="N608" s="11" t="s">
        <v>1420</v>
      </c>
      <c r="O608" s="12" t="s">
        <v>37</v>
      </c>
      <c r="P608" s="16">
        <v>30000000</v>
      </c>
      <c r="Q608" s="18">
        <v>1</v>
      </c>
      <c r="R608" s="20">
        <v>44197</v>
      </c>
      <c r="S608" s="22">
        <v>12</v>
      </c>
      <c r="T608" s="7" t="s">
        <v>1358</v>
      </c>
      <c r="U608" s="51">
        <v>1</v>
      </c>
      <c r="V608" s="79"/>
      <c r="W608" s="78"/>
      <c r="X608" s="49">
        <f t="shared" si="54"/>
        <v>0</v>
      </c>
      <c r="Y608" s="16">
        <v>0</v>
      </c>
      <c r="Z608" s="16">
        <v>100000000</v>
      </c>
      <c r="AA608" s="16">
        <v>30000000</v>
      </c>
      <c r="AB608" s="16">
        <v>0</v>
      </c>
      <c r="AC608" s="16">
        <v>0</v>
      </c>
      <c r="AD608" s="55">
        <v>30000000</v>
      </c>
      <c r="AF608" s="58">
        <f t="shared" si="57"/>
        <v>0</v>
      </c>
      <c r="AJ608" s="83">
        <f t="shared" si="58"/>
        <v>0</v>
      </c>
      <c r="AK608" s="84">
        <f t="shared" si="59"/>
        <v>0</v>
      </c>
      <c r="AL608" s="85"/>
    </row>
    <row r="609" spans="1:38" ht="12.75" hidden="1" customHeight="1" x14ac:dyDescent="0.25">
      <c r="A609" s="10" t="s">
        <v>1351</v>
      </c>
      <c r="B609" s="11" t="s">
        <v>1352</v>
      </c>
      <c r="C609" s="11" t="s">
        <v>146</v>
      </c>
      <c r="D609" s="90" t="str">
        <f t="shared" si="55"/>
        <v>40</v>
      </c>
      <c r="E609" s="90" t="str">
        <f t="shared" si="56"/>
        <v>4002</v>
      </c>
      <c r="F609" s="11" t="s">
        <v>1421</v>
      </c>
      <c r="G609" s="11" t="s">
        <v>1422</v>
      </c>
      <c r="H609" s="11">
        <v>363</v>
      </c>
      <c r="I609" s="11" t="s">
        <v>1423</v>
      </c>
      <c r="J609" s="11" t="s">
        <v>1424</v>
      </c>
      <c r="K609" s="13">
        <v>2</v>
      </c>
      <c r="L609" s="14">
        <v>1</v>
      </c>
      <c r="M609" s="75">
        <v>2</v>
      </c>
      <c r="N609" s="11" t="s">
        <v>1368</v>
      </c>
      <c r="O609" s="12" t="s">
        <v>1369</v>
      </c>
      <c r="P609" s="16">
        <v>300000000</v>
      </c>
      <c r="Q609" s="18">
        <v>500</v>
      </c>
      <c r="R609" s="20">
        <v>44197</v>
      </c>
      <c r="S609" s="22">
        <v>12</v>
      </c>
      <c r="T609" s="7" t="s">
        <v>1358</v>
      </c>
      <c r="U609" s="51">
        <v>500</v>
      </c>
      <c r="V609" s="79"/>
      <c r="W609" s="78"/>
      <c r="X609" s="49">
        <f t="shared" si="54"/>
        <v>0</v>
      </c>
      <c r="Y609" s="16">
        <v>0</v>
      </c>
      <c r="Z609" s="16">
        <v>550000000</v>
      </c>
      <c r="AA609" s="16">
        <v>300000000</v>
      </c>
      <c r="AB609" s="16">
        <v>0</v>
      </c>
      <c r="AC609" s="16">
        <v>0</v>
      </c>
      <c r="AD609" s="55">
        <v>300000000</v>
      </c>
      <c r="AF609" s="58">
        <f t="shared" si="57"/>
        <v>0</v>
      </c>
      <c r="AJ609" s="83">
        <f t="shared" si="58"/>
        <v>0</v>
      </c>
      <c r="AK609" s="84">
        <f t="shared" si="59"/>
        <v>0</v>
      </c>
      <c r="AL609" s="85"/>
    </row>
    <row r="610" spans="1:38" ht="12.75" hidden="1" customHeight="1" x14ac:dyDescent="0.25">
      <c r="A610" s="10" t="s">
        <v>1351</v>
      </c>
      <c r="B610" s="11" t="s">
        <v>1352</v>
      </c>
      <c r="C610" s="11" t="s">
        <v>146</v>
      </c>
      <c r="D610" s="90" t="str">
        <f t="shared" si="55"/>
        <v>40</v>
      </c>
      <c r="E610" s="90" t="str">
        <f t="shared" si="56"/>
        <v>4002</v>
      </c>
      <c r="F610" s="11" t="s">
        <v>1421</v>
      </c>
      <c r="G610" s="11" t="s">
        <v>1422</v>
      </c>
      <c r="H610" s="11">
        <v>363</v>
      </c>
      <c r="I610" s="11" t="s">
        <v>1423</v>
      </c>
      <c r="J610" s="11" t="s">
        <v>1424</v>
      </c>
      <c r="K610" s="13">
        <v>2</v>
      </c>
      <c r="L610" s="14">
        <v>1</v>
      </c>
      <c r="M610" s="75">
        <v>2</v>
      </c>
      <c r="N610" s="11" t="s">
        <v>632</v>
      </c>
      <c r="O610" s="12" t="s">
        <v>37</v>
      </c>
      <c r="P610" s="16">
        <v>250000000</v>
      </c>
      <c r="Q610" s="18">
        <v>1</v>
      </c>
      <c r="R610" s="20">
        <v>44197</v>
      </c>
      <c r="S610" s="22">
        <v>12</v>
      </c>
      <c r="T610" s="7" t="s">
        <v>1358</v>
      </c>
      <c r="U610" s="51">
        <v>1</v>
      </c>
      <c r="V610" s="79"/>
      <c r="W610" s="78"/>
      <c r="X610" s="49">
        <f t="shared" si="54"/>
        <v>0</v>
      </c>
      <c r="Y610" s="16">
        <v>0</v>
      </c>
      <c r="Z610" s="16">
        <v>550000000</v>
      </c>
      <c r="AA610" s="16">
        <v>250000000</v>
      </c>
      <c r="AB610" s="16">
        <v>0</v>
      </c>
      <c r="AC610" s="16">
        <v>0</v>
      </c>
      <c r="AD610" s="55">
        <v>250000000</v>
      </c>
      <c r="AF610" s="58">
        <f t="shared" si="57"/>
        <v>0</v>
      </c>
      <c r="AJ610" s="83">
        <f t="shared" si="58"/>
        <v>0</v>
      </c>
      <c r="AK610" s="84">
        <f t="shared" si="59"/>
        <v>0</v>
      </c>
      <c r="AL610" s="85"/>
    </row>
    <row r="611" spans="1:38" ht="12.75" hidden="1" customHeight="1" x14ac:dyDescent="0.25">
      <c r="A611" s="10" t="s">
        <v>1425</v>
      </c>
      <c r="B611" s="11" t="s">
        <v>1426</v>
      </c>
      <c r="C611" s="11" t="s">
        <v>567</v>
      </c>
      <c r="D611" s="90" t="str">
        <f t="shared" si="55"/>
        <v>21</v>
      </c>
      <c r="E611" s="90" t="str">
        <f t="shared" si="56"/>
        <v>2104</v>
      </c>
      <c r="F611" s="11" t="s">
        <v>1427</v>
      </c>
      <c r="G611" s="11" t="s">
        <v>1428</v>
      </c>
      <c r="H611" s="11">
        <v>199</v>
      </c>
      <c r="I611" s="11" t="s">
        <v>1429</v>
      </c>
      <c r="J611" s="11" t="s">
        <v>1430</v>
      </c>
      <c r="K611" s="13">
        <v>700</v>
      </c>
      <c r="L611" s="14">
        <v>233</v>
      </c>
      <c r="M611" s="75">
        <v>244</v>
      </c>
      <c r="N611" s="11" t="s">
        <v>1431</v>
      </c>
      <c r="O611" s="12" t="s">
        <v>522</v>
      </c>
      <c r="P611" s="16">
        <v>154000000</v>
      </c>
      <c r="Q611" s="18">
        <v>6</v>
      </c>
      <c r="R611" s="20">
        <v>44197</v>
      </c>
      <c r="S611" s="22">
        <v>12</v>
      </c>
      <c r="T611" s="7" t="s">
        <v>85</v>
      </c>
      <c r="U611" s="51">
        <v>6</v>
      </c>
      <c r="V611" s="79"/>
      <c r="W611" s="78"/>
      <c r="X611" s="49">
        <f t="shared" si="54"/>
        <v>0</v>
      </c>
      <c r="Y611" s="16">
        <v>0</v>
      </c>
      <c r="Z611" s="16">
        <v>327000000</v>
      </c>
      <c r="AA611" s="16">
        <v>154000000</v>
      </c>
      <c r="AB611" s="16">
        <v>0</v>
      </c>
      <c r="AC611" s="16">
        <v>0</v>
      </c>
      <c r="AD611" s="55">
        <v>154000000</v>
      </c>
      <c r="AF611" s="58">
        <f t="shared" si="57"/>
        <v>0</v>
      </c>
      <c r="AJ611" s="83">
        <f t="shared" si="58"/>
        <v>0</v>
      </c>
      <c r="AK611" s="84">
        <f t="shared" si="59"/>
        <v>0</v>
      </c>
      <c r="AL611" s="85"/>
    </row>
    <row r="612" spans="1:38" ht="12.75" hidden="1" customHeight="1" x14ac:dyDescent="0.25">
      <c r="A612" s="10" t="s">
        <v>1425</v>
      </c>
      <c r="B612" s="11" t="s">
        <v>1426</v>
      </c>
      <c r="C612" s="11" t="s">
        <v>567</v>
      </c>
      <c r="D612" s="90" t="str">
        <f t="shared" si="55"/>
        <v>21</v>
      </c>
      <c r="E612" s="90" t="str">
        <f t="shared" si="56"/>
        <v>2104</v>
      </c>
      <c r="F612" s="11" t="s">
        <v>1427</v>
      </c>
      <c r="G612" s="11" t="s">
        <v>1428</v>
      </c>
      <c r="H612" s="11">
        <v>199</v>
      </c>
      <c r="I612" s="11" t="s">
        <v>1429</v>
      </c>
      <c r="J612" s="11" t="s">
        <v>1430</v>
      </c>
      <c r="K612" s="13">
        <v>700</v>
      </c>
      <c r="L612" s="14">
        <v>233</v>
      </c>
      <c r="M612" s="75">
        <v>244</v>
      </c>
      <c r="N612" s="11" t="s">
        <v>1432</v>
      </c>
      <c r="O612" s="12" t="s">
        <v>522</v>
      </c>
      <c r="P612" s="16">
        <v>173000000</v>
      </c>
      <c r="Q612" s="18">
        <v>6</v>
      </c>
      <c r="R612" s="20">
        <v>44197</v>
      </c>
      <c r="S612" s="22">
        <v>12</v>
      </c>
      <c r="T612" s="7" t="s">
        <v>85</v>
      </c>
      <c r="U612" s="51">
        <v>6</v>
      </c>
      <c r="V612" s="79"/>
      <c r="W612" s="78"/>
      <c r="X612" s="49">
        <f t="shared" si="54"/>
        <v>0</v>
      </c>
      <c r="Y612" s="16">
        <v>0</v>
      </c>
      <c r="Z612" s="16">
        <v>327000000</v>
      </c>
      <c r="AA612" s="16">
        <v>173000000</v>
      </c>
      <c r="AB612" s="16">
        <v>0</v>
      </c>
      <c r="AC612" s="16">
        <v>0</v>
      </c>
      <c r="AD612" s="55">
        <v>173000000</v>
      </c>
      <c r="AF612" s="58">
        <f t="shared" si="57"/>
        <v>0</v>
      </c>
      <c r="AJ612" s="83">
        <f t="shared" si="58"/>
        <v>0</v>
      </c>
      <c r="AK612" s="84">
        <f t="shared" si="59"/>
        <v>0</v>
      </c>
      <c r="AL612" s="85"/>
    </row>
    <row r="613" spans="1:38" ht="12.75" hidden="1" customHeight="1" x14ac:dyDescent="0.25">
      <c r="A613" s="10" t="s">
        <v>1425</v>
      </c>
      <c r="B613" s="11" t="s">
        <v>1426</v>
      </c>
      <c r="C613" s="11" t="s">
        <v>567</v>
      </c>
      <c r="D613" s="90" t="str">
        <f t="shared" si="55"/>
        <v>21</v>
      </c>
      <c r="E613" s="90" t="str">
        <f t="shared" si="56"/>
        <v>2104</v>
      </c>
      <c r="F613" s="11" t="s">
        <v>1427</v>
      </c>
      <c r="G613" s="11" t="s">
        <v>1433</v>
      </c>
      <c r="H613" s="11">
        <v>201</v>
      </c>
      <c r="I613" s="11" t="s">
        <v>1434</v>
      </c>
      <c r="J613" s="11" t="s">
        <v>1435</v>
      </c>
      <c r="K613" s="13">
        <v>10</v>
      </c>
      <c r="L613" s="14">
        <v>3</v>
      </c>
      <c r="M613" s="75">
        <v>3</v>
      </c>
      <c r="N613" s="11" t="s">
        <v>1436</v>
      </c>
      <c r="O613" s="12" t="s">
        <v>37</v>
      </c>
      <c r="P613" s="16">
        <v>124427684</v>
      </c>
      <c r="Q613" s="18">
        <v>3</v>
      </c>
      <c r="R613" s="20">
        <v>44197</v>
      </c>
      <c r="S613" s="22">
        <v>12</v>
      </c>
      <c r="T613" s="7" t="s">
        <v>85</v>
      </c>
      <c r="U613" s="51">
        <v>3</v>
      </c>
      <c r="V613" s="79"/>
      <c r="W613" s="78"/>
      <c r="X613" s="49">
        <f t="shared" si="54"/>
        <v>0</v>
      </c>
      <c r="Y613" s="16">
        <v>0</v>
      </c>
      <c r="Z613" s="16">
        <v>124427684</v>
      </c>
      <c r="AA613" s="16">
        <v>124427684</v>
      </c>
      <c r="AB613" s="16">
        <v>0</v>
      </c>
      <c r="AC613" s="16">
        <v>0</v>
      </c>
      <c r="AD613" s="55">
        <v>124427684</v>
      </c>
      <c r="AF613" s="58">
        <f t="shared" si="57"/>
        <v>0</v>
      </c>
      <c r="AJ613" s="83">
        <f t="shared" si="58"/>
        <v>0</v>
      </c>
      <c r="AK613" s="84">
        <f t="shared" si="59"/>
        <v>0</v>
      </c>
      <c r="AL613" s="85"/>
    </row>
    <row r="614" spans="1:38" ht="12.75" hidden="1" customHeight="1" x14ac:dyDescent="0.25">
      <c r="A614" s="10" t="s">
        <v>1425</v>
      </c>
      <c r="B614" s="11" t="s">
        <v>1426</v>
      </c>
      <c r="C614" s="11" t="s">
        <v>567</v>
      </c>
      <c r="D614" s="90" t="str">
        <f t="shared" si="55"/>
        <v>21</v>
      </c>
      <c r="E614" s="90" t="str">
        <f t="shared" si="56"/>
        <v>2104</v>
      </c>
      <c r="F614" s="11" t="s">
        <v>1437</v>
      </c>
      <c r="G614" s="11" t="s">
        <v>1438</v>
      </c>
      <c r="H614" s="11">
        <v>205</v>
      </c>
      <c r="I614" s="11" t="s">
        <v>1439</v>
      </c>
      <c r="J614" s="11" t="s">
        <v>1440</v>
      </c>
      <c r="K614" s="13">
        <v>3</v>
      </c>
      <c r="L614" s="14">
        <v>1</v>
      </c>
      <c r="M614" s="75">
        <v>0</v>
      </c>
      <c r="N614" s="11" t="s">
        <v>1441</v>
      </c>
      <c r="O614" s="12" t="s">
        <v>37</v>
      </c>
      <c r="P614" s="16">
        <v>30000000</v>
      </c>
      <c r="Q614" s="18">
        <v>1</v>
      </c>
      <c r="R614" s="20">
        <v>44197</v>
      </c>
      <c r="S614" s="22">
        <v>12</v>
      </c>
      <c r="T614" s="7" t="s">
        <v>85</v>
      </c>
      <c r="U614" s="51">
        <v>1</v>
      </c>
      <c r="V614" s="79"/>
      <c r="W614" s="78"/>
      <c r="X614" s="49">
        <f t="shared" si="54"/>
        <v>0</v>
      </c>
      <c r="Y614" s="16">
        <v>0</v>
      </c>
      <c r="Z614" s="16">
        <v>0</v>
      </c>
      <c r="AA614" s="40">
        <v>0</v>
      </c>
      <c r="AB614" s="16">
        <v>0</v>
      </c>
      <c r="AC614" s="16">
        <v>0</v>
      </c>
      <c r="AD614" s="55">
        <v>0</v>
      </c>
      <c r="AF614" s="58" t="e">
        <f t="shared" si="57"/>
        <v>#DIV/0!</v>
      </c>
      <c r="AJ614" s="83">
        <f t="shared" si="58"/>
        <v>0</v>
      </c>
      <c r="AK614" s="84" t="e">
        <f t="shared" si="59"/>
        <v>#DIV/0!</v>
      </c>
      <c r="AL614" s="85" t="s">
        <v>2766</v>
      </c>
    </row>
    <row r="615" spans="1:38" ht="12.75" hidden="1" customHeight="1" x14ac:dyDescent="0.25">
      <c r="A615" s="10" t="s">
        <v>1425</v>
      </c>
      <c r="B615" s="11" t="s">
        <v>1426</v>
      </c>
      <c r="C615" s="11" t="s">
        <v>567</v>
      </c>
      <c r="D615" s="90" t="str">
        <f t="shared" si="55"/>
        <v>21</v>
      </c>
      <c r="E615" s="90" t="str">
        <f t="shared" si="56"/>
        <v>2102</v>
      </c>
      <c r="F615" s="11" t="s">
        <v>1442</v>
      </c>
      <c r="G615" s="11" t="s">
        <v>1443</v>
      </c>
      <c r="H615" s="11">
        <v>239</v>
      </c>
      <c r="I615" s="11" t="s">
        <v>1444</v>
      </c>
      <c r="J615" s="11" t="s">
        <v>1445</v>
      </c>
      <c r="K615" s="13">
        <v>1000</v>
      </c>
      <c r="L615" s="14">
        <v>300</v>
      </c>
      <c r="M615" s="75">
        <v>203</v>
      </c>
      <c r="N615" s="11" t="s">
        <v>1446</v>
      </c>
      <c r="O615" s="12" t="s">
        <v>37</v>
      </c>
      <c r="P615" s="16">
        <v>362347898</v>
      </c>
      <c r="Q615" s="18">
        <v>1</v>
      </c>
      <c r="R615" s="20">
        <v>44197</v>
      </c>
      <c r="S615" s="22">
        <v>12</v>
      </c>
      <c r="T615" s="7" t="s">
        <v>85</v>
      </c>
      <c r="U615" s="51">
        <v>1</v>
      </c>
      <c r="V615" s="79"/>
      <c r="W615" s="78"/>
      <c r="X615" s="49">
        <f t="shared" si="54"/>
        <v>0</v>
      </c>
      <c r="Y615" s="16">
        <v>0</v>
      </c>
      <c r="Z615" s="16">
        <v>296808719</v>
      </c>
      <c r="AA615" s="16">
        <v>296808719</v>
      </c>
      <c r="AB615" s="16">
        <v>0</v>
      </c>
      <c r="AC615" s="16">
        <v>0</v>
      </c>
      <c r="AD615" s="55">
        <v>296808719</v>
      </c>
      <c r="AF615" s="58">
        <f t="shared" si="57"/>
        <v>0</v>
      </c>
      <c r="AJ615" s="83">
        <f t="shared" si="58"/>
        <v>0</v>
      </c>
      <c r="AK615" s="84">
        <f t="shared" si="59"/>
        <v>0</v>
      </c>
      <c r="AL615" s="85"/>
    </row>
    <row r="616" spans="1:38" ht="12.75" hidden="1" customHeight="1" x14ac:dyDescent="0.25">
      <c r="A616" s="10" t="s">
        <v>1425</v>
      </c>
      <c r="B616" s="11" t="s">
        <v>1426</v>
      </c>
      <c r="C616" s="11" t="s">
        <v>567</v>
      </c>
      <c r="D616" s="90" t="str">
        <f t="shared" si="55"/>
        <v>21</v>
      </c>
      <c r="E616" s="90" t="str">
        <f t="shared" si="56"/>
        <v>2102</v>
      </c>
      <c r="F616" s="11" t="s">
        <v>1442</v>
      </c>
      <c r="G616" s="11" t="s">
        <v>1447</v>
      </c>
      <c r="H616" s="11">
        <v>239</v>
      </c>
      <c r="I616" s="11" t="s">
        <v>1444</v>
      </c>
      <c r="J616" s="11" t="s">
        <v>1445</v>
      </c>
      <c r="K616" s="13">
        <v>1000</v>
      </c>
      <c r="L616" s="14">
        <v>300</v>
      </c>
      <c r="M616" s="75">
        <v>203</v>
      </c>
      <c r="N616" s="11" t="s">
        <v>1448</v>
      </c>
      <c r="O616" s="12" t="s">
        <v>37</v>
      </c>
      <c r="P616" s="16">
        <v>781080102</v>
      </c>
      <c r="Q616" s="18">
        <v>50</v>
      </c>
      <c r="R616" s="20">
        <v>44197</v>
      </c>
      <c r="S616" s="22">
        <v>12</v>
      </c>
      <c r="T616" s="7" t="s">
        <v>85</v>
      </c>
      <c r="U616" s="51">
        <v>50</v>
      </c>
      <c r="V616" s="79"/>
      <c r="W616" s="78"/>
      <c r="X616" s="49">
        <f t="shared" si="54"/>
        <v>0</v>
      </c>
      <c r="Y616" s="16">
        <v>0</v>
      </c>
      <c r="Z616" s="16">
        <v>688834114</v>
      </c>
      <c r="AA616" s="16">
        <v>688834114</v>
      </c>
      <c r="AB616" s="16">
        <v>0</v>
      </c>
      <c r="AC616" s="16">
        <v>0</v>
      </c>
      <c r="AD616" s="55">
        <v>688834114</v>
      </c>
      <c r="AF616" s="58">
        <f t="shared" si="57"/>
        <v>0</v>
      </c>
      <c r="AJ616" s="83">
        <f t="shared" si="58"/>
        <v>0</v>
      </c>
      <c r="AK616" s="84">
        <f t="shared" si="59"/>
        <v>0</v>
      </c>
      <c r="AL616" s="85"/>
    </row>
    <row r="617" spans="1:38" ht="12.75" hidden="1" customHeight="1" x14ac:dyDescent="0.25">
      <c r="A617" s="10" t="s">
        <v>1425</v>
      </c>
      <c r="B617" s="11" t="s">
        <v>1426</v>
      </c>
      <c r="C617" s="11" t="s">
        <v>567</v>
      </c>
      <c r="D617" s="90" t="str">
        <f t="shared" si="55"/>
        <v>21</v>
      </c>
      <c r="E617" s="90" t="str">
        <f t="shared" si="56"/>
        <v>2101</v>
      </c>
      <c r="F617" s="11" t="s">
        <v>1449</v>
      </c>
      <c r="G617" s="11" t="s">
        <v>1450</v>
      </c>
      <c r="H617" s="11">
        <v>247</v>
      </c>
      <c r="I617" s="11" t="s">
        <v>1451</v>
      </c>
      <c r="J617" s="11" t="s">
        <v>1452</v>
      </c>
      <c r="K617" s="13">
        <v>20000</v>
      </c>
      <c r="L617" s="14">
        <v>7583</v>
      </c>
      <c r="M617" s="75">
        <v>8043</v>
      </c>
      <c r="N617" s="11" t="s">
        <v>1453</v>
      </c>
      <c r="O617" s="12" t="s">
        <v>1454</v>
      </c>
      <c r="P617" s="16">
        <v>2469614590</v>
      </c>
      <c r="Q617" s="18">
        <v>112.9</v>
      </c>
      <c r="R617" s="20">
        <v>44197</v>
      </c>
      <c r="S617" s="22">
        <v>12</v>
      </c>
      <c r="T617" s="7" t="s">
        <v>85</v>
      </c>
      <c r="U617" s="51">
        <v>112.9</v>
      </c>
      <c r="V617" s="79"/>
      <c r="W617" s="78"/>
      <c r="X617" s="49">
        <f t="shared" si="54"/>
        <v>0</v>
      </c>
      <c r="Y617" s="16">
        <v>0</v>
      </c>
      <c r="Z617" s="16">
        <v>1778805649</v>
      </c>
      <c r="AA617" s="16">
        <v>1346771066</v>
      </c>
      <c r="AB617" s="16">
        <v>0</v>
      </c>
      <c r="AC617" s="16">
        <v>0</v>
      </c>
      <c r="AD617" s="55">
        <v>1346771066</v>
      </c>
      <c r="AF617" s="58">
        <f t="shared" si="57"/>
        <v>0</v>
      </c>
      <c r="AJ617" s="83">
        <f t="shared" si="58"/>
        <v>0</v>
      </c>
      <c r="AK617" s="84">
        <f t="shared" si="59"/>
        <v>0</v>
      </c>
      <c r="AL617" s="85"/>
    </row>
    <row r="618" spans="1:38" ht="12.75" hidden="1" customHeight="1" x14ac:dyDescent="0.25">
      <c r="A618" s="10" t="s">
        <v>1425</v>
      </c>
      <c r="B618" s="11" t="s">
        <v>1426</v>
      </c>
      <c r="C618" s="11" t="s">
        <v>567</v>
      </c>
      <c r="D618" s="90" t="str">
        <f t="shared" si="55"/>
        <v>21</v>
      </c>
      <c r="E618" s="90" t="str">
        <f t="shared" si="56"/>
        <v>2101</v>
      </c>
      <c r="F618" s="11" t="s">
        <v>1449</v>
      </c>
      <c r="G618" s="11" t="s">
        <v>1450</v>
      </c>
      <c r="H618" s="11">
        <v>247</v>
      </c>
      <c r="I618" s="11" t="s">
        <v>1451</v>
      </c>
      <c r="J618" s="11" t="s">
        <v>1452</v>
      </c>
      <c r="K618" s="13">
        <v>20000</v>
      </c>
      <c r="L618" s="14">
        <v>7583</v>
      </c>
      <c r="M618" s="75">
        <v>8043</v>
      </c>
      <c r="N618" s="11" t="s">
        <v>1455</v>
      </c>
      <c r="O618" s="12" t="s">
        <v>37</v>
      </c>
      <c r="P618" s="16">
        <v>432034583</v>
      </c>
      <c r="Q618" s="18">
        <v>8</v>
      </c>
      <c r="R618" s="20">
        <v>44197</v>
      </c>
      <c r="S618" s="22">
        <v>12</v>
      </c>
      <c r="T618" s="7" t="s">
        <v>85</v>
      </c>
      <c r="U618" s="51">
        <v>8</v>
      </c>
      <c r="V618" s="79"/>
      <c r="W618" s="78"/>
      <c r="X618" s="49">
        <f t="shared" si="54"/>
        <v>0</v>
      </c>
      <c r="Y618" s="16">
        <v>0</v>
      </c>
      <c r="Z618" s="16">
        <v>1778805649</v>
      </c>
      <c r="AA618" s="16">
        <v>432034583</v>
      </c>
      <c r="AB618" s="16">
        <v>0</v>
      </c>
      <c r="AC618" s="16">
        <v>0</v>
      </c>
      <c r="AD618" s="55">
        <v>432034583</v>
      </c>
      <c r="AF618" s="58">
        <f t="shared" si="57"/>
        <v>0</v>
      </c>
      <c r="AJ618" s="83">
        <f t="shared" si="58"/>
        <v>0</v>
      </c>
      <c r="AK618" s="84">
        <f t="shared" si="59"/>
        <v>0</v>
      </c>
      <c r="AL618" s="85"/>
    </row>
    <row r="619" spans="1:38" ht="12.75" hidden="1" customHeight="1" x14ac:dyDescent="0.25">
      <c r="A619" s="10" t="s">
        <v>1425</v>
      </c>
      <c r="B619" s="11" t="s">
        <v>1426</v>
      </c>
      <c r="C619" s="11" t="s">
        <v>567</v>
      </c>
      <c r="D619" s="90" t="str">
        <f t="shared" si="55"/>
        <v>21</v>
      </c>
      <c r="E619" s="90" t="str">
        <f t="shared" si="56"/>
        <v>2101</v>
      </c>
      <c r="F619" s="11" t="s">
        <v>1449</v>
      </c>
      <c r="G619" s="11" t="s">
        <v>1456</v>
      </c>
      <c r="H619" s="11">
        <v>247</v>
      </c>
      <c r="I619" s="11" t="s">
        <v>1451</v>
      </c>
      <c r="J619" s="11" t="s">
        <v>1452</v>
      </c>
      <c r="K619" s="13">
        <v>20000</v>
      </c>
      <c r="L619" s="14">
        <v>7583</v>
      </c>
      <c r="M619" s="75">
        <v>8043</v>
      </c>
      <c r="N619" s="11" t="s">
        <v>1457</v>
      </c>
      <c r="O619" s="12" t="s">
        <v>37</v>
      </c>
      <c r="P619" s="16">
        <v>3847116390</v>
      </c>
      <c r="Q619" s="18">
        <v>5681</v>
      </c>
      <c r="R619" s="20">
        <v>44197</v>
      </c>
      <c r="S619" s="22">
        <v>12</v>
      </c>
      <c r="T619" s="7" t="s">
        <v>85</v>
      </c>
      <c r="U619" s="51">
        <v>5658</v>
      </c>
      <c r="V619" s="79"/>
      <c r="W619" s="78"/>
      <c r="X619" s="49">
        <f t="shared" si="54"/>
        <v>0</v>
      </c>
      <c r="Y619" s="16">
        <v>0</v>
      </c>
      <c r="Z619" s="16">
        <v>3143033334</v>
      </c>
      <c r="AA619" s="16">
        <v>3143033334</v>
      </c>
      <c r="AB619" s="16">
        <v>0</v>
      </c>
      <c r="AC619" s="16">
        <v>0</v>
      </c>
      <c r="AD619" s="55">
        <v>3143033334</v>
      </c>
      <c r="AF619" s="58">
        <f t="shared" si="57"/>
        <v>0</v>
      </c>
      <c r="AJ619" s="83">
        <f t="shared" si="58"/>
        <v>0</v>
      </c>
      <c r="AK619" s="84">
        <f t="shared" si="59"/>
        <v>0</v>
      </c>
      <c r="AL619" s="85"/>
    </row>
    <row r="620" spans="1:38" ht="12.75" hidden="1" customHeight="1" x14ac:dyDescent="0.25">
      <c r="A620" s="10" t="s">
        <v>1425</v>
      </c>
      <c r="B620" s="11" t="s">
        <v>1426</v>
      </c>
      <c r="C620" s="11" t="s">
        <v>545</v>
      </c>
      <c r="D620" s="90" t="str">
        <f t="shared" si="55"/>
        <v>21</v>
      </c>
      <c r="E620" s="90" t="str">
        <f t="shared" si="56"/>
        <v>2102</v>
      </c>
      <c r="F620" s="11" t="s">
        <v>1458</v>
      </c>
      <c r="G620" s="11" t="s">
        <v>1459</v>
      </c>
      <c r="H620" s="11">
        <v>328</v>
      </c>
      <c r="I620" s="11" t="s">
        <v>1460</v>
      </c>
      <c r="J620" s="11" t="s">
        <v>1461</v>
      </c>
      <c r="K620" s="13">
        <v>50</v>
      </c>
      <c r="L620" s="14">
        <v>27</v>
      </c>
      <c r="M620" s="75">
        <v>0</v>
      </c>
      <c r="N620" s="11" t="s">
        <v>1462</v>
      </c>
      <c r="O620" s="12" t="s">
        <v>37</v>
      </c>
      <c r="P620" s="16">
        <v>30000000</v>
      </c>
      <c r="Q620" s="18">
        <v>2</v>
      </c>
      <c r="R620" s="20">
        <v>44197</v>
      </c>
      <c r="S620" s="22">
        <v>12</v>
      </c>
      <c r="T620" s="7" t="s">
        <v>85</v>
      </c>
      <c r="U620" s="51">
        <v>2</v>
      </c>
      <c r="V620" s="79"/>
      <c r="W620" s="78"/>
      <c r="X620" s="49">
        <f t="shared" si="54"/>
        <v>0</v>
      </c>
      <c r="Y620" s="16">
        <v>0</v>
      </c>
      <c r="Z620" s="16">
        <v>96733333</v>
      </c>
      <c r="AA620" s="40">
        <v>0</v>
      </c>
      <c r="AB620" s="16">
        <v>0</v>
      </c>
      <c r="AC620" s="16">
        <v>0</v>
      </c>
      <c r="AD620" s="55">
        <v>0</v>
      </c>
      <c r="AF620" s="58" t="e">
        <f t="shared" si="57"/>
        <v>#DIV/0!</v>
      </c>
      <c r="AJ620" s="83">
        <f t="shared" si="58"/>
        <v>0</v>
      </c>
      <c r="AK620" s="84" t="e">
        <f t="shared" si="59"/>
        <v>#DIV/0!</v>
      </c>
      <c r="AL620" s="85" t="s">
        <v>2766</v>
      </c>
    </row>
    <row r="621" spans="1:38" ht="12.75" hidden="1" customHeight="1" x14ac:dyDescent="0.25">
      <c r="A621" s="10" t="s">
        <v>1425</v>
      </c>
      <c r="B621" s="11" t="s">
        <v>1426</v>
      </c>
      <c r="C621" s="11" t="s">
        <v>545</v>
      </c>
      <c r="D621" s="90" t="str">
        <f t="shared" si="55"/>
        <v>21</v>
      </c>
      <c r="E621" s="90" t="str">
        <f t="shared" si="56"/>
        <v>2102</v>
      </c>
      <c r="F621" s="11" t="s">
        <v>1458</v>
      </c>
      <c r="G621" s="11" t="s">
        <v>1459</v>
      </c>
      <c r="H621" s="11">
        <v>328</v>
      </c>
      <c r="I621" s="11" t="s">
        <v>1460</v>
      </c>
      <c r="J621" s="11" t="s">
        <v>1461</v>
      </c>
      <c r="K621" s="13">
        <v>50</v>
      </c>
      <c r="L621" s="14">
        <v>27</v>
      </c>
      <c r="M621" s="75">
        <v>0</v>
      </c>
      <c r="N621" s="11" t="s">
        <v>1463</v>
      </c>
      <c r="O621" s="12" t="s">
        <v>37</v>
      </c>
      <c r="P621" s="16">
        <v>120000000</v>
      </c>
      <c r="Q621" s="18">
        <v>4</v>
      </c>
      <c r="R621" s="20">
        <v>44197</v>
      </c>
      <c r="S621" s="22">
        <v>12</v>
      </c>
      <c r="T621" s="7" t="s">
        <v>85</v>
      </c>
      <c r="U621" s="51">
        <v>4</v>
      </c>
      <c r="V621" s="79"/>
      <c r="W621" s="78"/>
      <c r="X621" s="49">
        <f t="shared" si="54"/>
        <v>0</v>
      </c>
      <c r="Y621" s="16">
        <v>0</v>
      </c>
      <c r="Z621" s="16">
        <v>96733333</v>
      </c>
      <c r="AA621" s="16">
        <v>96733333</v>
      </c>
      <c r="AB621" s="16">
        <v>0</v>
      </c>
      <c r="AC621" s="16">
        <v>0</v>
      </c>
      <c r="AD621" s="55">
        <v>96733333</v>
      </c>
      <c r="AF621" s="58">
        <f t="shared" si="57"/>
        <v>0</v>
      </c>
      <c r="AJ621" s="83">
        <f t="shared" si="58"/>
        <v>0</v>
      </c>
      <c r="AK621" s="84">
        <f t="shared" si="59"/>
        <v>0</v>
      </c>
      <c r="AL621" s="85"/>
    </row>
    <row r="622" spans="1:38" ht="12.75" hidden="1" customHeight="1" x14ac:dyDescent="0.25">
      <c r="A622" s="10" t="s">
        <v>1425</v>
      </c>
      <c r="B622" s="11" t="s">
        <v>1426</v>
      </c>
      <c r="C622" s="11" t="s">
        <v>545</v>
      </c>
      <c r="D622" s="90" t="str">
        <f t="shared" si="55"/>
        <v>21</v>
      </c>
      <c r="E622" s="90" t="str">
        <f t="shared" si="56"/>
        <v>2102</v>
      </c>
      <c r="F622" s="11" t="s">
        <v>1464</v>
      </c>
      <c r="G622" s="11" t="s">
        <v>1459</v>
      </c>
      <c r="H622" s="11">
        <v>328</v>
      </c>
      <c r="I622" s="11" t="s">
        <v>1460</v>
      </c>
      <c r="J622" s="11" t="s">
        <v>1461</v>
      </c>
      <c r="K622" s="13">
        <v>50</v>
      </c>
      <c r="L622" s="14">
        <v>27</v>
      </c>
      <c r="M622" s="75">
        <v>0</v>
      </c>
      <c r="N622" s="11" t="s">
        <v>1462</v>
      </c>
      <c r="O622" s="12" t="s">
        <v>37</v>
      </c>
      <c r="P622" s="16">
        <v>3754336821</v>
      </c>
      <c r="Q622" s="18">
        <v>5</v>
      </c>
      <c r="R622" s="20">
        <v>44197</v>
      </c>
      <c r="S622" s="22">
        <v>12</v>
      </c>
      <c r="T622" s="7" t="s">
        <v>85</v>
      </c>
      <c r="U622" s="51">
        <v>5</v>
      </c>
      <c r="V622" s="79"/>
      <c r="W622" s="78"/>
      <c r="X622" s="49">
        <f t="shared" si="54"/>
        <v>0</v>
      </c>
      <c r="Y622" s="16">
        <v>0</v>
      </c>
      <c r="Z622" s="16">
        <v>3104336821</v>
      </c>
      <c r="AA622" s="16">
        <v>3104336821</v>
      </c>
      <c r="AB622" s="16">
        <v>0</v>
      </c>
      <c r="AC622" s="16">
        <v>0</v>
      </c>
      <c r="AD622" s="55">
        <v>3104336821</v>
      </c>
      <c r="AF622" s="58">
        <f t="shared" si="57"/>
        <v>0</v>
      </c>
      <c r="AJ622" s="83">
        <f t="shared" si="58"/>
        <v>0</v>
      </c>
      <c r="AK622" s="84">
        <f t="shared" si="59"/>
        <v>0</v>
      </c>
      <c r="AL622" s="85"/>
    </row>
    <row r="623" spans="1:38" ht="12.75" hidden="1" customHeight="1" x14ac:dyDescent="0.25">
      <c r="A623" s="10" t="s">
        <v>1465</v>
      </c>
      <c r="B623" s="11" t="s">
        <v>1466</v>
      </c>
      <c r="C623" s="11" t="s">
        <v>92</v>
      </c>
      <c r="D623" s="90" t="str">
        <f t="shared" si="55"/>
        <v>41</v>
      </c>
      <c r="E623" s="90" t="str">
        <f t="shared" si="56"/>
        <v>4102</v>
      </c>
      <c r="F623" s="11" t="s">
        <v>1467</v>
      </c>
      <c r="G623" s="11" t="s">
        <v>1468</v>
      </c>
      <c r="H623" s="11">
        <v>10</v>
      </c>
      <c r="I623" s="11" t="s">
        <v>1469</v>
      </c>
      <c r="J623" s="11" t="s">
        <v>1470</v>
      </c>
      <c r="K623" s="13">
        <v>1</v>
      </c>
      <c r="L623" s="14">
        <v>0.4</v>
      </c>
      <c r="M623" s="75">
        <v>0.4</v>
      </c>
      <c r="N623" s="11" t="s">
        <v>1471</v>
      </c>
      <c r="O623" s="12" t="s">
        <v>37</v>
      </c>
      <c r="P623" s="16">
        <v>76666666</v>
      </c>
      <c r="Q623" s="18">
        <v>1</v>
      </c>
      <c r="R623" s="20">
        <v>44197</v>
      </c>
      <c r="S623" s="22">
        <v>12</v>
      </c>
      <c r="T623" s="7" t="s">
        <v>1472</v>
      </c>
      <c r="U623" s="51">
        <v>0.1</v>
      </c>
      <c r="V623" s="79"/>
      <c r="W623" s="78"/>
      <c r="X623" s="49">
        <f t="shared" si="54"/>
        <v>0</v>
      </c>
      <c r="Y623" s="16">
        <v>0</v>
      </c>
      <c r="Z623" s="16">
        <v>590891458</v>
      </c>
      <c r="AA623" s="16">
        <v>76666666</v>
      </c>
      <c r="AB623" s="16">
        <v>0</v>
      </c>
      <c r="AC623" s="16">
        <v>0</v>
      </c>
      <c r="AD623" s="55">
        <v>76666666</v>
      </c>
      <c r="AF623" s="58">
        <f t="shared" si="57"/>
        <v>0</v>
      </c>
      <c r="AJ623" s="83">
        <f t="shared" si="58"/>
        <v>0</v>
      </c>
      <c r="AK623" s="84">
        <f t="shared" si="59"/>
        <v>0</v>
      </c>
      <c r="AL623" s="85"/>
    </row>
    <row r="624" spans="1:38" ht="12.75" hidden="1" customHeight="1" x14ac:dyDescent="0.25">
      <c r="A624" s="10" t="s">
        <v>1465</v>
      </c>
      <c r="B624" s="11" t="s">
        <v>1466</v>
      </c>
      <c r="C624" s="11" t="s">
        <v>92</v>
      </c>
      <c r="D624" s="90" t="str">
        <f t="shared" si="55"/>
        <v>41</v>
      </c>
      <c r="E624" s="90" t="str">
        <f t="shared" si="56"/>
        <v>4102</v>
      </c>
      <c r="F624" s="11" t="s">
        <v>1467</v>
      </c>
      <c r="G624" s="11" t="s">
        <v>1468</v>
      </c>
      <c r="H624" s="11">
        <v>10</v>
      </c>
      <c r="I624" s="11" t="s">
        <v>1469</v>
      </c>
      <c r="J624" s="11" t="s">
        <v>1470</v>
      </c>
      <c r="K624" s="13">
        <v>1</v>
      </c>
      <c r="L624" s="14">
        <v>0.4</v>
      </c>
      <c r="M624" s="75">
        <v>0.4</v>
      </c>
      <c r="N624" s="11" t="s">
        <v>1473</v>
      </c>
      <c r="O624" s="12" t="s">
        <v>37</v>
      </c>
      <c r="P624" s="16">
        <v>427183334</v>
      </c>
      <c r="Q624" s="18">
        <v>1</v>
      </c>
      <c r="R624" s="20">
        <v>44197</v>
      </c>
      <c r="S624" s="22">
        <v>12</v>
      </c>
      <c r="T624" s="7" t="s">
        <v>1472</v>
      </c>
      <c r="U624" s="51">
        <v>0.1</v>
      </c>
      <c r="V624" s="79"/>
      <c r="W624" s="78"/>
      <c r="X624" s="49">
        <f t="shared" si="54"/>
        <v>0</v>
      </c>
      <c r="Y624" s="16">
        <v>0</v>
      </c>
      <c r="Z624" s="16">
        <v>590891458</v>
      </c>
      <c r="AA624" s="16">
        <v>427183334</v>
      </c>
      <c r="AB624" s="16">
        <v>0</v>
      </c>
      <c r="AC624" s="16">
        <v>0</v>
      </c>
      <c r="AD624" s="55">
        <v>427183334</v>
      </c>
      <c r="AF624" s="58">
        <f t="shared" si="57"/>
        <v>0</v>
      </c>
      <c r="AJ624" s="83">
        <f t="shared" si="58"/>
        <v>0</v>
      </c>
      <c r="AK624" s="84">
        <f t="shared" si="59"/>
        <v>0</v>
      </c>
      <c r="AL624" s="85"/>
    </row>
    <row r="625" spans="1:38" ht="12.75" hidden="1" customHeight="1" x14ac:dyDescent="0.25">
      <c r="A625" s="10" t="s">
        <v>1465</v>
      </c>
      <c r="B625" s="11" t="s">
        <v>1466</v>
      </c>
      <c r="C625" s="11" t="s">
        <v>92</v>
      </c>
      <c r="D625" s="90" t="str">
        <f t="shared" si="55"/>
        <v>41</v>
      </c>
      <c r="E625" s="90" t="str">
        <f t="shared" si="56"/>
        <v>4102</v>
      </c>
      <c r="F625" s="11" t="s">
        <v>1467</v>
      </c>
      <c r="G625" s="11" t="s">
        <v>1468</v>
      </c>
      <c r="H625" s="11">
        <v>10</v>
      </c>
      <c r="I625" s="11" t="s">
        <v>1469</v>
      </c>
      <c r="J625" s="11" t="s">
        <v>1470</v>
      </c>
      <c r="K625" s="13">
        <v>1</v>
      </c>
      <c r="L625" s="14">
        <v>0.4</v>
      </c>
      <c r="M625" s="75">
        <v>0.4</v>
      </c>
      <c r="N625" s="11" t="s">
        <v>1474</v>
      </c>
      <c r="O625" s="12" t="s">
        <v>37</v>
      </c>
      <c r="P625" s="16">
        <v>32541458</v>
      </c>
      <c r="Q625" s="18">
        <v>1</v>
      </c>
      <c r="R625" s="20">
        <v>44197</v>
      </c>
      <c r="S625" s="22">
        <v>12</v>
      </c>
      <c r="T625" s="7" t="s">
        <v>1472</v>
      </c>
      <c r="U625" s="51">
        <v>0.1</v>
      </c>
      <c r="V625" s="79"/>
      <c r="W625" s="78"/>
      <c r="X625" s="49">
        <f t="shared" si="54"/>
        <v>0</v>
      </c>
      <c r="Y625" s="16">
        <v>0</v>
      </c>
      <c r="Z625" s="16">
        <v>590891458</v>
      </c>
      <c r="AA625" s="16">
        <v>32541458</v>
      </c>
      <c r="AB625" s="16">
        <v>0</v>
      </c>
      <c r="AC625" s="16">
        <v>0</v>
      </c>
      <c r="AD625" s="55">
        <v>32541458</v>
      </c>
      <c r="AF625" s="58">
        <f t="shared" si="57"/>
        <v>0</v>
      </c>
      <c r="AJ625" s="83">
        <f t="shared" si="58"/>
        <v>0</v>
      </c>
      <c r="AK625" s="84">
        <f t="shared" si="59"/>
        <v>0</v>
      </c>
      <c r="AL625" s="85"/>
    </row>
    <row r="626" spans="1:38" ht="12.75" hidden="1" customHeight="1" x14ac:dyDescent="0.25">
      <c r="A626" s="10" t="s">
        <v>1465</v>
      </c>
      <c r="B626" s="11" t="s">
        <v>1466</v>
      </c>
      <c r="C626" s="11" t="s">
        <v>92</v>
      </c>
      <c r="D626" s="90" t="str">
        <f t="shared" si="55"/>
        <v>41</v>
      </c>
      <c r="E626" s="90" t="str">
        <f t="shared" si="56"/>
        <v>4102</v>
      </c>
      <c r="F626" s="11" t="s">
        <v>1467</v>
      </c>
      <c r="G626" s="11" t="s">
        <v>1468</v>
      </c>
      <c r="H626" s="11">
        <v>10</v>
      </c>
      <c r="I626" s="11" t="s">
        <v>1469</v>
      </c>
      <c r="J626" s="11" t="s">
        <v>1470</v>
      </c>
      <c r="K626" s="13">
        <v>1</v>
      </c>
      <c r="L626" s="14">
        <v>0.4</v>
      </c>
      <c r="M626" s="75">
        <v>0.4</v>
      </c>
      <c r="N626" s="11" t="s">
        <v>1475</v>
      </c>
      <c r="O626" s="12" t="s">
        <v>37</v>
      </c>
      <c r="P626" s="16">
        <v>54500000</v>
      </c>
      <c r="Q626" s="18">
        <v>1</v>
      </c>
      <c r="R626" s="20">
        <v>44197</v>
      </c>
      <c r="S626" s="22">
        <v>12</v>
      </c>
      <c r="T626" s="7" t="s">
        <v>1472</v>
      </c>
      <c r="U626" s="51">
        <v>0.1</v>
      </c>
      <c r="V626" s="79"/>
      <c r="W626" s="78"/>
      <c r="X626" s="49">
        <f t="shared" si="54"/>
        <v>0</v>
      </c>
      <c r="Y626" s="16">
        <v>0</v>
      </c>
      <c r="Z626" s="16">
        <v>590891458</v>
      </c>
      <c r="AA626" s="16">
        <v>54500000</v>
      </c>
      <c r="AB626" s="16">
        <v>0</v>
      </c>
      <c r="AC626" s="16">
        <v>0</v>
      </c>
      <c r="AD626" s="55">
        <v>54500000</v>
      </c>
      <c r="AF626" s="58">
        <f t="shared" si="57"/>
        <v>0</v>
      </c>
      <c r="AJ626" s="83">
        <f t="shared" si="58"/>
        <v>0</v>
      </c>
      <c r="AK626" s="84">
        <f t="shared" si="59"/>
        <v>0</v>
      </c>
      <c r="AL626" s="85"/>
    </row>
    <row r="627" spans="1:38" ht="12.75" hidden="1" customHeight="1" x14ac:dyDescent="0.25">
      <c r="A627" s="10" t="s">
        <v>1465</v>
      </c>
      <c r="B627" s="11" t="s">
        <v>1466</v>
      </c>
      <c r="C627" s="11" t="s">
        <v>92</v>
      </c>
      <c r="D627" s="90" t="str">
        <f t="shared" si="55"/>
        <v>41</v>
      </c>
      <c r="E627" s="90" t="str">
        <f t="shared" si="56"/>
        <v>4102</v>
      </c>
      <c r="F627" s="11" t="s">
        <v>1467</v>
      </c>
      <c r="G627" s="11" t="s">
        <v>979</v>
      </c>
      <c r="H627" s="11">
        <v>11</v>
      </c>
      <c r="I627" s="11" t="s">
        <v>1476</v>
      </c>
      <c r="J627" s="11" t="s">
        <v>1477</v>
      </c>
      <c r="K627" s="13">
        <v>1</v>
      </c>
      <c r="L627" s="14">
        <v>0.4</v>
      </c>
      <c r="M627" s="75">
        <v>0.4</v>
      </c>
      <c r="N627" s="11" t="s">
        <v>1478</v>
      </c>
      <c r="O627" s="12" t="s">
        <v>37</v>
      </c>
      <c r="P627" s="16">
        <v>22000000</v>
      </c>
      <c r="Q627" s="18">
        <v>1</v>
      </c>
      <c r="R627" s="20">
        <v>44197</v>
      </c>
      <c r="S627" s="22">
        <v>12</v>
      </c>
      <c r="T627" s="7" t="s">
        <v>1472</v>
      </c>
      <c r="U627" s="51">
        <v>0.1</v>
      </c>
      <c r="V627" s="79"/>
      <c r="W627" s="78"/>
      <c r="X627" s="49">
        <f t="shared" si="54"/>
        <v>0</v>
      </c>
      <c r="Y627" s="16">
        <v>0</v>
      </c>
      <c r="Z627" s="16">
        <v>242891458</v>
      </c>
      <c r="AA627" s="16">
        <v>22000000</v>
      </c>
      <c r="AB627" s="16">
        <v>0</v>
      </c>
      <c r="AC627" s="16">
        <v>0</v>
      </c>
      <c r="AD627" s="55">
        <v>22000000</v>
      </c>
      <c r="AF627" s="58">
        <f t="shared" si="57"/>
        <v>0</v>
      </c>
      <c r="AJ627" s="83">
        <f t="shared" si="58"/>
        <v>0</v>
      </c>
      <c r="AK627" s="84">
        <f t="shared" si="59"/>
        <v>0</v>
      </c>
      <c r="AL627" s="85"/>
    </row>
    <row r="628" spans="1:38" ht="12.75" hidden="1" customHeight="1" x14ac:dyDescent="0.25">
      <c r="A628" s="10" t="s">
        <v>1465</v>
      </c>
      <c r="B628" s="11" t="s">
        <v>1466</v>
      </c>
      <c r="C628" s="11" t="s">
        <v>92</v>
      </c>
      <c r="D628" s="90" t="str">
        <f t="shared" si="55"/>
        <v>41</v>
      </c>
      <c r="E628" s="90" t="str">
        <f t="shared" si="56"/>
        <v>4102</v>
      </c>
      <c r="F628" s="11" t="s">
        <v>1467</v>
      </c>
      <c r="G628" s="11" t="s">
        <v>979</v>
      </c>
      <c r="H628" s="11">
        <v>11</v>
      </c>
      <c r="I628" s="11" t="s">
        <v>1476</v>
      </c>
      <c r="J628" s="11" t="s">
        <v>1477</v>
      </c>
      <c r="K628" s="13">
        <v>1</v>
      </c>
      <c r="L628" s="14">
        <v>0.4</v>
      </c>
      <c r="M628" s="75">
        <v>0.4</v>
      </c>
      <c r="N628" s="11" t="s">
        <v>1479</v>
      </c>
      <c r="O628" s="12" t="s">
        <v>37</v>
      </c>
      <c r="P628" s="16">
        <v>32000000</v>
      </c>
      <c r="Q628" s="18">
        <v>1</v>
      </c>
      <c r="R628" s="20">
        <v>44197</v>
      </c>
      <c r="S628" s="22">
        <v>12</v>
      </c>
      <c r="T628" s="7" t="s">
        <v>1472</v>
      </c>
      <c r="U628" s="51">
        <v>0.1</v>
      </c>
      <c r="V628" s="79"/>
      <c r="W628" s="78"/>
      <c r="X628" s="49">
        <f t="shared" si="54"/>
        <v>0</v>
      </c>
      <c r="Y628" s="16">
        <v>0</v>
      </c>
      <c r="Z628" s="16">
        <v>242891458</v>
      </c>
      <c r="AA628" s="16">
        <v>32000000</v>
      </c>
      <c r="AB628" s="16">
        <v>0</v>
      </c>
      <c r="AC628" s="16">
        <v>0</v>
      </c>
      <c r="AD628" s="55">
        <v>32000000</v>
      </c>
      <c r="AF628" s="58">
        <f t="shared" si="57"/>
        <v>0</v>
      </c>
      <c r="AJ628" s="83">
        <f t="shared" si="58"/>
        <v>0</v>
      </c>
      <c r="AK628" s="84">
        <f t="shared" si="59"/>
        <v>0</v>
      </c>
      <c r="AL628" s="85"/>
    </row>
    <row r="629" spans="1:38" ht="12.75" hidden="1" customHeight="1" x14ac:dyDescent="0.25">
      <c r="A629" s="10" t="s">
        <v>1465</v>
      </c>
      <c r="B629" s="11" t="s">
        <v>1466</v>
      </c>
      <c r="C629" s="11" t="s">
        <v>92</v>
      </c>
      <c r="D629" s="90" t="str">
        <f t="shared" si="55"/>
        <v>41</v>
      </c>
      <c r="E629" s="90" t="str">
        <f t="shared" si="56"/>
        <v>4102</v>
      </c>
      <c r="F629" s="11" t="s">
        <v>1467</v>
      </c>
      <c r="G629" s="11" t="s">
        <v>979</v>
      </c>
      <c r="H629" s="11">
        <v>11</v>
      </c>
      <c r="I629" s="11" t="s">
        <v>1476</v>
      </c>
      <c r="J629" s="11" t="s">
        <v>1477</v>
      </c>
      <c r="K629" s="13">
        <v>1</v>
      </c>
      <c r="L629" s="14">
        <v>0.4</v>
      </c>
      <c r="M629" s="75">
        <v>0.4</v>
      </c>
      <c r="N629" s="11" t="s">
        <v>1480</v>
      </c>
      <c r="O629" s="12" t="s">
        <v>37</v>
      </c>
      <c r="P629" s="16">
        <v>30891458</v>
      </c>
      <c r="Q629" s="18">
        <v>1</v>
      </c>
      <c r="R629" s="20">
        <v>44197</v>
      </c>
      <c r="S629" s="22">
        <v>12</v>
      </c>
      <c r="T629" s="7" t="s">
        <v>1472</v>
      </c>
      <c r="U629" s="51">
        <v>0.1</v>
      </c>
      <c r="V629" s="79"/>
      <c r="W629" s="78"/>
      <c r="X629" s="49">
        <f t="shared" si="54"/>
        <v>0</v>
      </c>
      <c r="Y629" s="16">
        <v>0</v>
      </c>
      <c r="Z629" s="16">
        <v>242891458</v>
      </c>
      <c r="AA629" s="16">
        <v>30891458</v>
      </c>
      <c r="AB629" s="16">
        <v>0</v>
      </c>
      <c r="AC629" s="16">
        <v>0</v>
      </c>
      <c r="AD629" s="55">
        <v>30891458</v>
      </c>
      <c r="AF629" s="58">
        <f t="shared" si="57"/>
        <v>0</v>
      </c>
      <c r="AJ629" s="83">
        <f t="shared" si="58"/>
        <v>0</v>
      </c>
      <c r="AK629" s="84">
        <f t="shared" si="59"/>
        <v>0</v>
      </c>
      <c r="AL629" s="85"/>
    </row>
    <row r="630" spans="1:38" ht="12.75" hidden="1" customHeight="1" x14ac:dyDescent="0.25">
      <c r="A630" s="10" t="s">
        <v>1465</v>
      </c>
      <c r="B630" s="11" t="s">
        <v>1466</v>
      </c>
      <c r="C630" s="11" t="s">
        <v>92</v>
      </c>
      <c r="D630" s="90" t="str">
        <f t="shared" si="55"/>
        <v>41</v>
      </c>
      <c r="E630" s="90" t="str">
        <f t="shared" si="56"/>
        <v>4102</v>
      </c>
      <c r="F630" s="11" t="s">
        <v>1467</v>
      </c>
      <c r="G630" s="11" t="s">
        <v>979</v>
      </c>
      <c r="H630" s="11">
        <v>11</v>
      </c>
      <c r="I630" s="11" t="s">
        <v>1476</v>
      </c>
      <c r="J630" s="11" t="s">
        <v>1477</v>
      </c>
      <c r="K630" s="13">
        <v>1</v>
      </c>
      <c r="L630" s="14">
        <v>0.4</v>
      </c>
      <c r="M630" s="75">
        <v>0.4</v>
      </c>
      <c r="N630" s="11" t="s">
        <v>1481</v>
      </c>
      <c r="O630" s="12" t="s">
        <v>37</v>
      </c>
      <c r="P630" s="16">
        <v>158000000</v>
      </c>
      <c r="Q630" s="18">
        <v>1</v>
      </c>
      <c r="R630" s="20">
        <v>44197</v>
      </c>
      <c r="S630" s="22">
        <v>12</v>
      </c>
      <c r="T630" s="7" t="s">
        <v>1472</v>
      </c>
      <c r="U630" s="51">
        <v>0.2</v>
      </c>
      <c r="V630" s="79"/>
      <c r="W630" s="78"/>
      <c r="X630" s="49">
        <f t="shared" si="54"/>
        <v>0</v>
      </c>
      <c r="Y630" s="16">
        <v>0</v>
      </c>
      <c r="Z630" s="16">
        <v>242891458</v>
      </c>
      <c r="AA630" s="16">
        <v>158000000</v>
      </c>
      <c r="AB630" s="16">
        <v>0</v>
      </c>
      <c r="AC630" s="16">
        <v>0</v>
      </c>
      <c r="AD630" s="55">
        <v>158000000</v>
      </c>
      <c r="AF630" s="58">
        <f t="shared" si="57"/>
        <v>0</v>
      </c>
      <c r="AJ630" s="83">
        <f t="shared" si="58"/>
        <v>0</v>
      </c>
      <c r="AK630" s="84">
        <f t="shared" si="59"/>
        <v>0</v>
      </c>
      <c r="AL630" s="85"/>
    </row>
    <row r="631" spans="1:38" ht="12.75" hidden="1" customHeight="1" x14ac:dyDescent="0.25">
      <c r="A631" s="10" t="s">
        <v>1465</v>
      </c>
      <c r="B631" s="11" t="s">
        <v>1466</v>
      </c>
      <c r="C631" s="11" t="s">
        <v>92</v>
      </c>
      <c r="D631" s="90" t="str">
        <f t="shared" si="55"/>
        <v>41</v>
      </c>
      <c r="E631" s="90" t="str">
        <f t="shared" si="56"/>
        <v>4102</v>
      </c>
      <c r="F631" s="11" t="s">
        <v>1467</v>
      </c>
      <c r="G631" s="11" t="s">
        <v>1018</v>
      </c>
      <c r="H631" s="11">
        <v>12</v>
      </c>
      <c r="I631" s="11" t="s">
        <v>1482</v>
      </c>
      <c r="J631" s="11" t="s">
        <v>1483</v>
      </c>
      <c r="K631" s="13">
        <v>1</v>
      </c>
      <c r="L631" s="14">
        <v>0.4</v>
      </c>
      <c r="M631" s="75">
        <v>0.4</v>
      </c>
      <c r="N631" s="11" t="s">
        <v>1484</v>
      </c>
      <c r="O631" s="12" t="s">
        <v>37</v>
      </c>
      <c r="P631" s="16">
        <v>89683332</v>
      </c>
      <c r="Q631" s="18">
        <v>4</v>
      </c>
      <c r="R631" s="20">
        <v>44197</v>
      </c>
      <c r="S631" s="22">
        <v>12</v>
      </c>
      <c r="T631" s="7" t="s">
        <v>1472</v>
      </c>
      <c r="U631" s="51">
        <v>0.1</v>
      </c>
      <c r="V631" s="79"/>
      <c r="W631" s="78"/>
      <c r="X631" s="49">
        <f t="shared" si="54"/>
        <v>0</v>
      </c>
      <c r="Y631" s="16">
        <v>0</v>
      </c>
      <c r="Z631" s="16">
        <v>498891458</v>
      </c>
      <c r="AA631" s="16">
        <v>89683332</v>
      </c>
      <c r="AB631" s="16">
        <v>0</v>
      </c>
      <c r="AC631" s="16">
        <v>0</v>
      </c>
      <c r="AD631" s="55">
        <v>89683332</v>
      </c>
      <c r="AF631" s="58">
        <f t="shared" si="57"/>
        <v>0</v>
      </c>
      <c r="AJ631" s="83">
        <f t="shared" si="58"/>
        <v>0</v>
      </c>
      <c r="AK631" s="84">
        <f t="shared" si="59"/>
        <v>0</v>
      </c>
      <c r="AL631" s="85"/>
    </row>
    <row r="632" spans="1:38" ht="12.75" hidden="1" customHeight="1" x14ac:dyDescent="0.25">
      <c r="A632" s="10" t="s">
        <v>1465</v>
      </c>
      <c r="B632" s="11" t="s">
        <v>1466</v>
      </c>
      <c r="C632" s="11" t="s">
        <v>92</v>
      </c>
      <c r="D632" s="90" t="str">
        <f t="shared" si="55"/>
        <v>41</v>
      </c>
      <c r="E632" s="90" t="str">
        <f t="shared" si="56"/>
        <v>4102</v>
      </c>
      <c r="F632" s="11" t="s">
        <v>1467</v>
      </c>
      <c r="G632" s="11" t="s">
        <v>1018</v>
      </c>
      <c r="H632" s="11">
        <v>12</v>
      </c>
      <c r="I632" s="11" t="s">
        <v>1482</v>
      </c>
      <c r="J632" s="11" t="s">
        <v>1483</v>
      </c>
      <c r="K632" s="13">
        <v>1</v>
      </c>
      <c r="L632" s="14">
        <v>0.4</v>
      </c>
      <c r="M632" s="75">
        <v>0.4</v>
      </c>
      <c r="N632" s="11" t="s">
        <v>1485</v>
      </c>
      <c r="O632" s="12" t="s">
        <v>37</v>
      </c>
      <c r="P632" s="16">
        <v>244983333</v>
      </c>
      <c r="Q632" s="18">
        <v>1</v>
      </c>
      <c r="R632" s="20">
        <v>44197</v>
      </c>
      <c r="S632" s="22">
        <v>12</v>
      </c>
      <c r="T632" s="7" t="s">
        <v>1472</v>
      </c>
      <c r="U632" s="51">
        <v>0.1</v>
      </c>
      <c r="V632" s="79"/>
      <c r="W632" s="78"/>
      <c r="X632" s="49">
        <f t="shared" si="54"/>
        <v>0</v>
      </c>
      <c r="Y632" s="16">
        <v>0</v>
      </c>
      <c r="Z632" s="16">
        <v>498891458</v>
      </c>
      <c r="AA632" s="16">
        <v>244983333</v>
      </c>
      <c r="AB632" s="16">
        <v>0</v>
      </c>
      <c r="AC632" s="16">
        <v>0</v>
      </c>
      <c r="AD632" s="55">
        <v>244983333</v>
      </c>
      <c r="AF632" s="58">
        <f t="shared" si="57"/>
        <v>0</v>
      </c>
      <c r="AJ632" s="83">
        <f t="shared" si="58"/>
        <v>0</v>
      </c>
      <c r="AK632" s="84">
        <f t="shared" si="59"/>
        <v>0</v>
      </c>
      <c r="AL632" s="85"/>
    </row>
    <row r="633" spans="1:38" ht="12.75" hidden="1" customHeight="1" x14ac:dyDescent="0.25">
      <c r="A633" s="10" t="s">
        <v>1465</v>
      </c>
      <c r="B633" s="11" t="s">
        <v>1466</v>
      </c>
      <c r="C633" s="11" t="s">
        <v>92</v>
      </c>
      <c r="D633" s="90" t="str">
        <f t="shared" si="55"/>
        <v>41</v>
      </c>
      <c r="E633" s="90" t="str">
        <f t="shared" si="56"/>
        <v>4102</v>
      </c>
      <c r="F633" s="11" t="s">
        <v>1467</v>
      </c>
      <c r="G633" s="11" t="s">
        <v>1018</v>
      </c>
      <c r="H633" s="11">
        <v>12</v>
      </c>
      <c r="I633" s="11" t="s">
        <v>1482</v>
      </c>
      <c r="J633" s="11" t="s">
        <v>1483</v>
      </c>
      <c r="K633" s="13">
        <v>1</v>
      </c>
      <c r="L633" s="14">
        <v>0.4</v>
      </c>
      <c r="M633" s="75">
        <v>0.4</v>
      </c>
      <c r="N633" s="11" t="s">
        <v>1486</v>
      </c>
      <c r="O633" s="12" t="s">
        <v>37</v>
      </c>
      <c r="P633" s="16">
        <v>112000000</v>
      </c>
      <c r="Q633" s="18">
        <v>1</v>
      </c>
      <c r="R633" s="20">
        <v>44197</v>
      </c>
      <c r="S633" s="22">
        <v>12</v>
      </c>
      <c r="T633" s="7" t="s">
        <v>1472</v>
      </c>
      <c r="U633" s="51">
        <v>0.1</v>
      </c>
      <c r="V633" s="79"/>
      <c r="W633" s="78"/>
      <c r="X633" s="49">
        <f t="shared" si="54"/>
        <v>0</v>
      </c>
      <c r="Y633" s="16">
        <v>0</v>
      </c>
      <c r="Z633" s="16">
        <v>498891458</v>
      </c>
      <c r="AA633" s="16">
        <v>112000000</v>
      </c>
      <c r="AB633" s="16">
        <v>0</v>
      </c>
      <c r="AC633" s="16">
        <v>0</v>
      </c>
      <c r="AD633" s="55">
        <v>112000000</v>
      </c>
      <c r="AF633" s="58">
        <f t="shared" si="57"/>
        <v>0</v>
      </c>
      <c r="AJ633" s="83">
        <f t="shared" si="58"/>
        <v>0</v>
      </c>
      <c r="AK633" s="84">
        <f t="shared" si="59"/>
        <v>0</v>
      </c>
      <c r="AL633" s="85"/>
    </row>
    <row r="634" spans="1:38" ht="12.75" hidden="1" customHeight="1" x14ac:dyDescent="0.25">
      <c r="A634" s="10" t="s">
        <v>1465</v>
      </c>
      <c r="B634" s="11" t="s">
        <v>1466</v>
      </c>
      <c r="C634" s="11" t="s">
        <v>92</v>
      </c>
      <c r="D634" s="90" t="str">
        <f t="shared" si="55"/>
        <v>41</v>
      </c>
      <c r="E634" s="90" t="str">
        <f t="shared" si="56"/>
        <v>4102</v>
      </c>
      <c r="F634" s="11" t="s">
        <v>1467</v>
      </c>
      <c r="G634" s="11" t="s">
        <v>1018</v>
      </c>
      <c r="H634" s="11">
        <v>12</v>
      </c>
      <c r="I634" s="11" t="s">
        <v>1482</v>
      </c>
      <c r="J634" s="11" t="s">
        <v>1483</v>
      </c>
      <c r="K634" s="13">
        <v>1</v>
      </c>
      <c r="L634" s="14">
        <v>0.4</v>
      </c>
      <c r="M634" s="75">
        <v>0.4</v>
      </c>
      <c r="N634" s="11" t="s">
        <v>1487</v>
      </c>
      <c r="O634" s="12" t="s">
        <v>37</v>
      </c>
      <c r="P634" s="16">
        <v>10000000</v>
      </c>
      <c r="Q634" s="18">
        <v>1</v>
      </c>
      <c r="R634" s="20">
        <v>44197</v>
      </c>
      <c r="S634" s="22">
        <v>12</v>
      </c>
      <c r="T634" s="7" t="s">
        <v>1472</v>
      </c>
      <c r="U634" s="51">
        <v>0.1</v>
      </c>
      <c r="V634" s="79"/>
      <c r="W634" s="78"/>
      <c r="X634" s="49">
        <f t="shared" si="54"/>
        <v>0</v>
      </c>
      <c r="Y634" s="16">
        <v>0</v>
      </c>
      <c r="Z634" s="16">
        <v>498891458</v>
      </c>
      <c r="AA634" s="16">
        <v>10000000</v>
      </c>
      <c r="AB634" s="16">
        <v>0</v>
      </c>
      <c r="AC634" s="16">
        <v>0</v>
      </c>
      <c r="AD634" s="55">
        <v>10000000</v>
      </c>
      <c r="AF634" s="58">
        <f t="shared" si="57"/>
        <v>0</v>
      </c>
      <c r="AJ634" s="83">
        <f t="shared" si="58"/>
        <v>0</v>
      </c>
      <c r="AK634" s="84">
        <f t="shared" si="59"/>
        <v>0</v>
      </c>
      <c r="AL634" s="85"/>
    </row>
    <row r="635" spans="1:38" ht="12.75" hidden="1" customHeight="1" x14ac:dyDescent="0.25">
      <c r="A635" s="10" t="s">
        <v>1465</v>
      </c>
      <c r="B635" s="11" t="s">
        <v>1466</v>
      </c>
      <c r="C635" s="11" t="s">
        <v>92</v>
      </c>
      <c r="D635" s="90" t="str">
        <f t="shared" si="55"/>
        <v>41</v>
      </c>
      <c r="E635" s="90" t="str">
        <f t="shared" si="56"/>
        <v>4102</v>
      </c>
      <c r="F635" s="11" t="s">
        <v>1467</v>
      </c>
      <c r="G635" s="11" t="s">
        <v>1018</v>
      </c>
      <c r="H635" s="11">
        <v>12</v>
      </c>
      <c r="I635" s="11" t="s">
        <v>1482</v>
      </c>
      <c r="J635" s="11" t="s">
        <v>1483</v>
      </c>
      <c r="K635" s="13">
        <v>1</v>
      </c>
      <c r="L635" s="14">
        <v>0.4</v>
      </c>
      <c r="M635" s="75">
        <v>0.4</v>
      </c>
      <c r="N635" s="11" t="s">
        <v>1488</v>
      </c>
      <c r="O635" s="12" t="s">
        <v>37</v>
      </c>
      <c r="P635" s="16">
        <v>42224793</v>
      </c>
      <c r="Q635" s="18">
        <v>1</v>
      </c>
      <c r="R635" s="20">
        <v>44197</v>
      </c>
      <c r="S635" s="22">
        <v>12</v>
      </c>
      <c r="T635" s="7" t="s">
        <v>1472</v>
      </c>
      <c r="U635" s="51">
        <v>0.1</v>
      </c>
      <c r="V635" s="79"/>
      <c r="W635" s="78"/>
      <c r="X635" s="49">
        <f t="shared" si="54"/>
        <v>0</v>
      </c>
      <c r="Y635" s="16">
        <v>0</v>
      </c>
      <c r="Z635" s="16">
        <v>498891458</v>
      </c>
      <c r="AA635" s="16">
        <v>42224793</v>
      </c>
      <c r="AB635" s="16">
        <v>0</v>
      </c>
      <c r="AC635" s="16">
        <v>0</v>
      </c>
      <c r="AD635" s="55">
        <v>42224793</v>
      </c>
      <c r="AF635" s="58">
        <f t="shared" si="57"/>
        <v>0</v>
      </c>
      <c r="AJ635" s="83">
        <f t="shared" si="58"/>
        <v>0</v>
      </c>
      <c r="AK635" s="84">
        <f t="shared" si="59"/>
        <v>0</v>
      </c>
      <c r="AL635" s="85"/>
    </row>
    <row r="636" spans="1:38" ht="12.75" hidden="1" customHeight="1" x14ac:dyDescent="0.25">
      <c r="A636" s="10" t="s">
        <v>1489</v>
      </c>
      <c r="B636" s="11" t="s">
        <v>1490</v>
      </c>
      <c r="C636" s="11" t="s">
        <v>567</v>
      </c>
      <c r="D636" s="90" t="str">
        <f t="shared" si="55"/>
        <v>45</v>
      </c>
      <c r="E636" s="90" t="str">
        <f t="shared" si="56"/>
        <v>4599</v>
      </c>
      <c r="F636" s="11" t="s">
        <v>1491</v>
      </c>
      <c r="G636" s="11" t="s">
        <v>1314</v>
      </c>
      <c r="H636" s="11">
        <v>263</v>
      </c>
      <c r="I636" s="11" t="s">
        <v>1492</v>
      </c>
      <c r="J636" s="11" t="s">
        <v>1493</v>
      </c>
      <c r="K636" s="13">
        <v>1</v>
      </c>
      <c r="L636" s="14">
        <v>0.35</v>
      </c>
      <c r="M636" s="75">
        <v>0.35</v>
      </c>
      <c r="N636" s="11" t="s">
        <v>1494</v>
      </c>
      <c r="O636" s="12" t="s">
        <v>37</v>
      </c>
      <c r="P636" s="16">
        <v>50000000</v>
      </c>
      <c r="Q636" s="18">
        <v>1</v>
      </c>
      <c r="R636" s="20">
        <v>44197</v>
      </c>
      <c r="S636" s="22">
        <v>12</v>
      </c>
      <c r="T636" s="7" t="s">
        <v>85</v>
      </c>
      <c r="U636" s="51">
        <v>1</v>
      </c>
      <c r="V636" s="79"/>
      <c r="W636" s="78"/>
      <c r="X636" s="49">
        <f t="shared" si="54"/>
        <v>0</v>
      </c>
      <c r="Y636" s="16">
        <v>0</v>
      </c>
      <c r="Z636" s="16">
        <v>50000000</v>
      </c>
      <c r="AA636" s="16">
        <v>50000000</v>
      </c>
      <c r="AB636" s="16">
        <v>0</v>
      </c>
      <c r="AC636" s="16">
        <v>0</v>
      </c>
      <c r="AD636" s="55">
        <v>50000000</v>
      </c>
      <c r="AF636" s="58">
        <f t="shared" si="57"/>
        <v>0</v>
      </c>
      <c r="AJ636" s="83">
        <f t="shared" si="58"/>
        <v>0</v>
      </c>
      <c r="AK636" s="84">
        <f t="shared" si="59"/>
        <v>0</v>
      </c>
      <c r="AL636" s="85"/>
    </row>
    <row r="637" spans="1:38" ht="12.75" hidden="1" customHeight="1" x14ac:dyDescent="0.25">
      <c r="A637" s="10" t="s">
        <v>1489</v>
      </c>
      <c r="B637" s="11" t="s">
        <v>1490</v>
      </c>
      <c r="C637" s="11" t="s">
        <v>567</v>
      </c>
      <c r="D637" s="90" t="str">
        <f t="shared" si="55"/>
        <v>45</v>
      </c>
      <c r="E637" s="90" t="str">
        <f t="shared" si="56"/>
        <v>4599</v>
      </c>
      <c r="F637" s="11" t="s">
        <v>1491</v>
      </c>
      <c r="G637" s="11" t="s">
        <v>75</v>
      </c>
      <c r="H637" s="11">
        <v>263</v>
      </c>
      <c r="I637" s="11" t="s">
        <v>1492</v>
      </c>
      <c r="J637" s="11" t="s">
        <v>1493</v>
      </c>
      <c r="K637" s="13">
        <v>1</v>
      </c>
      <c r="L637" s="14">
        <v>0.35</v>
      </c>
      <c r="M637" s="75">
        <v>0.35</v>
      </c>
      <c r="N637" s="11" t="s">
        <v>1495</v>
      </c>
      <c r="O637" s="12" t="s">
        <v>37</v>
      </c>
      <c r="P637" s="16">
        <v>600000000</v>
      </c>
      <c r="Q637" s="18">
        <v>6</v>
      </c>
      <c r="R637" s="20">
        <v>44197</v>
      </c>
      <c r="S637" s="22">
        <v>12</v>
      </c>
      <c r="T637" s="7" t="s">
        <v>85</v>
      </c>
      <c r="U637" s="51">
        <v>6</v>
      </c>
      <c r="V637" s="79"/>
      <c r="W637" s="78"/>
      <c r="X637" s="49">
        <f t="shared" si="54"/>
        <v>0</v>
      </c>
      <c r="Y637" s="16">
        <v>0</v>
      </c>
      <c r="Z637" s="16">
        <v>600000000</v>
      </c>
      <c r="AA637" s="16">
        <v>600000000</v>
      </c>
      <c r="AB637" s="16">
        <v>0</v>
      </c>
      <c r="AC637" s="16">
        <v>0</v>
      </c>
      <c r="AD637" s="55">
        <v>600000000</v>
      </c>
      <c r="AF637" s="58">
        <f t="shared" si="57"/>
        <v>0</v>
      </c>
      <c r="AJ637" s="83">
        <f t="shared" si="58"/>
        <v>0</v>
      </c>
      <c r="AK637" s="84">
        <f t="shared" si="59"/>
        <v>0</v>
      </c>
      <c r="AL637" s="85"/>
    </row>
    <row r="638" spans="1:38" ht="12.75" hidden="1" customHeight="1" x14ac:dyDescent="0.25">
      <c r="A638" s="10" t="s">
        <v>1489</v>
      </c>
      <c r="B638" s="11" t="s">
        <v>1490</v>
      </c>
      <c r="C638" s="11" t="s">
        <v>567</v>
      </c>
      <c r="D638" s="90" t="str">
        <f t="shared" si="55"/>
        <v>45</v>
      </c>
      <c r="E638" s="90" t="str">
        <f t="shared" si="56"/>
        <v>4599</v>
      </c>
      <c r="F638" s="11" t="s">
        <v>1491</v>
      </c>
      <c r="G638" s="11" t="s">
        <v>75</v>
      </c>
      <c r="H638" s="11">
        <v>264</v>
      </c>
      <c r="I638" s="11" t="s">
        <v>1496</v>
      </c>
      <c r="J638" s="11" t="s">
        <v>1497</v>
      </c>
      <c r="K638" s="13">
        <v>2</v>
      </c>
      <c r="L638" s="14">
        <v>1</v>
      </c>
      <c r="M638" s="75">
        <v>1</v>
      </c>
      <c r="N638" s="11" t="s">
        <v>1498</v>
      </c>
      <c r="O638" s="12" t="s">
        <v>37</v>
      </c>
      <c r="P638" s="16">
        <v>3570000000</v>
      </c>
      <c r="Q638" s="18">
        <v>1</v>
      </c>
      <c r="R638" s="20">
        <v>44197</v>
      </c>
      <c r="S638" s="22">
        <v>12</v>
      </c>
      <c r="T638" s="7" t="s">
        <v>85</v>
      </c>
      <c r="U638" s="51">
        <v>1</v>
      </c>
      <c r="V638" s="79"/>
      <c r="W638" s="78"/>
      <c r="X638" s="49">
        <f t="shared" si="54"/>
        <v>0</v>
      </c>
      <c r="Y638" s="16">
        <v>0</v>
      </c>
      <c r="Z638" s="16">
        <v>3570000000</v>
      </c>
      <c r="AA638" s="16">
        <v>3570000000</v>
      </c>
      <c r="AB638" s="16">
        <v>0</v>
      </c>
      <c r="AC638" s="16">
        <v>0</v>
      </c>
      <c r="AD638" s="55">
        <v>3570000000</v>
      </c>
      <c r="AF638" s="58">
        <f t="shared" si="57"/>
        <v>0</v>
      </c>
      <c r="AJ638" s="83">
        <f t="shared" si="58"/>
        <v>0</v>
      </c>
      <c r="AK638" s="84">
        <f t="shared" si="59"/>
        <v>0</v>
      </c>
      <c r="AL638" s="85"/>
    </row>
    <row r="639" spans="1:38" ht="12.75" hidden="1" customHeight="1" x14ac:dyDescent="0.25">
      <c r="A639" s="10" t="s">
        <v>1489</v>
      </c>
      <c r="B639" s="11" t="s">
        <v>1490</v>
      </c>
      <c r="C639" s="11" t="s">
        <v>567</v>
      </c>
      <c r="D639" s="90" t="str">
        <f t="shared" si="55"/>
        <v>45</v>
      </c>
      <c r="E639" s="90" t="str">
        <f t="shared" si="56"/>
        <v>4599</v>
      </c>
      <c r="F639" s="11" t="s">
        <v>1491</v>
      </c>
      <c r="G639" s="11" t="s">
        <v>75</v>
      </c>
      <c r="H639" s="11">
        <v>271</v>
      </c>
      <c r="I639" s="11" t="s">
        <v>1499</v>
      </c>
      <c r="J639" s="11" t="s">
        <v>1500</v>
      </c>
      <c r="K639" s="13">
        <v>1</v>
      </c>
      <c r="L639" s="14">
        <v>0.35</v>
      </c>
      <c r="M639" s="75">
        <v>0.35</v>
      </c>
      <c r="N639" s="11" t="s">
        <v>1501</v>
      </c>
      <c r="O639" s="12" t="s">
        <v>37</v>
      </c>
      <c r="P639" s="16">
        <v>461738760</v>
      </c>
      <c r="Q639" s="18">
        <v>5</v>
      </c>
      <c r="R639" s="20">
        <v>44197</v>
      </c>
      <c r="S639" s="22">
        <v>12</v>
      </c>
      <c r="T639" s="7" t="s">
        <v>1502</v>
      </c>
      <c r="U639" s="51">
        <v>5</v>
      </c>
      <c r="V639" s="79"/>
      <c r="W639" s="78"/>
      <c r="X639" s="49">
        <f t="shared" si="54"/>
        <v>0</v>
      </c>
      <c r="Y639" s="16">
        <v>0</v>
      </c>
      <c r="Z639" s="16">
        <v>461738760</v>
      </c>
      <c r="AA639" s="16">
        <v>461738760</v>
      </c>
      <c r="AB639" s="16">
        <v>0</v>
      </c>
      <c r="AC639" s="16">
        <v>0</v>
      </c>
      <c r="AD639" s="55">
        <v>461738760</v>
      </c>
      <c r="AF639" s="58">
        <f t="shared" si="57"/>
        <v>0</v>
      </c>
      <c r="AJ639" s="83">
        <f t="shared" si="58"/>
        <v>0</v>
      </c>
      <c r="AK639" s="84">
        <f t="shared" si="59"/>
        <v>0</v>
      </c>
      <c r="AL639" s="85"/>
    </row>
    <row r="640" spans="1:38" ht="12.75" hidden="1" customHeight="1" x14ac:dyDescent="0.25">
      <c r="A640" s="10" t="s">
        <v>1489</v>
      </c>
      <c r="B640" s="11" t="s">
        <v>1490</v>
      </c>
      <c r="C640" s="11" t="s">
        <v>567</v>
      </c>
      <c r="D640" s="90" t="str">
        <f t="shared" si="55"/>
        <v>45</v>
      </c>
      <c r="E640" s="90" t="str">
        <f t="shared" si="56"/>
        <v>4599</v>
      </c>
      <c r="F640" s="11" t="s">
        <v>1491</v>
      </c>
      <c r="G640" s="11" t="s">
        <v>75</v>
      </c>
      <c r="H640" s="11">
        <v>272</v>
      </c>
      <c r="I640" s="11" t="s">
        <v>1503</v>
      </c>
      <c r="J640" s="11" t="s">
        <v>1504</v>
      </c>
      <c r="K640" s="13">
        <v>2</v>
      </c>
      <c r="L640" s="14">
        <v>2</v>
      </c>
      <c r="M640" s="75">
        <v>2</v>
      </c>
      <c r="N640" s="11" t="s">
        <v>1505</v>
      </c>
      <c r="O640" s="12" t="s">
        <v>37</v>
      </c>
      <c r="P640" s="16">
        <v>121400000</v>
      </c>
      <c r="Q640" s="18">
        <v>1</v>
      </c>
      <c r="R640" s="20">
        <v>44197</v>
      </c>
      <c r="S640" s="22">
        <v>12</v>
      </c>
      <c r="T640" s="7" t="s">
        <v>85</v>
      </c>
      <c r="U640" s="51">
        <v>1</v>
      </c>
      <c r="V640" s="79"/>
      <c r="W640" s="78"/>
      <c r="X640" s="49">
        <f t="shared" si="54"/>
        <v>0</v>
      </c>
      <c r="Y640" s="16">
        <v>0</v>
      </c>
      <c r="Z640" s="16">
        <v>304261240</v>
      </c>
      <c r="AA640" s="16">
        <v>121400000</v>
      </c>
      <c r="AB640" s="16">
        <v>0</v>
      </c>
      <c r="AC640" s="16">
        <v>0</v>
      </c>
      <c r="AD640" s="55">
        <v>121400000</v>
      </c>
      <c r="AF640" s="58">
        <f t="shared" si="57"/>
        <v>0</v>
      </c>
      <c r="AJ640" s="83">
        <f t="shared" si="58"/>
        <v>0</v>
      </c>
      <c r="AK640" s="84">
        <f t="shared" si="59"/>
        <v>0</v>
      </c>
      <c r="AL640" s="85"/>
    </row>
    <row r="641" spans="1:38" ht="12.75" hidden="1" customHeight="1" x14ac:dyDescent="0.25">
      <c r="A641" s="10" t="s">
        <v>1489</v>
      </c>
      <c r="B641" s="11" t="s">
        <v>1490</v>
      </c>
      <c r="C641" s="11" t="s">
        <v>567</v>
      </c>
      <c r="D641" s="90" t="str">
        <f t="shared" si="55"/>
        <v>45</v>
      </c>
      <c r="E641" s="90" t="str">
        <f t="shared" si="56"/>
        <v>4599</v>
      </c>
      <c r="F641" s="11" t="s">
        <v>1491</v>
      </c>
      <c r="G641" s="11" t="s">
        <v>75</v>
      </c>
      <c r="H641" s="11">
        <v>272</v>
      </c>
      <c r="I641" s="11" t="s">
        <v>1503</v>
      </c>
      <c r="J641" s="11" t="s">
        <v>1504</v>
      </c>
      <c r="K641" s="13">
        <v>2</v>
      </c>
      <c r="L641" s="14">
        <v>2</v>
      </c>
      <c r="M641" s="75">
        <v>2</v>
      </c>
      <c r="N641" s="11" t="s">
        <v>1506</v>
      </c>
      <c r="O641" s="12" t="s">
        <v>37</v>
      </c>
      <c r="P641" s="16">
        <v>182861240</v>
      </c>
      <c r="Q641" s="18">
        <v>8</v>
      </c>
      <c r="R641" s="20">
        <v>44197</v>
      </c>
      <c r="S641" s="22">
        <v>12</v>
      </c>
      <c r="T641" s="7" t="s">
        <v>1507</v>
      </c>
      <c r="U641" s="51">
        <v>8</v>
      </c>
      <c r="V641" s="79"/>
      <c r="W641" s="78"/>
      <c r="X641" s="49">
        <f t="shared" si="54"/>
        <v>0</v>
      </c>
      <c r="Y641" s="16">
        <v>0</v>
      </c>
      <c r="Z641" s="16">
        <v>304261240</v>
      </c>
      <c r="AA641" s="16">
        <v>182861240</v>
      </c>
      <c r="AB641" s="16">
        <v>0</v>
      </c>
      <c r="AC641" s="16">
        <v>0</v>
      </c>
      <c r="AD641" s="55">
        <v>182861240</v>
      </c>
      <c r="AF641" s="58">
        <f t="shared" si="57"/>
        <v>0</v>
      </c>
      <c r="AJ641" s="83">
        <f t="shared" si="58"/>
        <v>0</v>
      </c>
      <c r="AK641" s="84">
        <f t="shared" si="59"/>
        <v>0</v>
      </c>
      <c r="AL641" s="85"/>
    </row>
    <row r="642" spans="1:38" ht="12.75" hidden="1" customHeight="1" x14ac:dyDescent="0.25">
      <c r="A642" s="10" t="s">
        <v>1508</v>
      </c>
      <c r="B642" s="11" t="s">
        <v>1509</v>
      </c>
      <c r="C642" s="11" t="s">
        <v>567</v>
      </c>
      <c r="D642" s="90" t="str">
        <f t="shared" si="55"/>
        <v>36</v>
      </c>
      <c r="E642" s="90" t="str">
        <f t="shared" si="56"/>
        <v>3602</v>
      </c>
      <c r="F642" s="11" t="s">
        <v>1510</v>
      </c>
      <c r="G642" s="11" t="s">
        <v>1511</v>
      </c>
      <c r="H642" s="11">
        <v>449</v>
      </c>
      <c r="I642" s="11" t="s">
        <v>1512</v>
      </c>
      <c r="J642" s="11" t="s">
        <v>1513</v>
      </c>
      <c r="K642" s="13">
        <v>50000</v>
      </c>
      <c r="L642" s="14">
        <v>10000</v>
      </c>
      <c r="M642" s="75">
        <v>10435</v>
      </c>
      <c r="N642" s="11" t="s">
        <v>1514</v>
      </c>
      <c r="O642" s="12" t="s">
        <v>37</v>
      </c>
      <c r="P642" s="16">
        <v>80000000</v>
      </c>
      <c r="Q642" s="18">
        <v>1</v>
      </c>
      <c r="R642" s="20">
        <v>44197</v>
      </c>
      <c r="S642" s="22">
        <v>12</v>
      </c>
      <c r="T642" s="7" t="s">
        <v>1515</v>
      </c>
      <c r="U642" s="51">
        <v>1</v>
      </c>
      <c r="V642" s="79"/>
      <c r="W642" s="78"/>
      <c r="X642" s="49">
        <f t="shared" si="54"/>
        <v>0</v>
      </c>
      <c r="Y642" s="16">
        <v>0</v>
      </c>
      <c r="Z642" s="16">
        <v>362000000</v>
      </c>
      <c r="AA642" s="16">
        <v>80000000</v>
      </c>
      <c r="AB642" s="16">
        <v>0</v>
      </c>
      <c r="AC642" s="16">
        <v>0</v>
      </c>
      <c r="AD642" s="55">
        <v>80000000</v>
      </c>
      <c r="AF642" s="58">
        <f t="shared" si="57"/>
        <v>0</v>
      </c>
      <c r="AJ642" s="83">
        <f t="shared" si="58"/>
        <v>0</v>
      </c>
      <c r="AK642" s="84">
        <f t="shared" si="59"/>
        <v>0</v>
      </c>
      <c r="AL642" s="85"/>
    </row>
    <row r="643" spans="1:38" ht="12.75" hidden="1" customHeight="1" x14ac:dyDescent="0.25">
      <c r="A643" s="10" t="s">
        <v>1508</v>
      </c>
      <c r="B643" s="11" t="s">
        <v>1509</v>
      </c>
      <c r="C643" s="11" t="s">
        <v>567</v>
      </c>
      <c r="D643" s="90" t="str">
        <f t="shared" si="55"/>
        <v>36</v>
      </c>
      <c r="E643" s="90" t="str">
        <f t="shared" si="56"/>
        <v>3602</v>
      </c>
      <c r="F643" s="11" t="s">
        <v>1510</v>
      </c>
      <c r="G643" s="11" t="s">
        <v>1511</v>
      </c>
      <c r="H643" s="11">
        <v>449</v>
      </c>
      <c r="I643" s="11" t="s">
        <v>1512</v>
      </c>
      <c r="J643" s="11" t="s">
        <v>1513</v>
      </c>
      <c r="K643" s="13">
        <v>50000</v>
      </c>
      <c r="L643" s="14">
        <v>10000</v>
      </c>
      <c r="M643" s="75">
        <v>10435</v>
      </c>
      <c r="N643" s="11" t="s">
        <v>1516</v>
      </c>
      <c r="O643" s="12" t="s">
        <v>37</v>
      </c>
      <c r="P643" s="16">
        <v>152000000</v>
      </c>
      <c r="Q643" s="18">
        <v>1</v>
      </c>
      <c r="R643" s="20">
        <v>44197</v>
      </c>
      <c r="S643" s="22">
        <v>12</v>
      </c>
      <c r="T643" s="7" t="s">
        <v>1515</v>
      </c>
      <c r="U643" s="51">
        <v>1</v>
      </c>
      <c r="V643" s="79"/>
      <c r="W643" s="78"/>
      <c r="X643" s="49">
        <f t="shared" si="54"/>
        <v>0</v>
      </c>
      <c r="Y643" s="16">
        <v>0</v>
      </c>
      <c r="Z643" s="16">
        <v>362000000</v>
      </c>
      <c r="AA643" s="16">
        <v>152000000</v>
      </c>
      <c r="AB643" s="16">
        <v>0</v>
      </c>
      <c r="AC643" s="16">
        <v>0</v>
      </c>
      <c r="AD643" s="55">
        <v>152000000</v>
      </c>
      <c r="AF643" s="58">
        <f t="shared" si="57"/>
        <v>0</v>
      </c>
      <c r="AJ643" s="83">
        <f t="shared" si="58"/>
        <v>0</v>
      </c>
      <c r="AK643" s="84">
        <f t="shared" si="59"/>
        <v>0</v>
      </c>
      <c r="AL643" s="85"/>
    </row>
    <row r="644" spans="1:38" ht="12.75" hidden="1" customHeight="1" x14ac:dyDescent="0.25">
      <c r="A644" s="10" t="s">
        <v>1508</v>
      </c>
      <c r="B644" s="11" t="s">
        <v>1509</v>
      </c>
      <c r="C644" s="11" t="s">
        <v>567</v>
      </c>
      <c r="D644" s="90" t="str">
        <f t="shared" si="55"/>
        <v>36</v>
      </c>
      <c r="E644" s="90" t="str">
        <f t="shared" si="56"/>
        <v>3602</v>
      </c>
      <c r="F644" s="11" t="s">
        <v>1510</v>
      </c>
      <c r="G644" s="11" t="s">
        <v>1511</v>
      </c>
      <c r="H644" s="11">
        <v>449</v>
      </c>
      <c r="I644" s="11" t="s">
        <v>1512</v>
      </c>
      <c r="J644" s="11" t="s">
        <v>1513</v>
      </c>
      <c r="K644" s="13">
        <v>50000</v>
      </c>
      <c r="L644" s="14">
        <v>10000</v>
      </c>
      <c r="M644" s="75">
        <v>10435</v>
      </c>
      <c r="N644" s="11" t="s">
        <v>1517</v>
      </c>
      <c r="O644" s="12" t="s">
        <v>37</v>
      </c>
      <c r="P644" s="16">
        <v>50000000</v>
      </c>
      <c r="Q644" s="18">
        <v>1</v>
      </c>
      <c r="R644" s="20">
        <v>44197</v>
      </c>
      <c r="S644" s="22">
        <v>12</v>
      </c>
      <c r="T644" s="7" t="s">
        <v>1515</v>
      </c>
      <c r="U644" s="51">
        <v>1</v>
      </c>
      <c r="V644" s="79"/>
      <c r="W644" s="78"/>
      <c r="X644" s="49">
        <f t="shared" si="54"/>
        <v>0</v>
      </c>
      <c r="Y644" s="16">
        <v>0</v>
      </c>
      <c r="Z644" s="16">
        <v>362000000</v>
      </c>
      <c r="AA644" s="16">
        <v>50000000</v>
      </c>
      <c r="AB644" s="16">
        <v>0</v>
      </c>
      <c r="AC644" s="16">
        <v>0</v>
      </c>
      <c r="AD644" s="55">
        <v>50000000</v>
      </c>
      <c r="AF644" s="58">
        <f t="shared" si="57"/>
        <v>0</v>
      </c>
      <c r="AJ644" s="83">
        <f t="shared" si="58"/>
        <v>0</v>
      </c>
      <c r="AK644" s="84">
        <f t="shared" si="59"/>
        <v>0</v>
      </c>
      <c r="AL644" s="85"/>
    </row>
    <row r="645" spans="1:38" ht="12.75" hidden="1" customHeight="1" x14ac:dyDescent="0.25">
      <c r="A645" s="10" t="s">
        <v>1508</v>
      </c>
      <c r="B645" s="11" t="s">
        <v>1509</v>
      </c>
      <c r="C645" s="11" t="s">
        <v>567</v>
      </c>
      <c r="D645" s="90" t="str">
        <f t="shared" si="55"/>
        <v>36</v>
      </c>
      <c r="E645" s="90" t="str">
        <f t="shared" si="56"/>
        <v>3602</v>
      </c>
      <c r="F645" s="11" t="s">
        <v>1510</v>
      </c>
      <c r="G645" s="11" t="s">
        <v>1511</v>
      </c>
      <c r="H645" s="11">
        <v>449</v>
      </c>
      <c r="I645" s="11" t="s">
        <v>1512</v>
      </c>
      <c r="J645" s="11" t="s">
        <v>1513</v>
      </c>
      <c r="K645" s="13">
        <v>50000</v>
      </c>
      <c r="L645" s="14">
        <v>10000</v>
      </c>
      <c r="M645" s="75">
        <v>10435</v>
      </c>
      <c r="N645" s="11" t="s">
        <v>1518</v>
      </c>
      <c r="O645" s="12" t="s">
        <v>37</v>
      </c>
      <c r="P645" s="16">
        <v>80000000</v>
      </c>
      <c r="Q645" s="18">
        <v>1</v>
      </c>
      <c r="R645" s="20">
        <v>44197</v>
      </c>
      <c r="S645" s="22">
        <v>12</v>
      </c>
      <c r="T645" s="7" t="s">
        <v>1515</v>
      </c>
      <c r="U645" s="51">
        <v>1</v>
      </c>
      <c r="V645" s="79"/>
      <c r="W645" s="78"/>
      <c r="X645" s="49">
        <f t="shared" si="54"/>
        <v>0</v>
      </c>
      <c r="Y645" s="16">
        <v>0</v>
      </c>
      <c r="Z645" s="16">
        <v>362000000</v>
      </c>
      <c r="AA645" s="16">
        <v>80000000</v>
      </c>
      <c r="AB645" s="16">
        <v>0</v>
      </c>
      <c r="AC645" s="16">
        <v>0</v>
      </c>
      <c r="AD645" s="55">
        <v>80000000</v>
      </c>
      <c r="AF645" s="58">
        <f t="shared" si="57"/>
        <v>0</v>
      </c>
      <c r="AJ645" s="83">
        <f t="shared" si="58"/>
        <v>0</v>
      </c>
      <c r="AK645" s="84">
        <f t="shared" si="59"/>
        <v>0</v>
      </c>
      <c r="AL645" s="85"/>
    </row>
    <row r="646" spans="1:38" ht="12.75" hidden="1" customHeight="1" x14ac:dyDescent="0.25">
      <c r="A646" s="10" t="s">
        <v>1508</v>
      </c>
      <c r="B646" s="11" t="s">
        <v>1509</v>
      </c>
      <c r="C646" s="11" t="s">
        <v>567</v>
      </c>
      <c r="D646" s="90" t="str">
        <f t="shared" si="55"/>
        <v>36</v>
      </c>
      <c r="E646" s="90" t="str">
        <f t="shared" si="56"/>
        <v>3602</v>
      </c>
      <c r="F646" s="11" t="s">
        <v>1510</v>
      </c>
      <c r="G646" s="11" t="s">
        <v>1519</v>
      </c>
      <c r="H646" s="11">
        <v>449</v>
      </c>
      <c r="I646" s="11" t="s">
        <v>1512</v>
      </c>
      <c r="J646" s="11" t="s">
        <v>1513</v>
      </c>
      <c r="K646" s="13">
        <v>50000</v>
      </c>
      <c r="L646" s="14">
        <v>10000</v>
      </c>
      <c r="M646" s="75">
        <v>10435</v>
      </c>
      <c r="N646" s="11" t="s">
        <v>1520</v>
      </c>
      <c r="O646" s="12" t="s">
        <v>37</v>
      </c>
      <c r="P646" s="16">
        <v>32500000</v>
      </c>
      <c r="Q646" s="18">
        <v>1</v>
      </c>
      <c r="R646" s="20">
        <v>44197</v>
      </c>
      <c r="S646" s="22">
        <v>12</v>
      </c>
      <c r="T646" s="7" t="s">
        <v>1515</v>
      </c>
      <c r="U646" s="51">
        <v>1</v>
      </c>
      <c r="V646" s="79"/>
      <c r="W646" s="78"/>
      <c r="X646" s="49">
        <f t="shared" si="54"/>
        <v>0</v>
      </c>
      <c r="Y646" s="16">
        <v>0</v>
      </c>
      <c r="Z646" s="16">
        <v>678000000</v>
      </c>
      <c r="AA646" s="16">
        <v>32500000</v>
      </c>
      <c r="AB646" s="16">
        <v>0</v>
      </c>
      <c r="AC646" s="16">
        <v>0</v>
      </c>
      <c r="AD646" s="55">
        <v>32500000</v>
      </c>
      <c r="AF646" s="58">
        <f t="shared" si="57"/>
        <v>0</v>
      </c>
      <c r="AJ646" s="83">
        <f t="shared" si="58"/>
        <v>0</v>
      </c>
      <c r="AK646" s="84">
        <f t="shared" si="59"/>
        <v>0</v>
      </c>
      <c r="AL646" s="85"/>
    </row>
    <row r="647" spans="1:38" ht="12.75" hidden="1" customHeight="1" x14ac:dyDescent="0.25">
      <c r="A647" s="10" t="s">
        <v>1508</v>
      </c>
      <c r="B647" s="11" t="s">
        <v>1509</v>
      </c>
      <c r="C647" s="11" t="s">
        <v>567</v>
      </c>
      <c r="D647" s="90" t="str">
        <f t="shared" si="55"/>
        <v>36</v>
      </c>
      <c r="E647" s="90" t="str">
        <f t="shared" si="56"/>
        <v>3602</v>
      </c>
      <c r="F647" s="11" t="s">
        <v>1510</v>
      </c>
      <c r="G647" s="11" t="s">
        <v>1519</v>
      </c>
      <c r="H647" s="11">
        <v>449</v>
      </c>
      <c r="I647" s="11" t="s">
        <v>1512</v>
      </c>
      <c r="J647" s="11" t="s">
        <v>1513</v>
      </c>
      <c r="K647" s="13">
        <v>50000</v>
      </c>
      <c r="L647" s="14">
        <v>10000</v>
      </c>
      <c r="M647" s="75">
        <v>10435</v>
      </c>
      <c r="N647" s="11" t="s">
        <v>1521</v>
      </c>
      <c r="O647" s="12" t="s">
        <v>37</v>
      </c>
      <c r="P647" s="16">
        <v>131000000</v>
      </c>
      <c r="Q647" s="18">
        <v>1</v>
      </c>
      <c r="R647" s="20">
        <v>44197</v>
      </c>
      <c r="S647" s="22">
        <v>12</v>
      </c>
      <c r="T647" s="7" t="s">
        <v>1515</v>
      </c>
      <c r="U647" s="51">
        <v>1</v>
      </c>
      <c r="V647" s="79"/>
      <c r="W647" s="78"/>
      <c r="X647" s="49">
        <f t="shared" si="54"/>
        <v>0</v>
      </c>
      <c r="Y647" s="16">
        <v>0</v>
      </c>
      <c r="Z647" s="16">
        <v>678000000</v>
      </c>
      <c r="AA647" s="16">
        <v>131000000</v>
      </c>
      <c r="AB647" s="16">
        <v>0</v>
      </c>
      <c r="AC647" s="16">
        <v>0</v>
      </c>
      <c r="AD647" s="55">
        <v>131000000</v>
      </c>
      <c r="AF647" s="58">
        <f t="shared" si="57"/>
        <v>0</v>
      </c>
      <c r="AJ647" s="83">
        <f t="shared" si="58"/>
        <v>0</v>
      </c>
      <c r="AK647" s="84">
        <f t="shared" si="59"/>
        <v>0</v>
      </c>
      <c r="AL647" s="85"/>
    </row>
    <row r="648" spans="1:38" ht="12.75" hidden="1" customHeight="1" x14ac:dyDescent="0.25">
      <c r="A648" s="10" t="s">
        <v>1508</v>
      </c>
      <c r="B648" s="11" t="s">
        <v>1509</v>
      </c>
      <c r="C648" s="11" t="s">
        <v>567</v>
      </c>
      <c r="D648" s="90" t="str">
        <f t="shared" si="55"/>
        <v>36</v>
      </c>
      <c r="E648" s="90" t="str">
        <f t="shared" si="56"/>
        <v>3602</v>
      </c>
      <c r="F648" s="11" t="s">
        <v>1510</v>
      </c>
      <c r="G648" s="11" t="s">
        <v>1519</v>
      </c>
      <c r="H648" s="11">
        <v>449</v>
      </c>
      <c r="I648" s="11" t="s">
        <v>1512</v>
      </c>
      <c r="J648" s="11" t="s">
        <v>1513</v>
      </c>
      <c r="K648" s="13">
        <v>50000</v>
      </c>
      <c r="L648" s="14">
        <v>10000</v>
      </c>
      <c r="M648" s="75">
        <v>10435</v>
      </c>
      <c r="N648" s="11" t="s">
        <v>1522</v>
      </c>
      <c r="O648" s="12" t="s">
        <v>37</v>
      </c>
      <c r="P648" s="16">
        <v>32500000</v>
      </c>
      <c r="Q648" s="18">
        <v>1</v>
      </c>
      <c r="R648" s="20">
        <v>44197</v>
      </c>
      <c r="S648" s="22">
        <v>12</v>
      </c>
      <c r="T648" s="7" t="s">
        <v>1515</v>
      </c>
      <c r="U648" s="51">
        <v>1</v>
      </c>
      <c r="V648" s="79"/>
      <c r="W648" s="78"/>
      <c r="X648" s="49">
        <f t="shared" si="54"/>
        <v>0</v>
      </c>
      <c r="Y648" s="16">
        <v>0</v>
      </c>
      <c r="Z648" s="16">
        <v>678000000</v>
      </c>
      <c r="AA648" s="16">
        <v>32500000</v>
      </c>
      <c r="AB648" s="16">
        <v>0</v>
      </c>
      <c r="AC648" s="16">
        <v>0</v>
      </c>
      <c r="AD648" s="55">
        <v>32500000</v>
      </c>
      <c r="AF648" s="58">
        <f t="shared" si="57"/>
        <v>0</v>
      </c>
      <c r="AJ648" s="83">
        <f t="shared" si="58"/>
        <v>0</v>
      </c>
      <c r="AK648" s="84">
        <f t="shared" si="59"/>
        <v>0</v>
      </c>
      <c r="AL648" s="85"/>
    </row>
    <row r="649" spans="1:38" ht="12.75" hidden="1" customHeight="1" x14ac:dyDescent="0.25">
      <c r="A649" s="10" t="s">
        <v>1508</v>
      </c>
      <c r="B649" s="11" t="s">
        <v>1509</v>
      </c>
      <c r="C649" s="11" t="s">
        <v>567</v>
      </c>
      <c r="D649" s="90" t="str">
        <f t="shared" si="55"/>
        <v>36</v>
      </c>
      <c r="E649" s="90" t="str">
        <f t="shared" si="56"/>
        <v>3602</v>
      </c>
      <c r="F649" s="11" t="s">
        <v>1510</v>
      </c>
      <c r="G649" s="11" t="s">
        <v>1519</v>
      </c>
      <c r="H649" s="11">
        <v>449</v>
      </c>
      <c r="I649" s="11" t="s">
        <v>1512</v>
      </c>
      <c r="J649" s="11" t="s">
        <v>1513</v>
      </c>
      <c r="K649" s="13">
        <v>50000</v>
      </c>
      <c r="L649" s="14">
        <v>10000</v>
      </c>
      <c r="M649" s="75">
        <v>10435</v>
      </c>
      <c r="N649" s="11" t="s">
        <v>1523</v>
      </c>
      <c r="O649" s="12" t="s">
        <v>37</v>
      </c>
      <c r="P649" s="16">
        <v>248000000</v>
      </c>
      <c r="Q649" s="18">
        <v>1</v>
      </c>
      <c r="R649" s="20">
        <v>44197</v>
      </c>
      <c r="S649" s="22">
        <v>12</v>
      </c>
      <c r="T649" s="7" t="s">
        <v>1515</v>
      </c>
      <c r="U649" s="51">
        <v>1</v>
      </c>
      <c r="V649" s="79"/>
      <c r="W649" s="78"/>
      <c r="X649" s="49">
        <f t="shared" si="54"/>
        <v>0</v>
      </c>
      <c r="Y649" s="16">
        <v>0</v>
      </c>
      <c r="Z649" s="16">
        <v>678000000</v>
      </c>
      <c r="AA649" s="16">
        <v>248000000</v>
      </c>
      <c r="AB649" s="16">
        <v>0</v>
      </c>
      <c r="AC649" s="16">
        <v>0</v>
      </c>
      <c r="AD649" s="55">
        <v>248000000</v>
      </c>
      <c r="AF649" s="58">
        <f t="shared" si="57"/>
        <v>0</v>
      </c>
      <c r="AJ649" s="83">
        <f t="shared" si="58"/>
        <v>0</v>
      </c>
      <c r="AK649" s="84">
        <f t="shared" si="59"/>
        <v>0</v>
      </c>
      <c r="AL649" s="85"/>
    </row>
    <row r="650" spans="1:38" ht="12.75" hidden="1" customHeight="1" x14ac:dyDescent="0.25">
      <c r="A650" s="10" t="s">
        <v>1508</v>
      </c>
      <c r="B650" s="11" t="s">
        <v>1509</v>
      </c>
      <c r="C650" s="11" t="s">
        <v>567</v>
      </c>
      <c r="D650" s="90" t="str">
        <f t="shared" si="55"/>
        <v>36</v>
      </c>
      <c r="E650" s="90" t="str">
        <f t="shared" si="56"/>
        <v>3602</v>
      </c>
      <c r="F650" s="11" t="s">
        <v>1510</v>
      </c>
      <c r="G650" s="11" t="s">
        <v>1519</v>
      </c>
      <c r="H650" s="11">
        <v>449</v>
      </c>
      <c r="I650" s="11" t="s">
        <v>1512</v>
      </c>
      <c r="J650" s="11" t="s">
        <v>1513</v>
      </c>
      <c r="K650" s="13">
        <v>50000</v>
      </c>
      <c r="L650" s="14">
        <v>10000</v>
      </c>
      <c r="M650" s="75">
        <v>10435</v>
      </c>
      <c r="N650" s="11" t="s">
        <v>1524</v>
      </c>
      <c r="O650" s="12" t="s">
        <v>37</v>
      </c>
      <c r="P650" s="16">
        <v>234000000</v>
      </c>
      <c r="Q650" s="18">
        <v>1</v>
      </c>
      <c r="R650" s="20">
        <v>44197</v>
      </c>
      <c r="S650" s="22">
        <v>12</v>
      </c>
      <c r="T650" s="7" t="s">
        <v>1515</v>
      </c>
      <c r="U650" s="51">
        <v>1</v>
      </c>
      <c r="V650" s="79"/>
      <c r="W650" s="78"/>
      <c r="X650" s="49">
        <f t="shared" si="54"/>
        <v>0</v>
      </c>
      <c r="Y650" s="16">
        <v>0</v>
      </c>
      <c r="Z650" s="16">
        <v>678000000</v>
      </c>
      <c r="AA650" s="16">
        <v>234000000</v>
      </c>
      <c r="AB650" s="16">
        <v>0</v>
      </c>
      <c r="AC650" s="16">
        <v>0</v>
      </c>
      <c r="AD650" s="55">
        <v>234000000</v>
      </c>
      <c r="AF650" s="58">
        <f t="shared" si="57"/>
        <v>0</v>
      </c>
      <c r="AJ650" s="83">
        <f t="shared" si="58"/>
        <v>0</v>
      </c>
      <c r="AK650" s="84">
        <f t="shared" si="59"/>
        <v>0</v>
      </c>
      <c r="AL650" s="85"/>
    </row>
    <row r="651" spans="1:38" ht="12.75" hidden="1" customHeight="1" x14ac:dyDescent="0.25">
      <c r="A651" s="10" t="s">
        <v>1525</v>
      </c>
      <c r="B651" s="11" t="s">
        <v>1526</v>
      </c>
      <c r="C651" s="11" t="s">
        <v>545</v>
      </c>
      <c r="D651" s="90" t="str">
        <f t="shared" si="55"/>
        <v>45</v>
      </c>
      <c r="E651" s="90" t="str">
        <f t="shared" si="56"/>
        <v>4503</v>
      </c>
      <c r="F651" s="11" t="s">
        <v>1527</v>
      </c>
      <c r="G651" s="11" t="s">
        <v>1528</v>
      </c>
      <c r="H651" s="11">
        <v>307</v>
      </c>
      <c r="I651" s="11" t="s">
        <v>1529</v>
      </c>
      <c r="J651" s="11" t="s">
        <v>1530</v>
      </c>
      <c r="K651" s="13">
        <v>1</v>
      </c>
      <c r="L651" s="14">
        <v>0.2</v>
      </c>
      <c r="M651" s="75">
        <v>0.2</v>
      </c>
      <c r="N651" s="11" t="s">
        <v>1531</v>
      </c>
      <c r="O651" s="12" t="s">
        <v>37</v>
      </c>
      <c r="P651" s="16">
        <v>53711818</v>
      </c>
      <c r="Q651" s="18">
        <v>3</v>
      </c>
      <c r="R651" s="20">
        <v>44197</v>
      </c>
      <c r="S651" s="22">
        <v>12</v>
      </c>
      <c r="T651" s="7" t="s">
        <v>1532</v>
      </c>
      <c r="U651" s="51">
        <v>2</v>
      </c>
      <c r="V651" s="79"/>
      <c r="W651" s="78"/>
      <c r="X651" s="49">
        <f t="shared" si="54"/>
        <v>0</v>
      </c>
      <c r="Y651" s="16">
        <v>0</v>
      </c>
      <c r="Z651" s="16">
        <v>763875850</v>
      </c>
      <c r="AA651" s="16">
        <v>53711818</v>
      </c>
      <c r="AB651" s="16">
        <v>0</v>
      </c>
      <c r="AC651" s="16">
        <v>0</v>
      </c>
      <c r="AD651" s="55">
        <v>53711818</v>
      </c>
      <c r="AF651" s="58">
        <f t="shared" si="57"/>
        <v>0</v>
      </c>
      <c r="AJ651" s="83">
        <f t="shared" si="58"/>
        <v>0</v>
      </c>
      <c r="AK651" s="84">
        <f t="shared" si="59"/>
        <v>0</v>
      </c>
      <c r="AL651" s="85"/>
    </row>
    <row r="652" spans="1:38" ht="12.75" hidden="1" customHeight="1" x14ac:dyDescent="0.25">
      <c r="A652" s="10" t="s">
        <v>1525</v>
      </c>
      <c r="B652" s="11" t="s">
        <v>1526</v>
      </c>
      <c r="C652" s="11" t="s">
        <v>545</v>
      </c>
      <c r="D652" s="90" t="str">
        <f t="shared" si="55"/>
        <v>45</v>
      </c>
      <c r="E652" s="90" t="str">
        <f t="shared" si="56"/>
        <v>4503</v>
      </c>
      <c r="F652" s="11" t="s">
        <v>1527</v>
      </c>
      <c r="G652" s="11" t="s">
        <v>1528</v>
      </c>
      <c r="H652" s="11">
        <v>307</v>
      </c>
      <c r="I652" s="11" t="s">
        <v>1529</v>
      </c>
      <c r="J652" s="11" t="s">
        <v>1530</v>
      </c>
      <c r="K652" s="13">
        <v>1</v>
      </c>
      <c r="L652" s="14">
        <v>0.2</v>
      </c>
      <c r="M652" s="75">
        <v>0.2</v>
      </c>
      <c r="N652" s="11" t="s">
        <v>1533</v>
      </c>
      <c r="O652" s="12" t="s">
        <v>37</v>
      </c>
      <c r="P652" s="16">
        <v>120439565</v>
      </c>
      <c r="Q652" s="18">
        <v>1</v>
      </c>
      <c r="R652" s="20">
        <v>44197</v>
      </c>
      <c r="S652" s="22">
        <v>12</v>
      </c>
      <c r="T652" s="7" t="s">
        <v>1532</v>
      </c>
      <c r="U652" s="51">
        <v>1</v>
      </c>
      <c r="V652" s="79"/>
      <c r="W652" s="78"/>
      <c r="X652" s="49">
        <f t="shared" si="54"/>
        <v>0</v>
      </c>
      <c r="Y652" s="16">
        <v>0</v>
      </c>
      <c r="Z652" s="16">
        <v>763875850</v>
      </c>
      <c r="AA652" s="16">
        <v>120439565</v>
      </c>
      <c r="AB652" s="16">
        <v>0</v>
      </c>
      <c r="AC652" s="16">
        <v>0</v>
      </c>
      <c r="AD652" s="55">
        <v>120439565</v>
      </c>
      <c r="AF652" s="58">
        <f t="shared" si="57"/>
        <v>0</v>
      </c>
      <c r="AJ652" s="83">
        <f t="shared" si="58"/>
        <v>0</v>
      </c>
      <c r="AK652" s="84">
        <f t="shared" si="59"/>
        <v>0</v>
      </c>
      <c r="AL652" s="85"/>
    </row>
    <row r="653" spans="1:38" ht="12.75" hidden="1" customHeight="1" x14ac:dyDescent="0.25">
      <c r="A653" s="10" t="s">
        <v>1525</v>
      </c>
      <c r="B653" s="11" t="s">
        <v>1526</v>
      </c>
      <c r="C653" s="11" t="s">
        <v>545</v>
      </c>
      <c r="D653" s="90" t="str">
        <f t="shared" si="55"/>
        <v>45</v>
      </c>
      <c r="E653" s="90" t="str">
        <f t="shared" si="56"/>
        <v>4503</v>
      </c>
      <c r="F653" s="11" t="s">
        <v>1527</v>
      </c>
      <c r="G653" s="11" t="s">
        <v>1528</v>
      </c>
      <c r="H653" s="11">
        <v>307</v>
      </c>
      <c r="I653" s="11" t="s">
        <v>1529</v>
      </c>
      <c r="J653" s="11" t="s">
        <v>1530</v>
      </c>
      <c r="K653" s="13">
        <v>1</v>
      </c>
      <c r="L653" s="14">
        <v>0.2</v>
      </c>
      <c r="M653" s="75">
        <v>0.2</v>
      </c>
      <c r="N653" s="11" t="s">
        <v>1534</v>
      </c>
      <c r="O653" s="12" t="s">
        <v>37</v>
      </c>
      <c r="P653" s="16">
        <v>35700000</v>
      </c>
      <c r="Q653" s="18">
        <v>1</v>
      </c>
      <c r="R653" s="20">
        <v>44197</v>
      </c>
      <c r="S653" s="22">
        <v>12</v>
      </c>
      <c r="T653" s="7" t="s">
        <v>1532</v>
      </c>
      <c r="U653" s="51">
        <v>1</v>
      </c>
      <c r="V653" s="79"/>
      <c r="W653" s="78"/>
      <c r="X653" s="49">
        <f t="shared" ref="X653:X716" si="60">V653/U653</f>
        <v>0</v>
      </c>
      <c r="Y653" s="16">
        <v>0</v>
      </c>
      <c r="Z653" s="16">
        <v>763875850</v>
      </c>
      <c r="AA653" s="16">
        <v>35700000</v>
      </c>
      <c r="AB653" s="16">
        <v>0</v>
      </c>
      <c r="AC653" s="16">
        <v>0</v>
      </c>
      <c r="AD653" s="55">
        <v>35700000</v>
      </c>
      <c r="AF653" s="58">
        <f t="shared" si="57"/>
        <v>0</v>
      </c>
      <c r="AJ653" s="83">
        <f t="shared" si="58"/>
        <v>0</v>
      </c>
      <c r="AK653" s="84">
        <f t="shared" si="59"/>
        <v>0</v>
      </c>
      <c r="AL653" s="85"/>
    </row>
    <row r="654" spans="1:38" ht="12.75" hidden="1" customHeight="1" x14ac:dyDescent="0.25">
      <c r="A654" s="10" t="s">
        <v>1525</v>
      </c>
      <c r="B654" s="11" t="s">
        <v>1526</v>
      </c>
      <c r="C654" s="11" t="s">
        <v>545</v>
      </c>
      <c r="D654" s="90" t="str">
        <f t="shared" ref="D654:D717" si="61">MID(G654,1,2)</f>
        <v>45</v>
      </c>
      <c r="E654" s="90" t="str">
        <f t="shared" ref="E654:E717" si="62">MID(G654,1,4)</f>
        <v>4503</v>
      </c>
      <c r="F654" s="11" t="s">
        <v>1527</v>
      </c>
      <c r="G654" s="11" t="s">
        <v>1528</v>
      </c>
      <c r="H654" s="11">
        <v>307</v>
      </c>
      <c r="I654" s="11" t="s">
        <v>1529</v>
      </c>
      <c r="J654" s="11" t="s">
        <v>1530</v>
      </c>
      <c r="K654" s="13">
        <v>1</v>
      </c>
      <c r="L654" s="14">
        <v>0.2</v>
      </c>
      <c r="M654" s="75">
        <v>0.2</v>
      </c>
      <c r="N654" s="11" t="s">
        <v>1535</v>
      </c>
      <c r="O654" s="12" t="s">
        <v>37</v>
      </c>
      <c r="P654" s="16">
        <v>35700000</v>
      </c>
      <c r="Q654" s="18">
        <v>1</v>
      </c>
      <c r="R654" s="20">
        <v>44197</v>
      </c>
      <c r="S654" s="22">
        <v>12</v>
      </c>
      <c r="T654" s="7" t="s">
        <v>1532</v>
      </c>
      <c r="U654" s="51">
        <v>1</v>
      </c>
      <c r="V654" s="79"/>
      <c r="W654" s="78"/>
      <c r="X654" s="49">
        <f t="shared" si="60"/>
        <v>0</v>
      </c>
      <c r="Y654" s="16">
        <v>0</v>
      </c>
      <c r="Z654" s="16">
        <v>763875850</v>
      </c>
      <c r="AA654" s="16">
        <v>35700000</v>
      </c>
      <c r="AB654" s="16">
        <v>0</v>
      </c>
      <c r="AC654" s="16">
        <v>0</v>
      </c>
      <c r="AD654" s="55">
        <v>35700000</v>
      </c>
      <c r="AF654" s="58">
        <f t="shared" ref="AF654:AF717" si="63">AE654/AA654</f>
        <v>0</v>
      </c>
      <c r="AJ654" s="83">
        <f t="shared" ref="AJ654:AJ717" si="64">AE654+AG654+AI654</f>
        <v>0</v>
      </c>
      <c r="AK654" s="84">
        <f t="shared" ref="AK654:AK717" si="65">AJ654/AD654</f>
        <v>0</v>
      </c>
      <c r="AL654" s="85"/>
    </row>
    <row r="655" spans="1:38" ht="12.75" hidden="1" customHeight="1" x14ac:dyDescent="0.25">
      <c r="A655" s="10" t="s">
        <v>1525</v>
      </c>
      <c r="B655" s="11" t="s">
        <v>1526</v>
      </c>
      <c r="C655" s="11" t="s">
        <v>545</v>
      </c>
      <c r="D655" s="90" t="str">
        <f t="shared" si="61"/>
        <v>45</v>
      </c>
      <c r="E655" s="90" t="str">
        <f t="shared" si="62"/>
        <v>4503</v>
      </c>
      <c r="F655" s="11" t="s">
        <v>1527</v>
      </c>
      <c r="G655" s="11" t="s">
        <v>1528</v>
      </c>
      <c r="H655" s="11">
        <v>307</v>
      </c>
      <c r="I655" s="11" t="s">
        <v>1529</v>
      </c>
      <c r="J655" s="11" t="s">
        <v>1530</v>
      </c>
      <c r="K655" s="13">
        <v>1</v>
      </c>
      <c r="L655" s="14">
        <v>0.2</v>
      </c>
      <c r="M655" s="75">
        <v>0.2</v>
      </c>
      <c r="N655" s="11" t="s">
        <v>1536</v>
      </c>
      <c r="O655" s="12" t="s">
        <v>37</v>
      </c>
      <c r="P655" s="16">
        <v>105271806</v>
      </c>
      <c r="Q655" s="18">
        <v>2</v>
      </c>
      <c r="R655" s="20">
        <v>44197</v>
      </c>
      <c r="S655" s="22">
        <v>12</v>
      </c>
      <c r="T655" s="7" t="s">
        <v>1532</v>
      </c>
      <c r="U655" s="51">
        <v>2</v>
      </c>
      <c r="V655" s="79"/>
      <c r="W655" s="78"/>
      <c r="X655" s="49">
        <f t="shared" si="60"/>
        <v>0</v>
      </c>
      <c r="Y655" s="16">
        <v>0</v>
      </c>
      <c r="Z655" s="16">
        <v>763875850</v>
      </c>
      <c r="AA655" s="16">
        <v>105271806</v>
      </c>
      <c r="AB655" s="16">
        <v>0</v>
      </c>
      <c r="AC655" s="16">
        <v>0</v>
      </c>
      <c r="AD655" s="55">
        <v>105271806</v>
      </c>
      <c r="AF655" s="58">
        <f t="shared" si="63"/>
        <v>0</v>
      </c>
      <c r="AJ655" s="83">
        <f t="shared" si="64"/>
        <v>0</v>
      </c>
      <c r="AK655" s="84">
        <f t="shared" si="65"/>
        <v>0</v>
      </c>
      <c r="AL655" s="85"/>
    </row>
    <row r="656" spans="1:38" ht="12.75" hidden="1" customHeight="1" x14ac:dyDescent="0.25">
      <c r="A656" s="10" t="s">
        <v>1525</v>
      </c>
      <c r="B656" s="11" t="s">
        <v>1526</v>
      </c>
      <c r="C656" s="11" t="s">
        <v>545</v>
      </c>
      <c r="D656" s="90" t="str">
        <f t="shared" si="61"/>
        <v>45</v>
      </c>
      <c r="E656" s="90" t="str">
        <f t="shared" si="62"/>
        <v>4503</v>
      </c>
      <c r="F656" s="11" t="s">
        <v>1527</v>
      </c>
      <c r="G656" s="11" t="s">
        <v>1528</v>
      </c>
      <c r="H656" s="11">
        <v>307</v>
      </c>
      <c r="I656" s="11" t="s">
        <v>1529</v>
      </c>
      <c r="J656" s="11" t="s">
        <v>1530</v>
      </c>
      <c r="K656" s="13">
        <v>1</v>
      </c>
      <c r="L656" s="14">
        <v>0.2</v>
      </c>
      <c r="M656" s="75">
        <v>0.2</v>
      </c>
      <c r="N656" s="11" t="s">
        <v>1537</v>
      </c>
      <c r="O656" s="12" t="s">
        <v>37</v>
      </c>
      <c r="P656" s="16">
        <v>143553912</v>
      </c>
      <c r="Q656" s="18">
        <v>4</v>
      </c>
      <c r="R656" s="20">
        <v>44197</v>
      </c>
      <c r="S656" s="22">
        <v>12</v>
      </c>
      <c r="T656" s="7" t="s">
        <v>1532</v>
      </c>
      <c r="U656" s="51">
        <v>4</v>
      </c>
      <c r="V656" s="79"/>
      <c r="W656" s="78"/>
      <c r="X656" s="49">
        <f t="shared" si="60"/>
        <v>0</v>
      </c>
      <c r="Y656" s="16">
        <v>0</v>
      </c>
      <c r="Z656" s="16">
        <v>763875850</v>
      </c>
      <c r="AA656" s="16">
        <v>143553912</v>
      </c>
      <c r="AB656" s="16">
        <v>0</v>
      </c>
      <c r="AC656" s="16">
        <v>0</v>
      </c>
      <c r="AD656" s="55">
        <v>143553912</v>
      </c>
      <c r="AF656" s="58">
        <f t="shared" si="63"/>
        <v>0</v>
      </c>
      <c r="AJ656" s="83">
        <f t="shared" si="64"/>
        <v>0</v>
      </c>
      <c r="AK656" s="84">
        <f t="shared" si="65"/>
        <v>0</v>
      </c>
      <c r="AL656" s="85"/>
    </row>
    <row r="657" spans="1:38" ht="12.75" hidden="1" customHeight="1" x14ac:dyDescent="0.25">
      <c r="A657" s="10" t="s">
        <v>1525</v>
      </c>
      <c r="B657" s="11" t="s">
        <v>1526</v>
      </c>
      <c r="C657" s="11" t="s">
        <v>545</v>
      </c>
      <c r="D657" s="90" t="str">
        <f t="shared" si="61"/>
        <v>45</v>
      </c>
      <c r="E657" s="90" t="str">
        <f t="shared" si="62"/>
        <v>4503</v>
      </c>
      <c r="F657" s="11" t="s">
        <v>1527</v>
      </c>
      <c r="G657" s="11" t="s">
        <v>1528</v>
      </c>
      <c r="H657" s="11">
        <v>307</v>
      </c>
      <c r="I657" s="11" t="s">
        <v>1529</v>
      </c>
      <c r="J657" s="11" t="s">
        <v>1530</v>
      </c>
      <c r="K657" s="13">
        <v>1</v>
      </c>
      <c r="L657" s="14">
        <v>0.2</v>
      </c>
      <c r="M657" s="75">
        <v>0.2</v>
      </c>
      <c r="N657" s="11" t="s">
        <v>1538</v>
      </c>
      <c r="O657" s="12" t="s">
        <v>37</v>
      </c>
      <c r="P657" s="16">
        <v>269498749</v>
      </c>
      <c r="Q657" s="18">
        <v>4</v>
      </c>
      <c r="R657" s="20">
        <v>44197</v>
      </c>
      <c r="S657" s="22">
        <v>12</v>
      </c>
      <c r="T657" s="7" t="s">
        <v>1532</v>
      </c>
      <c r="U657" s="51">
        <v>4</v>
      </c>
      <c r="V657" s="79"/>
      <c r="W657" s="78"/>
      <c r="X657" s="49">
        <f t="shared" si="60"/>
        <v>0</v>
      </c>
      <c r="Y657" s="16">
        <v>0</v>
      </c>
      <c r="Z657" s="16">
        <v>763875850</v>
      </c>
      <c r="AA657" s="16">
        <v>269498749</v>
      </c>
      <c r="AB657" s="16">
        <v>0</v>
      </c>
      <c r="AC657" s="16">
        <v>0</v>
      </c>
      <c r="AD657" s="55">
        <v>269498749</v>
      </c>
      <c r="AF657" s="58">
        <f t="shared" si="63"/>
        <v>0</v>
      </c>
      <c r="AJ657" s="83">
        <f t="shared" si="64"/>
        <v>0</v>
      </c>
      <c r="AK657" s="84">
        <f t="shared" si="65"/>
        <v>0</v>
      </c>
      <c r="AL657" s="85"/>
    </row>
    <row r="658" spans="1:38" ht="12.75" hidden="1" customHeight="1" x14ac:dyDescent="0.25">
      <c r="A658" s="10" t="s">
        <v>1525</v>
      </c>
      <c r="B658" s="11" t="s">
        <v>1526</v>
      </c>
      <c r="C658" s="11" t="s">
        <v>545</v>
      </c>
      <c r="D658" s="90" t="str">
        <f t="shared" si="61"/>
        <v>45</v>
      </c>
      <c r="E658" s="90" t="str">
        <f t="shared" si="62"/>
        <v>4503</v>
      </c>
      <c r="F658" s="11" t="s">
        <v>1539</v>
      </c>
      <c r="G658" s="11" t="s">
        <v>177</v>
      </c>
      <c r="H658" s="11">
        <v>308</v>
      </c>
      <c r="I658" s="11"/>
      <c r="J658" s="11"/>
      <c r="K658" s="13">
        <v>0</v>
      </c>
      <c r="L658" s="14">
        <v>0</v>
      </c>
      <c r="M658" s="75">
        <v>13</v>
      </c>
      <c r="N658" s="11" t="s">
        <v>1540</v>
      </c>
      <c r="O658" s="12" t="s">
        <v>573</v>
      </c>
      <c r="P658" s="16">
        <v>90000000</v>
      </c>
      <c r="Q658" s="18">
        <v>40</v>
      </c>
      <c r="R658" s="20">
        <v>44197</v>
      </c>
      <c r="S658" s="22">
        <v>12</v>
      </c>
      <c r="T658" s="7" t="s">
        <v>1532</v>
      </c>
      <c r="U658" s="51">
        <v>10</v>
      </c>
      <c r="V658" s="79"/>
      <c r="W658" s="78"/>
      <c r="X658" s="49">
        <f t="shared" si="60"/>
        <v>0</v>
      </c>
      <c r="Y658" s="16">
        <v>0</v>
      </c>
      <c r="Z658" s="16">
        <v>90000000</v>
      </c>
      <c r="AA658" s="16">
        <v>90000000</v>
      </c>
      <c r="AB658" s="16">
        <v>0</v>
      </c>
      <c r="AC658" s="16">
        <v>0</v>
      </c>
      <c r="AD658" s="55">
        <v>90000000</v>
      </c>
      <c r="AF658" s="58">
        <f t="shared" si="63"/>
        <v>0</v>
      </c>
      <c r="AJ658" s="83">
        <f t="shared" si="64"/>
        <v>0</v>
      </c>
      <c r="AK658" s="84">
        <f t="shared" si="65"/>
        <v>0</v>
      </c>
      <c r="AL658" s="85"/>
    </row>
    <row r="659" spans="1:38" ht="12.75" hidden="1" customHeight="1" x14ac:dyDescent="0.25">
      <c r="A659" s="10" t="s">
        <v>1525</v>
      </c>
      <c r="B659" s="11" t="s">
        <v>1526</v>
      </c>
      <c r="C659" s="11" t="s">
        <v>545</v>
      </c>
      <c r="D659" s="90" t="str">
        <f t="shared" si="61"/>
        <v>45</v>
      </c>
      <c r="E659" s="90" t="str">
        <f t="shared" si="62"/>
        <v>4503</v>
      </c>
      <c r="F659" s="11" t="s">
        <v>1527</v>
      </c>
      <c r="G659" s="11" t="s">
        <v>1541</v>
      </c>
      <c r="H659" s="11">
        <v>309</v>
      </c>
      <c r="I659" s="11" t="s">
        <v>1542</v>
      </c>
      <c r="J659" s="11" t="s">
        <v>1543</v>
      </c>
      <c r="K659" s="13">
        <v>1</v>
      </c>
      <c r="L659" s="14">
        <v>1</v>
      </c>
      <c r="M659" s="75">
        <v>1</v>
      </c>
      <c r="N659" s="11" t="s">
        <v>1544</v>
      </c>
      <c r="O659" s="12" t="s">
        <v>37</v>
      </c>
      <c r="P659" s="16">
        <v>232840339</v>
      </c>
      <c r="Q659" s="18">
        <v>1</v>
      </c>
      <c r="R659" s="20">
        <v>44197</v>
      </c>
      <c r="S659" s="22">
        <v>12</v>
      </c>
      <c r="T659" s="7" t="s">
        <v>1532</v>
      </c>
      <c r="U659" s="51">
        <v>1</v>
      </c>
      <c r="V659" s="79"/>
      <c r="W659" s="78"/>
      <c r="X659" s="49">
        <f t="shared" si="60"/>
        <v>0</v>
      </c>
      <c r="Y659" s="16">
        <v>0</v>
      </c>
      <c r="Z659" s="16">
        <v>207367933</v>
      </c>
      <c r="AA659" s="16">
        <v>65412067</v>
      </c>
      <c r="AB659" s="16">
        <v>0</v>
      </c>
      <c r="AC659" s="16">
        <v>0</v>
      </c>
      <c r="AD659" s="55">
        <v>65412067</v>
      </c>
      <c r="AF659" s="58">
        <f t="shared" si="63"/>
        <v>0</v>
      </c>
      <c r="AJ659" s="83">
        <f t="shared" si="64"/>
        <v>0</v>
      </c>
      <c r="AK659" s="84">
        <f t="shared" si="65"/>
        <v>0</v>
      </c>
      <c r="AL659" s="85"/>
    </row>
    <row r="660" spans="1:38" ht="12.75" hidden="1" customHeight="1" x14ac:dyDescent="0.25">
      <c r="A660" s="10" t="s">
        <v>1525</v>
      </c>
      <c r="B660" s="11" t="s">
        <v>1526</v>
      </c>
      <c r="C660" s="11" t="s">
        <v>545</v>
      </c>
      <c r="D660" s="90" t="str">
        <f t="shared" si="61"/>
        <v>45</v>
      </c>
      <c r="E660" s="90" t="str">
        <f t="shared" si="62"/>
        <v>4503</v>
      </c>
      <c r="F660" s="11" t="s">
        <v>1527</v>
      </c>
      <c r="G660" s="11" t="s">
        <v>1541</v>
      </c>
      <c r="H660" s="11">
        <v>309</v>
      </c>
      <c r="I660" s="11" t="s">
        <v>1542</v>
      </c>
      <c r="J660" s="11" t="s">
        <v>1543</v>
      </c>
      <c r="K660" s="13">
        <v>1</v>
      </c>
      <c r="L660" s="14">
        <v>1</v>
      </c>
      <c r="M660" s="75">
        <v>1</v>
      </c>
      <c r="N660" s="11" t="s">
        <v>1545</v>
      </c>
      <c r="O660" s="12" t="s">
        <v>37</v>
      </c>
      <c r="P660" s="16">
        <v>47600000</v>
      </c>
      <c r="Q660" s="18">
        <v>2</v>
      </c>
      <c r="R660" s="20">
        <v>44197</v>
      </c>
      <c r="S660" s="22">
        <v>12</v>
      </c>
      <c r="T660" s="7" t="s">
        <v>1532</v>
      </c>
      <c r="U660" s="51">
        <v>2</v>
      </c>
      <c r="V660" s="79"/>
      <c r="W660" s="78"/>
      <c r="X660" s="49">
        <f t="shared" si="60"/>
        <v>0</v>
      </c>
      <c r="Y660" s="16">
        <v>0</v>
      </c>
      <c r="Z660" s="16">
        <v>207367933</v>
      </c>
      <c r="AA660" s="16">
        <v>47600000</v>
      </c>
      <c r="AB660" s="16">
        <v>0</v>
      </c>
      <c r="AC660" s="16">
        <v>0</v>
      </c>
      <c r="AD660" s="55">
        <v>47600000</v>
      </c>
      <c r="AF660" s="58">
        <f t="shared" si="63"/>
        <v>0</v>
      </c>
      <c r="AJ660" s="83">
        <f t="shared" si="64"/>
        <v>0</v>
      </c>
      <c r="AK660" s="84">
        <f t="shared" si="65"/>
        <v>0</v>
      </c>
      <c r="AL660" s="85"/>
    </row>
    <row r="661" spans="1:38" ht="12.75" hidden="1" customHeight="1" x14ac:dyDescent="0.25">
      <c r="A661" s="10" t="s">
        <v>1525</v>
      </c>
      <c r="B661" s="11" t="s">
        <v>1526</v>
      </c>
      <c r="C661" s="11" t="s">
        <v>545</v>
      </c>
      <c r="D661" s="90" t="str">
        <f t="shared" si="61"/>
        <v>45</v>
      </c>
      <c r="E661" s="90" t="str">
        <f t="shared" si="62"/>
        <v>4503</v>
      </c>
      <c r="F661" s="11" t="s">
        <v>1527</v>
      </c>
      <c r="G661" s="11" t="s">
        <v>1541</v>
      </c>
      <c r="H661" s="11">
        <v>309</v>
      </c>
      <c r="I661" s="11" t="s">
        <v>1542</v>
      </c>
      <c r="J661" s="11" t="s">
        <v>1543</v>
      </c>
      <c r="K661" s="13">
        <v>1</v>
      </c>
      <c r="L661" s="14">
        <v>1</v>
      </c>
      <c r="M661" s="75">
        <v>1</v>
      </c>
      <c r="N661" s="11" t="s">
        <v>1546</v>
      </c>
      <c r="O661" s="12" t="s">
        <v>37</v>
      </c>
      <c r="P661" s="16">
        <v>94355866</v>
      </c>
      <c r="Q661" s="18">
        <v>16</v>
      </c>
      <c r="R661" s="20">
        <v>44197</v>
      </c>
      <c r="S661" s="22">
        <v>12</v>
      </c>
      <c r="T661" s="7" t="s">
        <v>1532</v>
      </c>
      <c r="U661" s="51">
        <v>16</v>
      </c>
      <c r="V661" s="79"/>
      <c r="W661" s="78"/>
      <c r="X661" s="49">
        <f t="shared" si="60"/>
        <v>0</v>
      </c>
      <c r="Y661" s="16">
        <v>0</v>
      </c>
      <c r="Z661" s="16">
        <v>207367933</v>
      </c>
      <c r="AA661" s="16">
        <v>94355866</v>
      </c>
      <c r="AB661" s="16">
        <v>0</v>
      </c>
      <c r="AC661" s="16">
        <v>0</v>
      </c>
      <c r="AD661" s="55">
        <v>94355866</v>
      </c>
      <c r="AF661" s="58">
        <f t="shared" si="63"/>
        <v>0</v>
      </c>
      <c r="AJ661" s="83">
        <f t="shared" si="64"/>
        <v>0</v>
      </c>
      <c r="AK661" s="84">
        <f t="shared" si="65"/>
        <v>0</v>
      </c>
      <c r="AL661" s="85"/>
    </row>
    <row r="662" spans="1:38" ht="12.75" hidden="1" customHeight="1" x14ac:dyDescent="0.25">
      <c r="A662" s="10" t="s">
        <v>1525</v>
      </c>
      <c r="B662" s="11" t="s">
        <v>1526</v>
      </c>
      <c r="C662" s="11" t="s">
        <v>545</v>
      </c>
      <c r="D662" s="90" t="str">
        <f t="shared" si="61"/>
        <v>45</v>
      </c>
      <c r="E662" s="90" t="str">
        <f t="shared" si="62"/>
        <v>4503</v>
      </c>
      <c r="F662" s="11" t="s">
        <v>1527</v>
      </c>
      <c r="G662" s="11" t="s">
        <v>1541</v>
      </c>
      <c r="H662" s="11">
        <v>311</v>
      </c>
      <c r="I662" s="11" t="s">
        <v>1547</v>
      </c>
      <c r="J662" s="11" t="s">
        <v>1548</v>
      </c>
      <c r="K662" s="13">
        <v>1</v>
      </c>
      <c r="L662" s="14">
        <v>0.25</v>
      </c>
      <c r="M662" s="75">
        <v>0.25</v>
      </c>
      <c r="N662" s="11" t="s">
        <v>1544</v>
      </c>
      <c r="O662" s="12" t="s">
        <v>37</v>
      </c>
      <c r="P662" s="16">
        <v>232840339</v>
      </c>
      <c r="Q662" s="18">
        <v>1</v>
      </c>
      <c r="R662" s="20">
        <v>44197</v>
      </c>
      <c r="S662" s="22">
        <v>12</v>
      </c>
      <c r="T662" s="7" t="s">
        <v>1549</v>
      </c>
      <c r="U662" s="51">
        <v>0</v>
      </c>
      <c r="V662" s="79"/>
      <c r="W662" s="78"/>
      <c r="X662" s="49" t="e">
        <f t="shared" si="60"/>
        <v>#DIV/0!</v>
      </c>
      <c r="Y662" s="16">
        <v>0</v>
      </c>
      <c r="Z662" s="16">
        <v>374359846</v>
      </c>
      <c r="AA662" s="16">
        <v>167428272</v>
      </c>
      <c r="AB662" s="16">
        <v>0</v>
      </c>
      <c r="AC662" s="16">
        <v>0</v>
      </c>
      <c r="AD662" s="55">
        <v>167428272</v>
      </c>
      <c r="AF662" s="58">
        <f t="shared" si="63"/>
        <v>0</v>
      </c>
      <c r="AJ662" s="83">
        <f t="shared" si="64"/>
        <v>0</v>
      </c>
      <c r="AK662" s="84">
        <f t="shared" si="65"/>
        <v>0</v>
      </c>
      <c r="AL662" s="85" t="s">
        <v>2750</v>
      </c>
    </row>
    <row r="663" spans="1:38" ht="12.75" hidden="1" customHeight="1" x14ac:dyDescent="0.25">
      <c r="A663" s="10" t="s">
        <v>1525</v>
      </c>
      <c r="B663" s="11" t="s">
        <v>1526</v>
      </c>
      <c r="C663" s="11" t="s">
        <v>545</v>
      </c>
      <c r="D663" s="90" t="str">
        <f t="shared" si="61"/>
        <v>45</v>
      </c>
      <c r="E663" s="90" t="str">
        <f t="shared" si="62"/>
        <v>4503</v>
      </c>
      <c r="F663" s="11" t="s">
        <v>1527</v>
      </c>
      <c r="G663" s="11" t="s">
        <v>1541</v>
      </c>
      <c r="H663" s="11">
        <v>311</v>
      </c>
      <c r="I663" s="11" t="s">
        <v>1547</v>
      </c>
      <c r="J663" s="11" t="s">
        <v>1548</v>
      </c>
      <c r="K663" s="13">
        <v>1</v>
      </c>
      <c r="L663" s="14">
        <v>0.25</v>
      </c>
      <c r="M663" s="75">
        <v>0.25</v>
      </c>
      <c r="N663" s="11" t="s">
        <v>1550</v>
      </c>
      <c r="O663" s="12" t="s">
        <v>37</v>
      </c>
      <c r="P663" s="16">
        <v>48110000</v>
      </c>
      <c r="Q663" s="18">
        <v>1</v>
      </c>
      <c r="R663" s="20">
        <v>44197</v>
      </c>
      <c r="S663" s="22">
        <v>12</v>
      </c>
      <c r="T663" s="7" t="s">
        <v>1549</v>
      </c>
      <c r="U663" s="51">
        <v>1</v>
      </c>
      <c r="V663" s="79"/>
      <c r="W663" s="78"/>
      <c r="X663" s="49">
        <f t="shared" si="60"/>
        <v>0</v>
      </c>
      <c r="Y663" s="16">
        <v>0</v>
      </c>
      <c r="Z663" s="16">
        <v>374359846</v>
      </c>
      <c r="AA663" s="16">
        <v>48110000</v>
      </c>
      <c r="AB663" s="16">
        <v>0</v>
      </c>
      <c r="AC663" s="16">
        <v>0</v>
      </c>
      <c r="AD663" s="55">
        <v>48110000</v>
      </c>
      <c r="AF663" s="58">
        <f t="shared" si="63"/>
        <v>0</v>
      </c>
      <c r="AJ663" s="83">
        <f t="shared" si="64"/>
        <v>0</v>
      </c>
      <c r="AK663" s="84">
        <f t="shared" si="65"/>
        <v>0</v>
      </c>
      <c r="AL663" s="85"/>
    </row>
    <row r="664" spans="1:38" ht="12.75" hidden="1" customHeight="1" x14ac:dyDescent="0.25">
      <c r="A664" s="10" t="s">
        <v>1525</v>
      </c>
      <c r="B664" s="11" t="s">
        <v>1526</v>
      </c>
      <c r="C664" s="11" t="s">
        <v>545</v>
      </c>
      <c r="D664" s="90" t="str">
        <f t="shared" si="61"/>
        <v>45</v>
      </c>
      <c r="E664" s="90" t="str">
        <f t="shared" si="62"/>
        <v>4503</v>
      </c>
      <c r="F664" s="11" t="s">
        <v>1527</v>
      </c>
      <c r="G664" s="11" t="s">
        <v>1541</v>
      </c>
      <c r="H664" s="11">
        <v>311</v>
      </c>
      <c r="I664" s="11" t="s">
        <v>1547</v>
      </c>
      <c r="J664" s="11" t="s">
        <v>1548</v>
      </c>
      <c r="K664" s="13">
        <v>1</v>
      </c>
      <c r="L664" s="14">
        <v>0.25</v>
      </c>
      <c r="M664" s="75">
        <v>0.25</v>
      </c>
      <c r="N664" s="11" t="s">
        <v>1551</v>
      </c>
      <c r="O664" s="12" t="s">
        <v>37</v>
      </c>
      <c r="P664" s="16">
        <v>47739821</v>
      </c>
      <c r="Q664" s="18">
        <v>1</v>
      </c>
      <c r="R664" s="20">
        <v>44197</v>
      </c>
      <c r="S664" s="22">
        <v>12</v>
      </c>
      <c r="T664" s="7" t="s">
        <v>1549</v>
      </c>
      <c r="U664" s="51">
        <v>1</v>
      </c>
      <c r="V664" s="79"/>
      <c r="W664" s="78"/>
      <c r="X664" s="49">
        <f t="shared" si="60"/>
        <v>0</v>
      </c>
      <c r="Y664" s="16">
        <v>0</v>
      </c>
      <c r="Z664" s="16">
        <v>374359846</v>
      </c>
      <c r="AA664" s="16">
        <v>47739821</v>
      </c>
      <c r="AB664" s="16">
        <v>0</v>
      </c>
      <c r="AC664" s="16">
        <v>0</v>
      </c>
      <c r="AD664" s="55">
        <v>47739821</v>
      </c>
      <c r="AF664" s="58">
        <f t="shared" si="63"/>
        <v>0</v>
      </c>
      <c r="AJ664" s="83">
        <f t="shared" si="64"/>
        <v>0</v>
      </c>
      <c r="AK664" s="84">
        <f t="shared" si="65"/>
        <v>0</v>
      </c>
      <c r="AL664" s="85"/>
    </row>
    <row r="665" spans="1:38" ht="12.75" hidden="1" customHeight="1" x14ac:dyDescent="0.25">
      <c r="A665" s="10" t="s">
        <v>1525</v>
      </c>
      <c r="B665" s="11" t="s">
        <v>1526</v>
      </c>
      <c r="C665" s="11" t="s">
        <v>545</v>
      </c>
      <c r="D665" s="90" t="str">
        <f t="shared" si="61"/>
        <v>45</v>
      </c>
      <c r="E665" s="90" t="str">
        <f t="shared" si="62"/>
        <v>4503</v>
      </c>
      <c r="F665" s="11" t="s">
        <v>1527</v>
      </c>
      <c r="G665" s="11" t="s">
        <v>1541</v>
      </c>
      <c r="H665" s="11">
        <v>311</v>
      </c>
      <c r="I665" s="11" t="s">
        <v>1547</v>
      </c>
      <c r="J665" s="11" t="s">
        <v>1548</v>
      </c>
      <c r="K665" s="13">
        <v>1</v>
      </c>
      <c r="L665" s="14">
        <v>0.25</v>
      </c>
      <c r="M665" s="75">
        <v>0.25</v>
      </c>
      <c r="N665" s="11" t="s">
        <v>1552</v>
      </c>
      <c r="O665" s="12" t="s">
        <v>37</v>
      </c>
      <c r="P665" s="16">
        <v>111081753</v>
      </c>
      <c r="Q665" s="18">
        <v>1</v>
      </c>
      <c r="R665" s="20">
        <v>44197</v>
      </c>
      <c r="S665" s="22">
        <v>12</v>
      </c>
      <c r="T665" s="7" t="s">
        <v>1549</v>
      </c>
      <c r="U665" s="51">
        <v>1</v>
      </c>
      <c r="V665" s="79"/>
      <c r="W665" s="78"/>
      <c r="X665" s="49">
        <f t="shared" si="60"/>
        <v>0</v>
      </c>
      <c r="Y665" s="16">
        <v>0</v>
      </c>
      <c r="Z665" s="16">
        <v>374359846</v>
      </c>
      <c r="AA665" s="16">
        <v>111081753</v>
      </c>
      <c r="AB665" s="16">
        <v>0</v>
      </c>
      <c r="AC665" s="16">
        <v>0</v>
      </c>
      <c r="AD665" s="55">
        <v>111081753</v>
      </c>
      <c r="AF665" s="58">
        <f t="shared" si="63"/>
        <v>0</v>
      </c>
      <c r="AJ665" s="83">
        <f t="shared" si="64"/>
        <v>0</v>
      </c>
      <c r="AK665" s="84">
        <f t="shared" si="65"/>
        <v>0</v>
      </c>
      <c r="AL665" s="85"/>
    </row>
    <row r="666" spans="1:38" ht="12.75" hidden="1" customHeight="1" x14ac:dyDescent="0.25">
      <c r="A666" s="10" t="s">
        <v>1525</v>
      </c>
      <c r="B666" s="11" t="s">
        <v>1526</v>
      </c>
      <c r="C666" s="11" t="s">
        <v>545</v>
      </c>
      <c r="D666" s="90" t="str">
        <f t="shared" si="61"/>
        <v>45</v>
      </c>
      <c r="E666" s="90" t="str">
        <f t="shared" si="62"/>
        <v>4503</v>
      </c>
      <c r="F666" s="11" t="s">
        <v>1553</v>
      </c>
      <c r="G666" s="11" t="s">
        <v>1554</v>
      </c>
      <c r="H666" s="11">
        <v>311</v>
      </c>
      <c r="I666" s="11" t="s">
        <v>1547</v>
      </c>
      <c r="J666" s="11" t="s">
        <v>1548</v>
      </c>
      <c r="K666" s="13">
        <v>1</v>
      </c>
      <c r="L666" s="14">
        <v>0.25</v>
      </c>
      <c r="M666" s="75">
        <v>0.25</v>
      </c>
      <c r="N666" s="11" t="s">
        <v>1555</v>
      </c>
      <c r="O666" s="12" t="s">
        <v>37</v>
      </c>
      <c r="P666" s="16">
        <v>1750000000</v>
      </c>
      <c r="Q666" s="18">
        <v>40</v>
      </c>
      <c r="R666" s="20">
        <v>44197</v>
      </c>
      <c r="S666" s="22">
        <v>12</v>
      </c>
      <c r="T666" s="7" t="s">
        <v>1549</v>
      </c>
      <c r="U666" s="51">
        <v>40</v>
      </c>
      <c r="V666" s="79"/>
      <c r="W666" s="78"/>
      <c r="X666" s="49">
        <f t="shared" si="60"/>
        <v>0</v>
      </c>
      <c r="Y666" s="16">
        <v>0</v>
      </c>
      <c r="Z666" s="16">
        <v>3612893818</v>
      </c>
      <c r="AA666" s="16">
        <v>1750000000</v>
      </c>
      <c r="AB666" s="16">
        <v>0</v>
      </c>
      <c r="AC666" s="16">
        <v>0</v>
      </c>
      <c r="AD666" s="55">
        <v>1750000000</v>
      </c>
      <c r="AF666" s="58">
        <f t="shared" si="63"/>
        <v>0</v>
      </c>
      <c r="AJ666" s="83">
        <f t="shared" si="64"/>
        <v>0</v>
      </c>
      <c r="AK666" s="84">
        <f t="shared" si="65"/>
        <v>0</v>
      </c>
      <c r="AL666" s="85"/>
    </row>
    <row r="667" spans="1:38" ht="12.75" hidden="1" customHeight="1" x14ac:dyDescent="0.25">
      <c r="A667" s="10" t="s">
        <v>1525</v>
      </c>
      <c r="B667" s="11" t="s">
        <v>1526</v>
      </c>
      <c r="C667" s="11" t="s">
        <v>545</v>
      </c>
      <c r="D667" s="90" t="str">
        <f t="shared" si="61"/>
        <v>45</v>
      </c>
      <c r="E667" s="90" t="str">
        <f t="shared" si="62"/>
        <v>4503</v>
      </c>
      <c r="F667" s="11" t="s">
        <v>1553</v>
      </c>
      <c r="G667" s="11" t="s">
        <v>1554</v>
      </c>
      <c r="H667" s="11">
        <v>311</v>
      </c>
      <c r="I667" s="11" t="s">
        <v>1547</v>
      </c>
      <c r="J667" s="11" t="s">
        <v>1548</v>
      </c>
      <c r="K667" s="13">
        <v>1</v>
      </c>
      <c r="L667" s="14">
        <v>0.25</v>
      </c>
      <c r="M667" s="75">
        <v>0.25</v>
      </c>
      <c r="N667" s="11" t="s">
        <v>1556</v>
      </c>
      <c r="O667" s="12" t="s">
        <v>37</v>
      </c>
      <c r="P667" s="16">
        <v>1000000000</v>
      </c>
      <c r="Q667" s="18">
        <v>784</v>
      </c>
      <c r="R667" s="20">
        <v>44197</v>
      </c>
      <c r="S667" s="22">
        <v>12</v>
      </c>
      <c r="T667" s="7" t="s">
        <v>1549</v>
      </c>
      <c r="U667" s="51">
        <v>0</v>
      </c>
      <c r="V667" s="79"/>
      <c r="W667" s="78"/>
      <c r="X667" s="49" t="e">
        <f t="shared" si="60"/>
        <v>#DIV/0!</v>
      </c>
      <c r="Y667" s="16">
        <v>0</v>
      </c>
      <c r="Z667" s="16">
        <v>3612893818</v>
      </c>
      <c r="AA667" s="16">
        <v>1000000000</v>
      </c>
      <c r="AB667" s="16">
        <v>0</v>
      </c>
      <c r="AC667" s="16">
        <v>0</v>
      </c>
      <c r="AD667" s="55">
        <v>1000000000</v>
      </c>
      <c r="AF667" s="58">
        <f t="shared" si="63"/>
        <v>0</v>
      </c>
      <c r="AJ667" s="83">
        <f t="shared" si="64"/>
        <v>0</v>
      </c>
      <c r="AK667" s="84">
        <f t="shared" si="65"/>
        <v>0</v>
      </c>
      <c r="AL667" s="85" t="s">
        <v>2750</v>
      </c>
    </row>
    <row r="668" spans="1:38" ht="12.75" hidden="1" customHeight="1" x14ac:dyDescent="0.25">
      <c r="A668" s="10" t="s">
        <v>1525</v>
      </c>
      <c r="B668" s="11" t="s">
        <v>1526</v>
      </c>
      <c r="C668" s="11" t="s">
        <v>545</v>
      </c>
      <c r="D668" s="90" t="str">
        <f t="shared" si="61"/>
        <v>45</v>
      </c>
      <c r="E668" s="90" t="str">
        <f t="shared" si="62"/>
        <v>4503</v>
      </c>
      <c r="F668" s="11" t="s">
        <v>1553</v>
      </c>
      <c r="G668" s="11" t="s">
        <v>1554</v>
      </c>
      <c r="H668" s="11">
        <v>311</v>
      </c>
      <c r="I668" s="11" t="s">
        <v>1547</v>
      </c>
      <c r="J668" s="11" t="s">
        <v>1548</v>
      </c>
      <c r="K668" s="13">
        <v>1</v>
      </c>
      <c r="L668" s="14">
        <v>0.25</v>
      </c>
      <c r="M668" s="75">
        <v>0.25</v>
      </c>
      <c r="N668" s="11" t="s">
        <v>1557</v>
      </c>
      <c r="O668" s="12" t="s">
        <v>37</v>
      </c>
      <c r="P668" s="16">
        <v>1000000000</v>
      </c>
      <c r="Q668" s="18">
        <v>47</v>
      </c>
      <c r="R668" s="20">
        <v>44197</v>
      </c>
      <c r="S668" s="22">
        <v>12</v>
      </c>
      <c r="T668" s="7" t="s">
        <v>1549</v>
      </c>
      <c r="U668" s="51">
        <v>47</v>
      </c>
      <c r="V668" s="79"/>
      <c r="W668" s="78"/>
      <c r="X668" s="49">
        <f t="shared" si="60"/>
        <v>0</v>
      </c>
      <c r="Y668" s="16">
        <v>0</v>
      </c>
      <c r="Z668" s="16">
        <v>3612893818</v>
      </c>
      <c r="AA668" s="16">
        <v>862893818</v>
      </c>
      <c r="AB668" s="16">
        <v>0</v>
      </c>
      <c r="AC668" s="16">
        <v>0</v>
      </c>
      <c r="AD668" s="55">
        <v>862893818</v>
      </c>
      <c r="AF668" s="58">
        <f t="shared" si="63"/>
        <v>0</v>
      </c>
      <c r="AJ668" s="83">
        <f t="shared" si="64"/>
        <v>0</v>
      </c>
      <c r="AK668" s="84">
        <f t="shared" si="65"/>
        <v>0</v>
      </c>
      <c r="AL668" s="85"/>
    </row>
    <row r="669" spans="1:38" ht="12.75" hidden="1" customHeight="1" x14ac:dyDescent="0.25">
      <c r="A669" s="10" t="s">
        <v>1525</v>
      </c>
      <c r="B669" s="11" t="s">
        <v>1526</v>
      </c>
      <c r="C669" s="11" t="s">
        <v>545</v>
      </c>
      <c r="D669" s="90" t="str">
        <f t="shared" si="61"/>
        <v>45</v>
      </c>
      <c r="E669" s="90" t="str">
        <f t="shared" si="62"/>
        <v>4503</v>
      </c>
      <c r="F669" s="11" t="s">
        <v>1558</v>
      </c>
      <c r="G669" s="11" t="s">
        <v>1559</v>
      </c>
      <c r="H669" s="11">
        <v>312</v>
      </c>
      <c r="I669" s="11" t="s">
        <v>1560</v>
      </c>
      <c r="J669" s="11" t="s">
        <v>1561</v>
      </c>
      <c r="K669" s="13">
        <v>100</v>
      </c>
      <c r="L669" s="14">
        <v>100</v>
      </c>
      <c r="M669" s="75">
        <v>100</v>
      </c>
      <c r="N669" s="11" t="s">
        <v>1562</v>
      </c>
      <c r="O669" s="12" t="s">
        <v>573</v>
      </c>
      <c r="P669" s="16">
        <v>750000000</v>
      </c>
      <c r="Q669" s="18">
        <v>50</v>
      </c>
      <c r="R669" s="20">
        <v>44197</v>
      </c>
      <c r="S669" s="22">
        <v>12</v>
      </c>
      <c r="T669" s="7" t="s">
        <v>1563</v>
      </c>
      <c r="U669" s="51">
        <v>50</v>
      </c>
      <c r="V669" s="79"/>
      <c r="W669" s="78"/>
      <c r="X669" s="49">
        <f t="shared" si="60"/>
        <v>0</v>
      </c>
      <c r="Y669" s="16">
        <v>0</v>
      </c>
      <c r="Z669" s="16">
        <v>218035227</v>
      </c>
      <c r="AA669" s="16">
        <v>138003383</v>
      </c>
      <c r="AB669" s="16">
        <v>0</v>
      </c>
      <c r="AC669" s="16">
        <v>0</v>
      </c>
      <c r="AD669" s="55">
        <v>138003383</v>
      </c>
      <c r="AF669" s="58">
        <f t="shared" si="63"/>
        <v>0</v>
      </c>
      <c r="AJ669" s="83">
        <f t="shared" si="64"/>
        <v>0</v>
      </c>
      <c r="AK669" s="84">
        <f t="shared" si="65"/>
        <v>0</v>
      </c>
      <c r="AL669" s="85"/>
    </row>
    <row r="670" spans="1:38" ht="12.75" hidden="1" customHeight="1" x14ac:dyDescent="0.25">
      <c r="A670" s="10" t="s">
        <v>1525</v>
      </c>
      <c r="B670" s="11" t="s">
        <v>1526</v>
      </c>
      <c r="C670" s="11" t="s">
        <v>545</v>
      </c>
      <c r="D670" s="90" t="str">
        <f t="shared" si="61"/>
        <v>45</v>
      </c>
      <c r="E670" s="90" t="str">
        <f t="shared" si="62"/>
        <v>4503</v>
      </c>
      <c r="F670" s="11" t="s">
        <v>1558</v>
      </c>
      <c r="G670" s="11" t="s">
        <v>1559</v>
      </c>
      <c r="H670" s="11">
        <v>312</v>
      </c>
      <c r="I670" s="11" t="s">
        <v>1560</v>
      </c>
      <c r="J670" s="11" t="s">
        <v>1561</v>
      </c>
      <c r="K670" s="13">
        <v>100</v>
      </c>
      <c r="L670" s="14">
        <v>100</v>
      </c>
      <c r="M670" s="75">
        <v>100</v>
      </c>
      <c r="N670" s="11" t="s">
        <v>1564</v>
      </c>
      <c r="O670" s="12" t="s">
        <v>573</v>
      </c>
      <c r="P670" s="16">
        <v>1154534208</v>
      </c>
      <c r="Q670" s="18">
        <v>40</v>
      </c>
      <c r="R670" s="20">
        <v>44197</v>
      </c>
      <c r="S670" s="22">
        <v>12</v>
      </c>
      <c r="T670" s="7" t="s">
        <v>1563</v>
      </c>
      <c r="U670" s="51">
        <v>40</v>
      </c>
      <c r="V670" s="79"/>
      <c r="W670" s="78"/>
      <c r="X670" s="49">
        <f t="shared" si="60"/>
        <v>0</v>
      </c>
      <c r="Y670" s="16">
        <v>0</v>
      </c>
      <c r="Z670" s="16">
        <v>218035227</v>
      </c>
      <c r="AA670" s="16">
        <v>80031844</v>
      </c>
      <c r="AB670" s="16">
        <v>0</v>
      </c>
      <c r="AC670" s="16">
        <v>0</v>
      </c>
      <c r="AD670" s="55">
        <v>80031844</v>
      </c>
      <c r="AF670" s="58">
        <f t="shared" si="63"/>
        <v>0</v>
      </c>
      <c r="AJ670" s="83">
        <f t="shared" si="64"/>
        <v>0</v>
      </c>
      <c r="AK670" s="84">
        <f t="shared" si="65"/>
        <v>0</v>
      </c>
      <c r="AL670" s="85"/>
    </row>
    <row r="671" spans="1:38" ht="12.75" hidden="1" customHeight="1" x14ac:dyDescent="0.25">
      <c r="A671" s="10" t="s">
        <v>1525</v>
      </c>
      <c r="B671" s="11" t="s">
        <v>1526</v>
      </c>
      <c r="C671" s="11" t="s">
        <v>545</v>
      </c>
      <c r="D671" s="90" t="str">
        <f t="shared" si="61"/>
        <v>32</v>
      </c>
      <c r="E671" s="90" t="str">
        <f t="shared" si="62"/>
        <v>3205</v>
      </c>
      <c r="F671" s="11" t="s">
        <v>1565</v>
      </c>
      <c r="G671" s="11" t="s">
        <v>1566</v>
      </c>
      <c r="H671" s="11">
        <v>312</v>
      </c>
      <c r="I671" s="11" t="s">
        <v>1560</v>
      </c>
      <c r="J671" s="11" t="s">
        <v>1561</v>
      </c>
      <c r="K671" s="13">
        <v>100</v>
      </c>
      <c r="L671" s="14">
        <v>100</v>
      </c>
      <c r="M671" s="75">
        <v>100</v>
      </c>
      <c r="N671" s="11" t="s">
        <v>1567</v>
      </c>
      <c r="O671" s="12" t="s">
        <v>37</v>
      </c>
      <c r="P671" s="16">
        <v>652135215</v>
      </c>
      <c r="Q671" s="18">
        <v>1</v>
      </c>
      <c r="R671" s="20">
        <v>44197</v>
      </c>
      <c r="S671" s="22">
        <v>12</v>
      </c>
      <c r="T671" s="7" t="s">
        <v>1549</v>
      </c>
      <c r="U671" s="51">
        <v>1</v>
      </c>
      <c r="V671" s="79"/>
      <c r="W671" s="78"/>
      <c r="X671" s="49">
        <f t="shared" si="60"/>
        <v>0</v>
      </c>
      <c r="Y671" s="16">
        <v>0</v>
      </c>
      <c r="Z671" s="16">
        <v>36430345750</v>
      </c>
      <c r="AA671" s="16">
        <v>652135215</v>
      </c>
      <c r="AB671" s="16">
        <v>0</v>
      </c>
      <c r="AC671" s="16">
        <v>0</v>
      </c>
      <c r="AD671" s="55">
        <v>652135215</v>
      </c>
      <c r="AF671" s="58">
        <f t="shared" si="63"/>
        <v>0</v>
      </c>
      <c r="AJ671" s="83">
        <f t="shared" si="64"/>
        <v>0</v>
      </c>
      <c r="AK671" s="84">
        <f t="shared" si="65"/>
        <v>0</v>
      </c>
      <c r="AL671" s="85"/>
    </row>
    <row r="672" spans="1:38" ht="12.75" hidden="1" customHeight="1" x14ac:dyDescent="0.25">
      <c r="A672" s="10" t="s">
        <v>1525</v>
      </c>
      <c r="B672" s="11" t="s">
        <v>1526</v>
      </c>
      <c r="C672" s="11" t="s">
        <v>545</v>
      </c>
      <c r="D672" s="90" t="str">
        <f t="shared" si="61"/>
        <v>32</v>
      </c>
      <c r="E672" s="90" t="str">
        <f t="shared" si="62"/>
        <v>3205</v>
      </c>
      <c r="F672" s="11" t="s">
        <v>1565</v>
      </c>
      <c r="G672" s="11" t="s">
        <v>1566</v>
      </c>
      <c r="H672" s="11">
        <v>312</v>
      </c>
      <c r="I672" s="11" t="s">
        <v>1560</v>
      </c>
      <c r="J672" s="11" t="s">
        <v>1561</v>
      </c>
      <c r="K672" s="13">
        <v>100</v>
      </c>
      <c r="L672" s="14">
        <v>100</v>
      </c>
      <c r="M672" s="75">
        <v>100</v>
      </c>
      <c r="N672" s="11" t="s">
        <v>1568</v>
      </c>
      <c r="O672" s="12" t="s">
        <v>37</v>
      </c>
      <c r="P672" s="16">
        <v>4786689405</v>
      </c>
      <c r="Q672" s="18">
        <v>1</v>
      </c>
      <c r="R672" s="20">
        <v>44197</v>
      </c>
      <c r="S672" s="22">
        <v>12</v>
      </c>
      <c r="T672" s="7" t="s">
        <v>1549</v>
      </c>
      <c r="U672" s="51">
        <v>1</v>
      </c>
      <c r="V672" s="79"/>
      <c r="W672" s="78"/>
      <c r="X672" s="49">
        <f t="shared" si="60"/>
        <v>0</v>
      </c>
      <c r="Y672" s="16">
        <v>0</v>
      </c>
      <c r="Z672" s="16">
        <v>36430345750</v>
      </c>
      <c r="AA672" s="16">
        <v>4786689405</v>
      </c>
      <c r="AB672" s="16">
        <v>0</v>
      </c>
      <c r="AC672" s="16">
        <v>0</v>
      </c>
      <c r="AD672" s="55">
        <v>4786689405</v>
      </c>
      <c r="AF672" s="58">
        <f t="shared" si="63"/>
        <v>0</v>
      </c>
      <c r="AJ672" s="83">
        <f t="shared" si="64"/>
        <v>0</v>
      </c>
      <c r="AK672" s="84">
        <f t="shared" si="65"/>
        <v>0</v>
      </c>
      <c r="AL672" s="85"/>
    </row>
    <row r="673" spans="1:38" ht="12.75" hidden="1" customHeight="1" x14ac:dyDescent="0.25">
      <c r="A673" s="10" t="s">
        <v>1525</v>
      </c>
      <c r="B673" s="11" t="s">
        <v>1526</v>
      </c>
      <c r="C673" s="11" t="s">
        <v>545</v>
      </c>
      <c r="D673" s="90" t="str">
        <f t="shared" si="61"/>
        <v>32</v>
      </c>
      <c r="E673" s="90" t="str">
        <f t="shared" si="62"/>
        <v>3205</v>
      </c>
      <c r="F673" s="11" t="s">
        <v>1565</v>
      </c>
      <c r="G673" s="11" t="s">
        <v>1566</v>
      </c>
      <c r="H673" s="11">
        <v>312</v>
      </c>
      <c r="I673" s="11" t="s">
        <v>1560</v>
      </c>
      <c r="J673" s="11" t="s">
        <v>1561</v>
      </c>
      <c r="K673" s="13">
        <v>100</v>
      </c>
      <c r="L673" s="14">
        <v>100</v>
      </c>
      <c r="M673" s="75">
        <v>100</v>
      </c>
      <c r="N673" s="11" t="s">
        <v>1569</v>
      </c>
      <c r="O673" s="12" t="s">
        <v>37</v>
      </c>
      <c r="P673" s="16">
        <v>24050028233</v>
      </c>
      <c r="Q673" s="18">
        <v>1</v>
      </c>
      <c r="R673" s="20">
        <v>44197</v>
      </c>
      <c r="S673" s="22">
        <v>12</v>
      </c>
      <c r="T673" s="7" t="s">
        <v>1549</v>
      </c>
      <c r="U673" s="51">
        <v>1</v>
      </c>
      <c r="V673" s="79"/>
      <c r="W673" s="78"/>
      <c r="X673" s="49">
        <f t="shared" si="60"/>
        <v>0</v>
      </c>
      <c r="Y673" s="16">
        <v>0</v>
      </c>
      <c r="Z673" s="16">
        <v>36430345750</v>
      </c>
      <c r="AA673" s="16">
        <v>24050028233</v>
      </c>
      <c r="AB673" s="16">
        <v>0</v>
      </c>
      <c r="AC673" s="16">
        <v>0</v>
      </c>
      <c r="AD673" s="55">
        <v>24050028233</v>
      </c>
      <c r="AF673" s="58">
        <f t="shared" si="63"/>
        <v>0</v>
      </c>
      <c r="AJ673" s="83">
        <f t="shared" si="64"/>
        <v>0</v>
      </c>
      <c r="AK673" s="84">
        <f t="shared" si="65"/>
        <v>0</v>
      </c>
      <c r="AL673" s="85"/>
    </row>
    <row r="674" spans="1:38" ht="12.75" hidden="1" customHeight="1" x14ac:dyDescent="0.25">
      <c r="A674" s="10" t="s">
        <v>1525</v>
      </c>
      <c r="B674" s="11" t="s">
        <v>1526</v>
      </c>
      <c r="C674" s="11" t="s">
        <v>545</v>
      </c>
      <c r="D674" s="90" t="str">
        <f t="shared" si="61"/>
        <v>32</v>
      </c>
      <c r="E674" s="90" t="str">
        <f t="shared" si="62"/>
        <v>3205</v>
      </c>
      <c r="F674" s="11" t="s">
        <v>1565</v>
      </c>
      <c r="G674" s="11" t="s">
        <v>1566</v>
      </c>
      <c r="H674" s="11">
        <v>312</v>
      </c>
      <c r="I674" s="11" t="s">
        <v>1560</v>
      </c>
      <c r="J674" s="11" t="s">
        <v>1561</v>
      </c>
      <c r="K674" s="13">
        <v>100</v>
      </c>
      <c r="L674" s="14">
        <v>100</v>
      </c>
      <c r="M674" s="75">
        <v>100</v>
      </c>
      <c r="N674" s="11" t="s">
        <v>1570</v>
      </c>
      <c r="O674" s="12" t="s">
        <v>37</v>
      </c>
      <c r="P674" s="16">
        <v>349109606</v>
      </c>
      <c r="Q674" s="18">
        <v>1</v>
      </c>
      <c r="R674" s="20">
        <v>44197</v>
      </c>
      <c r="S674" s="22">
        <v>12</v>
      </c>
      <c r="T674" s="7" t="s">
        <v>1549</v>
      </c>
      <c r="U674" s="51">
        <v>1</v>
      </c>
      <c r="V674" s="79"/>
      <c r="W674" s="78"/>
      <c r="X674" s="49">
        <f t="shared" si="60"/>
        <v>0</v>
      </c>
      <c r="Y674" s="16">
        <v>0</v>
      </c>
      <c r="Z674" s="16">
        <v>36430345750</v>
      </c>
      <c r="AA674" s="16">
        <v>349109606</v>
      </c>
      <c r="AB674" s="16">
        <v>0</v>
      </c>
      <c r="AC674" s="16">
        <v>0</v>
      </c>
      <c r="AD674" s="55">
        <v>349109606</v>
      </c>
      <c r="AF674" s="58">
        <f t="shared" si="63"/>
        <v>0</v>
      </c>
      <c r="AJ674" s="83">
        <f t="shared" si="64"/>
        <v>0</v>
      </c>
      <c r="AK674" s="84">
        <f t="shared" si="65"/>
        <v>0</v>
      </c>
      <c r="AL674" s="85"/>
    </row>
    <row r="675" spans="1:38" ht="12.75" hidden="1" customHeight="1" x14ac:dyDescent="0.25">
      <c r="A675" s="10" t="s">
        <v>1525</v>
      </c>
      <c r="B675" s="11" t="s">
        <v>1526</v>
      </c>
      <c r="C675" s="11" t="s">
        <v>545</v>
      </c>
      <c r="D675" s="90" t="str">
        <f t="shared" si="61"/>
        <v>32</v>
      </c>
      <c r="E675" s="90" t="str">
        <f t="shared" si="62"/>
        <v>3205</v>
      </c>
      <c r="F675" s="11" t="s">
        <v>1565</v>
      </c>
      <c r="G675" s="11" t="s">
        <v>1566</v>
      </c>
      <c r="H675" s="11">
        <v>312</v>
      </c>
      <c r="I675" s="11" t="s">
        <v>1560</v>
      </c>
      <c r="J675" s="11" t="s">
        <v>1561</v>
      </c>
      <c r="K675" s="13">
        <v>100</v>
      </c>
      <c r="L675" s="14">
        <v>100</v>
      </c>
      <c r="M675" s="75">
        <v>100</v>
      </c>
      <c r="N675" s="11" t="s">
        <v>782</v>
      </c>
      <c r="O675" s="12" t="s">
        <v>37</v>
      </c>
      <c r="P675" s="16">
        <v>2341870362</v>
      </c>
      <c r="Q675" s="18">
        <v>1</v>
      </c>
      <c r="R675" s="20">
        <v>44197</v>
      </c>
      <c r="S675" s="22">
        <v>12</v>
      </c>
      <c r="T675" s="7" t="s">
        <v>1549</v>
      </c>
      <c r="U675" s="51">
        <v>1</v>
      </c>
      <c r="V675" s="79"/>
      <c r="W675" s="78"/>
      <c r="X675" s="49">
        <f t="shared" si="60"/>
        <v>0</v>
      </c>
      <c r="Y675" s="16">
        <v>0</v>
      </c>
      <c r="Z675" s="16">
        <v>36430345750</v>
      </c>
      <c r="AA675" s="16">
        <v>2341870362</v>
      </c>
      <c r="AB675" s="16">
        <v>0</v>
      </c>
      <c r="AC675" s="16">
        <v>0</v>
      </c>
      <c r="AD675" s="55">
        <v>2341870362</v>
      </c>
      <c r="AF675" s="58">
        <f t="shared" si="63"/>
        <v>0</v>
      </c>
      <c r="AJ675" s="83">
        <f t="shared" si="64"/>
        <v>0</v>
      </c>
      <c r="AK675" s="84">
        <f t="shared" si="65"/>
        <v>0</v>
      </c>
      <c r="AL675" s="85"/>
    </row>
    <row r="676" spans="1:38" ht="12.75" hidden="1" customHeight="1" x14ac:dyDescent="0.25">
      <c r="A676" s="10" t="s">
        <v>1525</v>
      </c>
      <c r="B676" s="11" t="s">
        <v>1526</v>
      </c>
      <c r="C676" s="11" t="s">
        <v>545</v>
      </c>
      <c r="D676" s="90" t="str">
        <f t="shared" si="61"/>
        <v>32</v>
      </c>
      <c r="E676" s="90" t="str">
        <f t="shared" si="62"/>
        <v>3205</v>
      </c>
      <c r="F676" s="11" t="s">
        <v>1565</v>
      </c>
      <c r="G676" s="11" t="s">
        <v>1566</v>
      </c>
      <c r="H676" s="11">
        <v>312</v>
      </c>
      <c r="I676" s="11" t="s">
        <v>1560</v>
      </c>
      <c r="J676" s="11" t="s">
        <v>1561</v>
      </c>
      <c r="K676" s="13">
        <v>100</v>
      </c>
      <c r="L676" s="14">
        <v>100</v>
      </c>
      <c r="M676" s="75">
        <v>100</v>
      </c>
      <c r="N676" s="11" t="s">
        <v>1571</v>
      </c>
      <c r="O676" s="12" t="s">
        <v>37</v>
      </c>
      <c r="P676" s="16">
        <v>4250512929</v>
      </c>
      <c r="Q676" s="18">
        <v>1</v>
      </c>
      <c r="R676" s="20">
        <v>44197</v>
      </c>
      <c r="S676" s="22">
        <v>12</v>
      </c>
      <c r="T676" s="7" t="s">
        <v>1549</v>
      </c>
      <c r="U676" s="51">
        <v>1</v>
      </c>
      <c r="V676" s="79"/>
      <c r="W676" s="78"/>
      <c r="X676" s="49">
        <f t="shared" si="60"/>
        <v>0</v>
      </c>
      <c r="Y676" s="16">
        <v>0</v>
      </c>
      <c r="Z676" s="16">
        <v>36430345750</v>
      </c>
      <c r="AA676" s="16">
        <v>4250512929</v>
      </c>
      <c r="AB676" s="16">
        <v>0</v>
      </c>
      <c r="AC676" s="16">
        <v>0</v>
      </c>
      <c r="AD676" s="55">
        <v>4250512929</v>
      </c>
      <c r="AF676" s="58">
        <f t="shared" si="63"/>
        <v>0</v>
      </c>
      <c r="AJ676" s="83">
        <f t="shared" si="64"/>
        <v>0</v>
      </c>
      <c r="AK676" s="84">
        <f t="shared" si="65"/>
        <v>0</v>
      </c>
      <c r="AL676" s="85"/>
    </row>
    <row r="677" spans="1:38" ht="12.75" hidden="1" customHeight="1" x14ac:dyDescent="0.25">
      <c r="A677" s="10" t="s">
        <v>1525</v>
      </c>
      <c r="B677" s="11" t="s">
        <v>1526</v>
      </c>
      <c r="C677" s="11" t="s">
        <v>545</v>
      </c>
      <c r="D677" s="90" t="str">
        <f t="shared" si="61"/>
        <v>45</v>
      </c>
      <c r="E677" s="90" t="str">
        <f t="shared" si="62"/>
        <v>4503</v>
      </c>
      <c r="F677" s="11" t="s">
        <v>1572</v>
      </c>
      <c r="G677" s="11" t="s">
        <v>1573</v>
      </c>
      <c r="H677" s="11">
        <v>312</v>
      </c>
      <c r="I677" s="11" t="s">
        <v>1560</v>
      </c>
      <c r="J677" s="11" t="s">
        <v>1561</v>
      </c>
      <c r="K677" s="13">
        <v>100</v>
      </c>
      <c r="L677" s="14">
        <v>100</v>
      </c>
      <c r="M677" s="75">
        <v>100</v>
      </c>
      <c r="N677" s="11" t="s">
        <v>1574</v>
      </c>
      <c r="O677" s="12" t="s">
        <v>37</v>
      </c>
      <c r="P677" s="16">
        <v>23819184</v>
      </c>
      <c r="Q677" s="18">
        <v>4</v>
      </c>
      <c r="R677" s="20">
        <v>44197</v>
      </c>
      <c r="S677" s="22">
        <v>12</v>
      </c>
      <c r="T677" s="7" t="s">
        <v>1563</v>
      </c>
      <c r="U677" s="51">
        <v>0</v>
      </c>
      <c r="V677" s="79"/>
      <c r="W677" s="78"/>
      <c r="X677" s="49" t="e">
        <f t="shared" si="60"/>
        <v>#DIV/0!</v>
      </c>
      <c r="Y677" s="16">
        <v>0</v>
      </c>
      <c r="Z677" s="16">
        <v>60955217</v>
      </c>
      <c r="AA677" s="16">
        <v>23819184</v>
      </c>
      <c r="AB677" s="16">
        <v>0</v>
      </c>
      <c r="AC677" s="16">
        <v>0</v>
      </c>
      <c r="AD677" s="55">
        <v>23819184</v>
      </c>
      <c r="AF677" s="58">
        <f t="shared" si="63"/>
        <v>0</v>
      </c>
      <c r="AJ677" s="83">
        <f t="shared" si="64"/>
        <v>0</v>
      </c>
      <c r="AK677" s="84">
        <f t="shared" si="65"/>
        <v>0</v>
      </c>
      <c r="AL677" s="85" t="s">
        <v>2750</v>
      </c>
    </row>
    <row r="678" spans="1:38" ht="12.75" hidden="1" customHeight="1" x14ac:dyDescent="0.25">
      <c r="A678" s="10" t="s">
        <v>1525</v>
      </c>
      <c r="B678" s="11" t="s">
        <v>1526</v>
      </c>
      <c r="C678" s="11" t="s">
        <v>545</v>
      </c>
      <c r="D678" s="90" t="str">
        <f t="shared" si="61"/>
        <v>45</v>
      </c>
      <c r="E678" s="90" t="str">
        <f t="shared" si="62"/>
        <v>4503</v>
      </c>
      <c r="F678" s="11" t="s">
        <v>1572</v>
      </c>
      <c r="G678" s="11" t="s">
        <v>1573</v>
      </c>
      <c r="H678" s="11">
        <v>312</v>
      </c>
      <c r="I678" s="11" t="s">
        <v>1560</v>
      </c>
      <c r="J678" s="11" t="s">
        <v>1561</v>
      </c>
      <c r="K678" s="13">
        <v>100</v>
      </c>
      <c r="L678" s="14">
        <v>100</v>
      </c>
      <c r="M678" s="75">
        <v>100</v>
      </c>
      <c r="N678" s="11" t="s">
        <v>1575</v>
      </c>
      <c r="O678" s="12" t="s">
        <v>37</v>
      </c>
      <c r="P678" s="16">
        <v>37136033</v>
      </c>
      <c r="Q678" s="18">
        <v>6</v>
      </c>
      <c r="R678" s="20">
        <v>44197</v>
      </c>
      <c r="S678" s="22">
        <v>12</v>
      </c>
      <c r="T678" s="7" t="s">
        <v>1563</v>
      </c>
      <c r="U678" s="51">
        <v>0</v>
      </c>
      <c r="V678" s="79"/>
      <c r="W678" s="78"/>
      <c r="X678" s="49" t="e">
        <f t="shared" si="60"/>
        <v>#DIV/0!</v>
      </c>
      <c r="Y678" s="16">
        <v>0</v>
      </c>
      <c r="Z678" s="16">
        <v>60955217</v>
      </c>
      <c r="AA678" s="16">
        <v>37136033</v>
      </c>
      <c r="AB678" s="16">
        <v>0</v>
      </c>
      <c r="AC678" s="16">
        <v>0</v>
      </c>
      <c r="AD678" s="55">
        <v>37136033</v>
      </c>
      <c r="AF678" s="58">
        <f t="shared" si="63"/>
        <v>0</v>
      </c>
      <c r="AJ678" s="83">
        <f t="shared" si="64"/>
        <v>0</v>
      </c>
      <c r="AK678" s="84">
        <f t="shared" si="65"/>
        <v>0</v>
      </c>
      <c r="AL678" s="85" t="s">
        <v>2750</v>
      </c>
    </row>
    <row r="679" spans="1:38" ht="12.75" hidden="1" customHeight="1" x14ac:dyDescent="0.25">
      <c r="A679" s="10" t="s">
        <v>1525</v>
      </c>
      <c r="B679" s="11" t="s">
        <v>1526</v>
      </c>
      <c r="C679" s="11" t="s">
        <v>545</v>
      </c>
      <c r="D679" s="90" t="str">
        <f t="shared" si="61"/>
        <v>45</v>
      </c>
      <c r="E679" s="90" t="str">
        <f t="shared" si="62"/>
        <v>4503</v>
      </c>
      <c r="F679" s="11" t="s">
        <v>1572</v>
      </c>
      <c r="G679" s="11" t="s">
        <v>1559</v>
      </c>
      <c r="H679" s="11">
        <v>312</v>
      </c>
      <c r="I679" s="11" t="s">
        <v>1560</v>
      </c>
      <c r="J679" s="11" t="s">
        <v>1561</v>
      </c>
      <c r="K679" s="13">
        <v>100</v>
      </c>
      <c r="L679" s="14">
        <v>100</v>
      </c>
      <c r="M679" s="75">
        <v>100</v>
      </c>
      <c r="N679" s="11" t="s">
        <v>1576</v>
      </c>
      <c r="O679" s="12" t="s">
        <v>37</v>
      </c>
      <c r="P679" s="16">
        <v>150000000</v>
      </c>
      <c r="Q679" s="18">
        <v>4</v>
      </c>
      <c r="R679" s="20">
        <v>44197</v>
      </c>
      <c r="S679" s="22">
        <v>12</v>
      </c>
      <c r="T679" s="7" t="s">
        <v>1563</v>
      </c>
      <c r="U679" s="51">
        <v>4</v>
      </c>
      <c r="V679" s="79"/>
      <c r="W679" s="78"/>
      <c r="X679" s="49">
        <f t="shared" si="60"/>
        <v>0</v>
      </c>
      <c r="Y679" s="16">
        <v>0</v>
      </c>
      <c r="Z679" s="16">
        <v>150000000</v>
      </c>
      <c r="AA679" s="16">
        <v>150000000</v>
      </c>
      <c r="AB679" s="16">
        <v>0</v>
      </c>
      <c r="AC679" s="16">
        <v>0</v>
      </c>
      <c r="AD679" s="55">
        <v>150000000</v>
      </c>
      <c r="AF679" s="58">
        <f t="shared" si="63"/>
        <v>0</v>
      </c>
      <c r="AJ679" s="83">
        <f t="shared" si="64"/>
        <v>0</v>
      </c>
      <c r="AK679" s="84">
        <f t="shared" si="65"/>
        <v>0</v>
      </c>
      <c r="AL679" s="85"/>
    </row>
    <row r="680" spans="1:38" ht="12.75" hidden="1" customHeight="1" x14ac:dyDescent="0.25">
      <c r="A680" s="10" t="s">
        <v>1525</v>
      </c>
      <c r="B680" s="11" t="s">
        <v>1526</v>
      </c>
      <c r="C680" s="11" t="s">
        <v>545</v>
      </c>
      <c r="D680" s="90" t="str">
        <f t="shared" si="61"/>
        <v>45</v>
      </c>
      <c r="E680" s="90" t="str">
        <f t="shared" si="62"/>
        <v>4503</v>
      </c>
      <c r="F680" s="11" t="s">
        <v>1577</v>
      </c>
      <c r="G680" s="11" t="s">
        <v>1578</v>
      </c>
      <c r="H680" s="11">
        <v>314</v>
      </c>
      <c r="I680" s="11" t="s">
        <v>1579</v>
      </c>
      <c r="J680" s="11" t="s">
        <v>1580</v>
      </c>
      <c r="K680" s="13">
        <v>2</v>
      </c>
      <c r="L680" s="14">
        <v>1</v>
      </c>
      <c r="M680" s="75">
        <v>1</v>
      </c>
      <c r="N680" s="11" t="s">
        <v>1581</v>
      </c>
      <c r="O680" s="12" t="s">
        <v>37</v>
      </c>
      <c r="P680" s="16">
        <v>100000000</v>
      </c>
      <c r="Q680" s="18">
        <v>1</v>
      </c>
      <c r="R680" s="20">
        <v>44197</v>
      </c>
      <c r="S680" s="22">
        <v>12</v>
      </c>
      <c r="T680" s="7" t="s">
        <v>1549</v>
      </c>
      <c r="U680" s="51">
        <v>1</v>
      </c>
      <c r="V680" s="79"/>
      <c r="W680" s="78"/>
      <c r="X680" s="49">
        <f t="shared" si="60"/>
        <v>0</v>
      </c>
      <c r="Y680" s="16">
        <v>0</v>
      </c>
      <c r="Z680" s="16">
        <v>52500000</v>
      </c>
      <c r="AA680" s="16">
        <v>52500000</v>
      </c>
      <c r="AB680" s="16">
        <v>0</v>
      </c>
      <c r="AC680" s="16">
        <v>0</v>
      </c>
      <c r="AD680" s="55">
        <v>52500000</v>
      </c>
      <c r="AF680" s="58">
        <f t="shared" si="63"/>
        <v>0</v>
      </c>
      <c r="AJ680" s="83">
        <f t="shared" si="64"/>
        <v>0</v>
      </c>
      <c r="AK680" s="84">
        <f t="shared" si="65"/>
        <v>0</v>
      </c>
      <c r="AL680" s="85"/>
    </row>
    <row r="681" spans="1:38" ht="12.75" hidden="1" customHeight="1" x14ac:dyDescent="0.25">
      <c r="A681" s="10" t="s">
        <v>1525</v>
      </c>
      <c r="B681" s="11" t="s">
        <v>1526</v>
      </c>
      <c r="C681" s="11" t="s">
        <v>545</v>
      </c>
      <c r="D681" s="90" t="str">
        <f t="shared" si="61"/>
        <v>45</v>
      </c>
      <c r="E681" s="90" t="str">
        <f t="shared" si="62"/>
        <v>4503</v>
      </c>
      <c r="F681" s="11" t="s">
        <v>1582</v>
      </c>
      <c r="G681" s="11" t="s">
        <v>1573</v>
      </c>
      <c r="H681" s="11">
        <v>314</v>
      </c>
      <c r="I681" s="11" t="s">
        <v>1579</v>
      </c>
      <c r="J681" s="11" t="s">
        <v>1580</v>
      </c>
      <c r="K681" s="13">
        <v>2</v>
      </c>
      <c r="L681" s="14">
        <v>1</v>
      </c>
      <c r="M681" s="75">
        <v>1</v>
      </c>
      <c r="N681" s="11" t="s">
        <v>1583</v>
      </c>
      <c r="O681" s="12" t="s">
        <v>37</v>
      </c>
      <c r="P681" s="16">
        <v>199997025</v>
      </c>
      <c r="Q681" s="18">
        <v>11</v>
      </c>
      <c r="R681" s="20">
        <v>44197</v>
      </c>
      <c r="S681" s="22">
        <v>12</v>
      </c>
      <c r="T681" s="7" t="s">
        <v>1549</v>
      </c>
      <c r="U681" s="51">
        <v>11</v>
      </c>
      <c r="V681" s="79"/>
      <c r="W681" s="78"/>
      <c r="X681" s="49">
        <f t="shared" si="60"/>
        <v>0</v>
      </c>
      <c r="Y681" s="16">
        <v>0</v>
      </c>
      <c r="Z681" s="16">
        <v>212830358</v>
      </c>
      <c r="AA681" s="16">
        <v>199997025</v>
      </c>
      <c r="AB681" s="16">
        <v>0</v>
      </c>
      <c r="AC681" s="16">
        <v>0</v>
      </c>
      <c r="AD681" s="55">
        <v>199997025</v>
      </c>
      <c r="AF681" s="58">
        <f t="shared" si="63"/>
        <v>0</v>
      </c>
      <c r="AJ681" s="83">
        <f t="shared" si="64"/>
        <v>0</v>
      </c>
      <c r="AK681" s="84">
        <f t="shared" si="65"/>
        <v>0</v>
      </c>
      <c r="AL681" s="85"/>
    </row>
    <row r="682" spans="1:38" ht="12.75" hidden="1" customHeight="1" x14ac:dyDescent="0.25">
      <c r="A682" s="10" t="s">
        <v>1525</v>
      </c>
      <c r="B682" s="11" t="s">
        <v>1526</v>
      </c>
      <c r="C682" s="11" t="s">
        <v>545</v>
      </c>
      <c r="D682" s="90" t="str">
        <f t="shared" si="61"/>
        <v>45</v>
      </c>
      <c r="E682" s="90" t="str">
        <f t="shared" si="62"/>
        <v>4503</v>
      </c>
      <c r="F682" s="11" t="s">
        <v>1582</v>
      </c>
      <c r="G682" s="11" t="s">
        <v>1573</v>
      </c>
      <c r="H682" s="11">
        <v>314</v>
      </c>
      <c r="I682" s="11" t="s">
        <v>1579</v>
      </c>
      <c r="J682" s="11" t="s">
        <v>1580</v>
      </c>
      <c r="K682" s="13">
        <v>2</v>
      </c>
      <c r="L682" s="14">
        <v>1</v>
      </c>
      <c r="M682" s="75">
        <v>1</v>
      </c>
      <c r="N682" s="11" t="s">
        <v>1584</v>
      </c>
      <c r="O682" s="12" t="s">
        <v>37</v>
      </c>
      <c r="P682" s="16">
        <v>12833333</v>
      </c>
      <c r="Q682" s="18">
        <v>5</v>
      </c>
      <c r="R682" s="20">
        <v>44197</v>
      </c>
      <c r="S682" s="22">
        <v>12</v>
      </c>
      <c r="T682" s="7" t="s">
        <v>1549</v>
      </c>
      <c r="U682" s="51">
        <v>1</v>
      </c>
      <c r="V682" s="79"/>
      <c r="W682" s="78"/>
      <c r="X682" s="49">
        <f t="shared" si="60"/>
        <v>0</v>
      </c>
      <c r="Y682" s="16">
        <v>0</v>
      </c>
      <c r="Z682" s="16">
        <v>212830358</v>
      </c>
      <c r="AA682" s="16">
        <v>12833333</v>
      </c>
      <c r="AB682" s="16">
        <v>0</v>
      </c>
      <c r="AC682" s="16">
        <v>0</v>
      </c>
      <c r="AD682" s="55">
        <v>12833333</v>
      </c>
      <c r="AF682" s="58">
        <f t="shared" si="63"/>
        <v>0</v>
      </c>
      <c r="AJ682" s="83">
        <f t="shared" si="64"/>
        <v>0</v>
      </c>
      <c r="AK682" s="84">
        <f t="shared" si="65"/>
        <v>0</v>
      </c>
      <c r="AL682" s="85"/>
    </row>
    <row r="683" spans="1:38" ht="12.75" hidden="1" customHeight="1" x14ac:dyDescent="0.25">
      <c r="A683" s="10" t="s">
        <v>1525</v>
      </c>
      <c r="B683" s="11" t="s">
        <v>1526</v>
      </c>
      <c r="C683" s="11" t="s">
        <v>545</v>
      </c>
      <c r="D683" s="90" t="str">
        <f t="shared" si="61"/>
        <v>45</v>
      </c>
      <c r="E683" s="90" t="str">
        <f t="shared" si="62"/>
        <v>4503</v>
      </c>
      <c r="F683" s="11" t="s">
        <v>1585</v>
      </c>
      <c r="G683" s="11" t="s">
        <v>1586</v>
      </c>
      <c r="H683" s="11">
        <v>315</v>
      </c>
      <c r="I683" s="11" t="s">
        <v>1587</v>
      </c>
      <c r="J683" s="11" t="s">
        <v>1588</v>
      </c>
      <c r="K683" s="13">
        <v>3</v>
      </c>
      <c r="L683" s="14">
        <v>1</v>
      </c>
      <c r="M683" s="75">
        <v>1</v>
      </c>
      <c r="N683" s="11" t="s">
        <v>1589</v>
      </c>
      <c r="O683" s="12" t="s">
        <v>37</v>
      </c>
      <c r="P683" s="16">
        <v>322840348</v>
      </c>
      <c r="Q683" s="18">
        <v>12</v>
      </c>
      <c r="R683" s="20">
        <v>44197</v>
      </c>
      <c r="S683" s="22">
        <v>12</v>
      </c>
      <c r="T683" s="7" t="s">
        <v>1549</v>
      </c>
      <c r="U683" s="51">
        <v>12</v>
      </c>
      <c r="V683" s="79"/>
      <c r="W683" s="78"/>
      <c r="X683" s="49">
        <f t="shared" si="60"/>
        <v>0</v>
      </c>
      <c r="Y683" s="16">
        <v>0</v>
      </c>
      <c r="Z683" s="16">
        <v>449000000</v>
      </c>
      <c r="AA683" s="16">
        <v>322840348</v>
      </c>
      <c r="AB683" s="16">
        <v>0</v>
      </c>
      <c r="AC683" s="16">
        <v>0</v>
      </c>
      <c r="AD683" s="55">
        <v>322840348</v>
      </c>
      <c r="AF683" s="58">
        <f t="shared" si="63"/>
        <v>0</v>
      </c>
      <c r="AJ683" s="83">
        <f t="shared" si="64"/>
        <v>0</v>
      </c>
      <c r="AK683" s="84">
        <f t="shared" si="65"/>
        <v>0</v>
      </c>
      <c r="AL683" s="85"/>
    </row>
    <row r="684" spans="1:38" ht="12.75" hidden="1" customHeight="1" x14ac:dyDescent="0.25">
      <c r="A684" s="10" t="s">
        <v>1525</v>
      </c>
      <c r="B684" s="11" t="s">
        <v>1526</v>
      </c>
      <c r="C684" s="11" t="s">
        <v>545</v>
      </c>
      <c r="D684" s="90" t="str">
        <f t="shared" si="61"/>
        <v>45</v>
      </c>
      <c r="E684" s="90" t="str">
        <f t="shared" si="62"/>
        <v>4503</v>
      </c>
      <c r="F684" s="11" t="s">
        <v>1585</v>
      </c>
      <c r="G684" s="11" t="s">
        <v>1586</v>
      </c>
      <c r="H684" s="11">
        <v>315</v>
      </c>
      <c r="I684" s="11" t="s">
        <v>1587</v>
      </c>
      <c r="J684" s="11" t="s">
        <v>1588</v>
      </c>
      <c r="K684" s="13">
        <v>3</v>
      </c>
      <c r="L684" s="14">
        <v>1</v>
      </c>
      <c r="M684" s="75">
        <v>1</v>
      </c>
      <c r="N684" s="11" t="s">
        <v>1590</v>
      </c>
      <c r="O684" s="12" t="s">
        <v>573</v>
      </c>
      <c r="P684" s="16">
        <v>126159652</v>
      </c>
      <c r="Q684" s="18">
        <v>1</v>
      </c>
      <c r="R684" s="20">
        <v>44197</v>
      </c>
      <c r="S684" s="22">
        <v>12</v>
      </c>
      <c r="T684" s="7" t="s">
        <v>1549</v>
      </c>
      <c r="U684" s="51">
        <v>1</v>
      </c>
      <c r="V684" s="79"/>
      <c r="W684" s="78"/>
      <c r="X684" s="49">
        <f t="shared" si="60"/>
        <v>0</v>
      </c>
      <c r="Y684" s="16">
        <v>0</v>
      </c>
      <c r="Z684" s="16">
        <v>449000000</v>
      </c>
      <c r="AA684" s="16">
        <v>126159652</v>
      </c>
      <c r="AB684" s="16">
        <v>0</v>
      </c>
      <c r="AC684" s="16">
        <v>0</v>
      </c>
      <c r="AD684" s="55">
        <v>126159652</v>
      </c>
      <c r="AF684" s="58">
        <f t="shared" si="63"/>
        <v>0</v>
      </c>
      <c r="AJ684" s="83">
        <f t="shared" si="64"/>
        <v>0</v>
      </c>
      <c r="AK684" s="84">
        <f t="shared" si="65"/>
        <v>0</v>
      </c>
      <c r="AL684" s="85"/>
    </row>
    <row r="685" spans="1:38" ht="12.75" hidden="1" customHeight="1" x14ac:dyDescent="0.25">
      <c r="A685" s="10" t="s">
        <v>1525</v>
      </c>
      <c r="B685" s="11" t="s">
        <v>1526</v>
      </c>
      <c r="C685" s="11" t="s">
        <v>545</v>
      </c>
      <c r="D685" s="90" t="str">
        <f t="shared" si="61"/>
        <v>45</v>
      </c>
      <c r="E685" s="90" t="str">
        <f t="shared" si="62"/>
        <v>4503</v>
      </c>
      <c r="F685" s="11" t="s">
        <v>1591</v>
      </c>
      <c r="G685" s="11" t="s">
        <v>1578</v>
      </c>
      <c r="H685" s="11">
        <v>316</v>
      </c>
      <c r="I685" s="11" t="s">
        <v>1592</v>
      </c>
      <c r="J685" s="11" t="s">
        <v>1593</v>
      </c>
      <c r="K685" s="13">
        <v>1</v>
      </c>
      <c r="L685" s="14">
        <v>0.5</v>
      </c>
      <c r="M685" s="75">
        <v>0.5</v>
      </c>
      <c r="N685" s="11" t="s">
        <v>1594</v>
      </c>
      <c r="O685" s="12" t="s">
        <v>37</v>
      </c>
      <c r="P685" s="16">
        <v>60000000</v>
      </c>
      <c r="Q685" s="18">
        <v>1</v>
      </c>
      <c r="R685" s="20">
        <v>44197</v>
      </c>
      <c r="S685" s="22">
        <v>12</v>
      </c>
      <c r="T685" s="7" t="s">
        <v>1549</v>
      </c>
      <c r="U685" s="51">
        <v>1</v>
      </c>
      <c r="V685" s="79"/>
      <c r="W685" s="78"/>
      <c r="X685" s="49">
        <f t="shared" si="60"/>
        <v>0</v>
      </c>
      <c r="Y685" s="16">
        <v>0</v>
      </c>
      <c r="Z685" s="16">
        <v>90000000</v>
      </c>
      <c r="AA685" s="16">
        <v>30000000</v>
      </c>
      <c r="AB685" s="16">
        <v>0</v>
      </c>
      <c r="AC685" s="16">
        <v>0</v>
      </c>
      <c r="AD685" s="55">
        <v>30000000</v>
      </c>
      <c r="AF685" s="58">
        <f t="shared" si="63"/>
        <v>0</v>
      </c>
      <c r="AJ685" s="83">
        <f t="shared" si="64"/>
        <v>0</v>
      </c>
      <c r="AK685" s="84">
        <f t="shared" si="65"/>
        <v>0</v>
      </c>
      <c r="AL685" s="85"/>
    </row>
    <row r="686" spans="1:38" ht="12.75" hidden="1" customHeight="1" x14ac:dyDescent="0.25">
      <c r="A686" s="10" t="s">
        <v>1525</v>
      </c>
      <c r="B686" s="11" t="s">
        <v>1526</v>
      </c>
      <c r="C686" s="11" t="s">
        <v>545</v>
      </c>
      <c r="D686" s="90" t="str">
        <f t="shared" si="61"/>
        <v>45</v>
      </c>
      <c r="E686" s="90" t="str">
        <f t="shared" si="62"/>
        <v>4503</v>
      </c>
      <c r="F686" s="11" t="s">
        <v>1591</v>
      </c>
      <c r="G686" s="11" t="s">
        <v>1578</v>
      </c>
      <c r="H686" s="11">
        <v>316</v>
      </c>
      <c r="I686" s="11" t="s">
        <v>1592</v>
      </c>
      <c r="J686" s="11" t="s">
        <v>1593</v>
      </c>
      <c r="K686" s="13">
        <v>1</v>
      </c>
      <c r="L686" s="14">
        <v>0.5</v>
      </c>
      <c r="M686" s="75">
        <v>0.5</v>
      </c>
      <c r="N686" s="11" t="s">
        <v>1595</v>
      </c>
      <c r="O686" s="12" t="s">
        <v>37</v>
      </c>
      <c r="P686" s="16">
        <v>30000000</v>
      </c>
      <c r="Q686" s="18">
        <v>1</v>
      </c>
      <c r="R686" s="20">
        <v>44197</v>
      </c>
      <c r="S686" s="22">
        <v>12</v>
      </c>
      <c r="T686" s="7" t="s">
        <v>1549</v>
      </c>
      <c r="U686" s="51">
        <v>1</v>
      </c>
      <c r="V686" s="79"/>
      <c r="W686" s="78"/>
      <c r="X686" s="49">
        <f t="shared" si="60"/>
        <v>0</v>
      </c>
      <c r="Y686" s="16">
        <v>0</v>
      </c>
      <c r="Z686" s="16">
        <v>90000000</v>
      </c>
      <c r="AA686" s="16">
        <v>30000000</v>
      </c>
      <c r="AB686" s="16">
        <v>0</v>
      </c>
      <c r="AC686" s="16">
        <v>0</v>
      </c>
      <c r="AD686" s="55">
        <v>30000000</v>
      </c>
      <c r="AF686" s="58">
        <f t="shared" si="63"/>
        <v>0</v>
      </c>
      <c r="AJ686" s="83">
        <f t="shared" si="64"/>
        <v>0</v>
      </c>
      <c r="AK686" s="84">
        <f t="shared" si="65"/>
        <v>0</v>
      </c>
      <c r="AL686" s="85"/>
    </row>
    <row r="687" spans="1:38" ht="12.75" hidden="1" customHeight="1" x14ac:dyDescent="0.25">
      <c r="A687" s="10" t="s">
        <v>1525</v>
      </c>
      <c r="B687" s="11" t="s">
        <v>1526</v>
      </c>
      <c r="C687" s="11" t="s">
        <v>545</v>
      </c>
      <c r="D687" s="90" t="str">
        <f t="shared" si="61"/>
        <v>45</v>
      </c>
      <c r="E687" s="90" t="str">
        <f t="shared" si="62"/>
        <v>4503</v>
      </c>
      <c r="F687" s="11" t="s">
        <v>1591</v>
      </c>
      <c r="G687" s="11" t="s">
        <v>1578</v>
      </c>
      <c r="H687" s="11">
        <v>316</v>
      </c>
      <c r="I687" s="11" t="s">
        <v>1592</v>
      </c>
      <c r="J687" s="11" t="s">
        <v>1593</v>
      </c>
      <c r="K687" s="13">
        <v>1</v>
      </c>
      <c r="L687" s="14">
        <v>0.5</v>
      </c>
      <c r="M687" s="75">
        <v>0.5</v>
      </c>
      <c r="N687" s="11" t="s">
        <v>1596</v>
      </c>
      <c r="O687" s="12" t="s">
        <v>37</v>
      </c>
      <c r="P687" s="16">
        <v>30000000</v>
      </c>
      <c r="Q687" s="18">
        <v>1</v>
      </c>
      <c r="R687" s="20">
        <v>44197</v>
      </c>
      <c r="S687" s="22">
        <v>12</v>
      </c>
      <c r="T687" s="7" t="s">
        <v>1549</v>
      </c>
      <c r="U687" s="51">
        <v>1</v>
      </c>
      <c r="V687" s="79"/>
      <c r="W687" s="78"/>
      <c r="X687" s="49">
        <f t="shared" si="60"/>
        <v>0</v>
      </c>
      <c r="Y687" s="16">
        <v>0</v>
      </c>
      <c r="Z687" s="16">
        <v>90000000</v>
      </c>
      <c r="AA687" s="16">
        <v>30000000</v>
      </c>
      <c r="AB687" s="16">
        <v>0</v>
      </c>
      <c r="AC687" s="16">
        <v>0</v>
      </c>
      <c r="AD687" s="55">
        <v>30000000</v>
      </c>
      <c r="AF687" s="58">
        <f t="shared" si="63"/>
        <v>0</v>
      </c>
      <c r="AJ687" s="83">
        <f t="shared" si="64"/>
        <v>0</v>
      </c>
      <c r="AK687" s="84">
        <f t="shared" si="65"/>
        <v>0</v>
      </c>
      <c r="AL687" s="85"/>
    </row>
    <row r="688" spans="1:38" ht="12.75" hidden="1" customHeight="1" x14ac:dyDescent="0.25">
      <c r="A688" s="10" t="s">
        <v>1525</v>
      </c>
      <c r="B688" s="11" t="s">
        <v>1526</v>
      </c>
      <c r="C688" s="11" t="s">
        <v>545</v>
      </c>
      <c r="D688" s="90" t="str">
        <f t="shared" si="61"/>
        <v>45</v>
      </c>
      <c r="E688" s="90" t="str">
        <f t="shared" si="62"/>
        <v>4503</v>
      </c>
      <c r="F688" s="11" t="s">
        <v>1597</v>
      </c>
      <c r="G688" s="11" t="s">
        <v>1573</v>
      </c>
      <c r="H688" s="11">
        <v>317</v>
      </c>
      <c r="I688" s="11" t="s">
        <v>1598</v>
      </c>
      <c r="J688" s="11" t="s">
        <v>119</v>
      </c>
      <c r="K688" s="13">
        <v>100</v>
      </c>
      <c r="L688" s="14">
        <v>100</v>
      </c>
      <c r="M688" s="75">
        <v>100</v>
      </c>
      <c r="N688" s="11" t="s">
        <v>1599</v>
      </c>
      <c r="O688" s="12" t="s">
        <v>37</v>
      </c>
      <c r="P688" s="16">
        <v>1000000000</v>
      </c>
      <c r="Q688" s="18">
        <v>2000</v>
      </c>
      <c r="R688" s="20">
        <v>44197</v>
      </c>
      <c r="S688" s="22">
        <v>12</v>
      </c>
      <c r="T688" s="7" t="s">
        <v>1549</v>
      </c>
      <c r="U688" s="51">
        <v>2000</v>
      </c>
      <c r="V688" s="79"/>
      <c r="W688" s="78"/>
      <c r="X688" s="49">
        <f t="shared" si="60"/>
        <v>0</v>
      </c>
      <c r="Y688" s="16">
        <v>0</v>
      </c>
      <c r="Z688" s="16">
        <v>4619174407</v>
      </c>
      <c r="AA688" s="16">
        <v>1000000000</v>
      </c>
      <c r="AB688" s="16">
        <v>0</v>
      </c>
      <c r="AC688" s="16">
        <v>0</v>
      </c>
      <c r="AD688" s="55">
        <v>1000000000</v>
      </c>
      <c r="AF688" s="58">
        <f t="shared" si="63"/>
        <v>0</v>
      </c>
      <c r="AJ688" s="83">
        <f t="shared" si="64"/>
        <v>0</v>
      </c>
      <c r="AK688" s="84">
        <f t="shared" si="65"/>
        <v>0</v>
      </c>
      <c r="AL688" s="85"/>
    </row>
    <row r="689" spans="1:38" ht="12.75" hidden="1" customHeight="1" x14ac:dyDescent="0.25">
      <c r="A689" s="10" t="s">
        <v>1525</v>
      </c>
      <c r="B689" s="11" t="s">
        <v>1526</v>
      </c>
      <c r="C689" s="11" t="s">
        <v>545</v>
      </c>
      <c r="D689" s="90" t="str">
        <f t="shared" si="61"/>
        <v>45</v>
      </c>
      <c r="E689" s="90" t="str">
        <f t="shared" si="62"/>
        <v>4503</v>
      </c>
      <c r="F689" s="11" t="s">
        <v>1597</v>
      </c>
      <c r="G689" s="11" t="s">
        <v>1573</v>
      </c>
      <c r="H689" s="11">
        <v>317</v>
      </c>
      <c r="I689" s="11" t="s">
        <v>1598</v>
      </c>
      <c r="J689" s="11" t="s">
        <v>119</v>
      </c>
      <c r="K689" s="13">
        <v>100</v>
      </c>
      <c r="L689" s="14">
        <v>100</v>
      </c>
      <c r="M689" s="75">
        <v>100</v>
      </c>
      <c r="N689" s="11" t="s">
        <v>1600</v>
      </c>
      <c r="O689" s="12" t="s">
        <v>37</v>
      </c>
      <c r="P689" s="16">
        <v>2729889061</v>
      </c>
      <c r="Q689" s="18">
        <v>38595</v>
      </c>
      <c r="R689" s="20">
        <v>44197</v>
      </c>
      <c r="S689" s="22">
        <v>12</v>
      </c>
      <c r="T689" s="7" t="s">
        <v>1549</v>
      </c>
      <c r="U689" s="51">
        <v>38595</v>
      </c>
      <c r="V689" s="79"/>
      <c r="W689" s="78"/>
      <c r="X689" s="49">
        <f t="shared" si="60"/>
        <v>0</v>
      </c>
      <c r="Y689" s="16">
        <v>0</v>
      </c>
      <c r="Z689" s="16">
        <v>4619174407</v>
      </c>
      <c r="AA689" s="16">
        <v>2729889061</v>
      </c>
      <c r="AB689" s="16">
        <v>0</v>
      </c>
      <c r="AC689" s="16">
        <v>0</v>
      </c>
      <c r="AD689" s="55">
        <v>2729889061</v>
      </c>
      <c r="AF689" s="58">
        <f t="shared" si="63"/>
        <v>0</v>
      </c>
      <c r="AJ689" s="83">
        <f t="shared" si="64"/>
        <v>0</v>
      </c>
      <c r="AK689" s="84">
        <f t="shared" si="65"/>
        <v>0</v>
      </c>
      <c r="AL689" s="85"/>
    </row>
    <row r="690" spans="1:38" ht="12.75" hidden="1" customHeight="1" x14ac:dyDescent="0.25">
      <c r="A690" s="10" t="s">
        <v>1525</v>
      </c>
      <c r="B690" s="11" t="s">
        <v>1526</v>
      </c>
      <c r="C690" s="11" t="s">
        <v>545</v>
      </c>
      <c r="D690" s="90" t="str">
        <f t="shared" si="61"/>
        <v>45</v>
      </c>
      <c r="E690" s="90" t="str">
        <f t="shared" si="62"/>
        <v>4503</v>
      </c>
      <c r="F690" s="11" t="s">
        <v>1597</v>
      </c>
      <c r="G690" s="11" t="s">
        <v>1573</v>
      </c>
      <c r="H690" s="11">
        <v>317</v>
      </c>
      <c r="I690" s="11" t="s">
        <v>1598</v>
      </c>
      <c r="J690" s="11" t="s">
        <v>119</v>
      </c>
      <c r="K690" s="13">
        <v>100</v>
      </c>
      <c r="L690" s="14">
        <v>100</v>
      </c>
      <c r="M690" s="75">
        <v>100</v>
      </c>
      <c r="N690" s="11" t="s">
        <v>1601</v>
      </c>
      <c r="O690" s="12" t="s">
        <v>37</v>
      </c>
      <c r="P690" s="16">
        <v>889285346</v>
      </c>
      <c r="Q690" s="18">
        <v>25</v>
      </c>
      <c r="R690" s="20">
        <v>44197</v>
      </c>
      <c r="S690" s="22">
        <v>12</v>
      </c>
      <c r="T690" s="7" t="s">
        <v>1549</v>
      </c>
      <c r="U690" s="51">
        <v>25</v>
      </c>
      <c r="V690" s="79"/>
      <c r="W690" s="78"/>
      <c r="X690" s="49">
        <f t="shared" si="60"/>
        <v>0</v>
      </c>
      <c r="Y690" s="16">
        <v>0</v>
      </c>
      <c r="Z690" s="16">
        <v>4619174407</v>
      </c>
      <c r="AA690" s="16">
        <v>889285346</v>
      </c>
      <c r="AB690" s="16">
        <v>0</v>
      </c>
      <c r="AC690" s="16">
        <v>0</v>
      </c>
      <c r="AD690" s="55">
        <v>889285346</v>
      </c>
      <c r="AF690" s="58">
        <f t="shared" si="63"/>
        <v>0</v>
      </c>
      <c r="AJ690" s="83">
        <f t="shared" si="64"/>
        <v>0</v>
      </c>
      <c r="AK690" s="84">
        <f t="shared" si="65"/>
        <v>0</v>
      </c>
      <c r="AL690" s="85"/>
    </row>
    <row r="691" spans="1:38" ht="12.75" hidden="1" customHeight="1" x14ac:dyDescent="0.25">
      <c r="A691" s="10" t="s">
        <v>1525</v>
      </c>
      <c r="B691" s="11" t="s">
        <v>1526</v>
      </c>
      <c r="C691" s="11" t="s">
        <v>545</v>
      </c>
      <c r="D691" s="90" t="str">
        <f t="shared" si="61"/>
        <v>45</v>
      </c>
      <c r="E691" s="90" t="str">
        <f t="shared" si="62"/>
        <v>4503</v>
      </c>
      <c r="F691" s="11" t="s">
        <v>1602</v>
      </c>
      <c r="G691" s="11" t="s">
        <v>1603</v>
      </c>
      <c r="H691" s="11">
        <v>451</v>
      </c>
      <c r="I691" s="11"/>
      <c r="J691" s="11"/>
      <c r="K691" s="13">
        <v>0</v>
      </c>
      <c r="L691" s="14">
        <v>0</v>
      </c>
      <c r="M691" s="75">
        <v>0</v>
      </c>
      <c r="N691" s="11" t="s">
        <v>1604</v>
      </c>
      <c r="O691" s="12" t="s">
        <v>37</v>
      </c>
      <c r="P691" s="16">
        <v>315545688</v>
      </c>
      <c r="Q691" s="18">
        <v>10</v>
      </c>
      <c r="R691" s="20">
        <v>44197</v>
      </c>
      <c r="S691" s="22">
        <v>12</v>
      </c>
      <c r="T691" s="7" t="s">
        <v>1549</v>
      </c>
      <c r="U691" s="51">
        <v>10</v>
      </c>
      <c r="V691" s="79"/>
      <c r="W691" s="78"/>
      <c r="X691" s="49">
        <f t="shared" si="60"/>
        <v>0</v>
      </c>
      <c r="Y691" s="16">
        <v>0</v>
      </c>
      <c r="Z691" s="16">
        <v>4678775701</v>
      </c>
      <c r="AA691" s="16">
        <v>315545688</v>
      </c>
      <c r="AB691" s="16">
        <v>0</v>
      </c>
      <c r="AC691" s="16">
        <v>0</v>
      </c>
      <c r="AD691" s="55">
        <v>315545688</v>
      </c>
      <c r="AF691" s="58">
        <f t="shared" si="63"/>
        <v>0</v>
      </c>
      <c r="AJ691" s="83">
        <f t="shared" si="64"/>
        <v>0</v>
      </c>
      <c r="AK691" s="84">
        <f t="shared" si="65"/>
        <v>0</v>
      </c>
      <c r="AL691" s="85"/>
    </row>
    <row r="692" spans="1:38" ht="12.75" hidden="1" customHeight="1" x14ac:dyDescent="0.25">
      <c r="A692" s="10" t="s">
        <v>1525</v>
      </c>
      <c r="B692" s="11" t="s">
        <v>1526</v>
      </c>
      <c r="C692" s="11" t="s">
        <v>545</v>
      </c>
      <c r="D692" s="90" t="str">
        <f t="shared" si="61"/>
        <v>45</v>
      </c>
      <c r="E692" s="90" t="str">
        <f t="shared" si="62"/>
        <v>4503</v>
      </c>
      <c r="F692" s="11" t="s">
        <v>1602</v>
      </c>
      <c r="G692" s="11" t="s">
        <v>1603</v>
      </c>
      <c r="H692" s="11">
        <v>451</v>
      </c>
      <c r="I692" s="11"/>
      <c r="J692" s="11"/>
      <c r="K692" s="13">
        <v>0</v>
      </c>
      <c r="L692" s="14">
        <v>0</v>
      </c>
      <c r="M692" s="75">
        <v>0</v>
      </c>
      <c r="N692" s="11" t="s">
        <v>1605</v>
      </c>
      <c r="O692" s="12" t="s">
        <v>37</v>
      </c>
      <c r="P692" s="16">
        <v>4363230013</v>
      </c>
      <c r="Q692" s="18">
        <v>58</v>
      </c>
      <c r="R692" s="20">
        <v>44197</v>
      </c>
      <c r="S692" s="22">
        <v>12</v>
      </c>
      <c r="T692" s="7" t="s">
        <v>1549</v>
      </c>
      <c r="U692" s="51">
        <v>58</v>
      </c>
      <c r="V692" s="79"/>
      <c r="W692" s="78"/>
      <c r="X692" s="49">
        <f t="shared" si="60"/>
        <v>0</v>
      </c>
      <c r="Y692" s="16">
        <v>0</v>
      </c>
      <c r="Z692" s="16">
        <v>4678775701</v>
      </c>
      <c r="AA692" s="16">
        <v>4363230013</v>
      </c>
      <c r="AB692" s="16">
        <v>0</v>
      </c>
      <c r="AC692" s="16">
        <v>0</v>
      </c>
      <c r="AD692" s="55">
        <v>4363230013</v>
      </c>
      <c r="AF692" s="58">
        <f t="shared" si="63"/>
        <v>0</v>
      </c>
      <c r="AJ692" s="83">
        <f t="shared" si="64"/>
        <v>0</v>
      </c>
      <c r="AK692" s="84">
        <f t="shared" si="65"/>
        <v>0</v>
      </c>
      <c r="AL692" s="85"/>
    </row>
    <row r="693" spans="1:38" ht="12.75" hidden="1" customHeight="1" x14ac:dyDescent="0.25">
      <c r="A693" s="10" t="s">
        <v>1606</v>
      </c>
      <c r="B693" s="11" t="s">
        <v>1607</v>
      </c>
      <c r="C693" s="11" t="s">
        <v>32</v>
      </c>
      <c r="D693" s="90" t="str">
        <f t="shared" si="61"/>
        <v>23</v>
      </c>
      <c r="E693" s="90" t="str">
        <f t="shared" si="62"/>
        <v>2399</v>
      </c>
      <c r="F693" s="11" t="s">
        <v>1608</v>
      </c>
      <c r="G693" s="11" t="s">
        <v>1609</v>
      </c>
      <c r="H693" s="11">
        <v>412</v>
      </c>
      <c r="I693" s="11" t="s">
        <v>1610</v>
      </c>
      <c r="J693" s="11" t="s">
        <v>1611</v>
      </c>
      <c r="K693" s="13">
        <v>1</v>
      </c>
      <c r="L693" s="14">
        <v>0.3</v>
      </c>
      <c r="M693" s="75">
        <v>0.3</v>
      </c>
      <c r="N693" s="11" t="s">
        <v>1612</v>
      </c>
      <c r="O693" s="12" t="s">
        <v>37</v>
      </c>
      <c r="P693" s="16">
        <v>1832082307</v>
      </c>
      <c r="Q693" s="18">
        <v>30</v>
      </c>
      <c r="R693" s="20">
        <v>44197</v>
      </c>
      <c r="S693" s="22">
        <v>12</v>
      </c>
      <c r="T693" s="7" t="s">
        <v>85</v>
      </c>
      <c r="U693" s="51">
        <v>26</v>
      </c>
      <c r="V693" s="79"/>
      <c r="W693" s="78"/>
      <c r="X693" s="49">
        <f t="shared" si="60"/>
        <v>0</v>
      </c>
      <c r="Y693" s="16">
        <v>0</v>
      </c>
      <c r="Z693" s="16">
        <v>2014721077</v>
      </c>
      <c r="AA693" s="16">
        <v>1832082307</v>
      </c>
      <c r="AB693" s="16">
        <v>0</v>
      </c>
      <c r="AC693" s="16">
        <v>0</v>
      </c>
      <c r="AD693" s="55">
        <v>1832082307</v>
      </c>
      <c r="AF693" s="58">
        <f t="shared" si="63"/>
        <v>0</v>
      </c>
      <c r="AJ693" s="83">
        <f t="shared" si="64"/>
        <v>0</v>
      </c>
      <c r="AK693" s="84">
        <f t="shared" si="65"/>
        <v>0</v>
      </c>
      <c r="AL693" s="85"/>
    </row>
    <row r="694" spans="1:38" ht="12.75" hidden="1" customHeight="1" x14ac:dyDescent="0.25">
      <c r="A694" s="10" t="s">
        <v>1606</v>
      </c>
      <c r="B694" s="11" t="s">
        <v>1607</v>
      </c>
      <c r="C694" s="11" t="s">
        <v>32</v>
      </c>
      <c r="D694" s="90" t="str">
        <f t="shared" si="61"/>
        <v>23</v>
      </c>
      <c r="E694" s="90" t="str">
        <f t="shared" si="62"/>
        <v>2399</v>
      </c>
      <c r="F694" s="11" t="s">
        <v>1608</v>
      </c>
      <c r="G694" s="11" t="s">
        <v>1609</v>
      </c>
      <c r="H694" s="11">
        <v>412</v>
      </c>
      <c r="I694" s="11" t="s">
        <v>1610</v>
      </c>
      <c r="J694" s="11" t="s">
        <v>1611</v>
      </c>
      <c r="K694" s="13">
        <v>1</v>
      </c>
      <c r="L694" s="14">
        <v>0.3</v>
      </c>
      <c r="M694" s="75">
        <v>0.3</v>
      </c>
      <c r="N694" s="11" t="s">
        <v>1613</v>
      </c>
      <c r="O694" s="12" t="s">
        <v>37</v>
      </c>
      <c r="P694" s="16">
        <v>168266333</v>
      </c>
      <c r="Q694" s="18">
        <v>2</v>
      </c>
      <c r="R694" s="20">
        <v>44197</v>
      </c>
      <c r="S694" s="22">
        <v>12</v>
      </c>
      <c r="T694" s="7" t="s">
        <v>85</v>
      </c>
      <c r="U694" s="51">
        <v>2</v>
      </c>
      <c r="V694" s="79"/>
      <c r="W694" s="78"/>
      <c r="X694" s="49">
        <f t="shared" si="60"/>
        <v>0</v>
      </c>
      <c r="Y694" s="16">
        <v>0</v>
      </c>
      <c r="Z694" s="16">
        <v>2014721077</v>
      </c>
      <c r="AA694" s="16">
        <v>168266333</v>
      </c>
      <c r="AB694" s="16">
        <v>0</v>
      </c>
      <c r="AC694" s="16">
        <v>0</v>
      </c>
      <c r="AD694" s="55">
        <v>168266333</v>
      </c>
      <c r="AF694" s="58">
        <f t="shared" si="63"/>
        <v>0</v>
      </c>
      <c r="AJ694" s="83">
        <f t="shared" si="64"/>
        <v>0</v>
      </c>
      <c r="AK694" s="84">
        <f t="shared" si="65"/>
        <v>0</v>
      </c>
      <c r="AL694" s="85"/>
    </row>
    <row r="695" spans="1:38" ht="12.75" hidden="1" customHeight="1" x14ac:dyDescent="0.25">
      <c r="A695" s="10" t="s">
        <v>1606</v>
      </c>
      <c r="B695" s="11" t="s">
        <v>1607</v>
      </c>
      <c r="C695" s="11" t="s">
        <v>32</v>
      </c>
      <c r="D695" s="90" t="str">
        <f t="shared" si="61"/>
        <v>23</v>
      </c>
      <c r="E695" s="90" t="str">
        <f t="shared" si="62"/>
        <v>2399</v>
      </c>
      <c r="F695" s="11" t="s">
        <v>1608</v>
      </c>
      <c r="G695" s="11" t="s">
        <v>1609</v>
      </c>
      <c r="H695" s="11">
        <v>412</v>
      </c>
      <c r="I695" s="11" t="s">
        <v>1610</v>
      </c>
      <c r="J695" s="11" t="s">
        <v>1611</v>
      </c>
      <c r="K695" s="13">
        <v>1</v>
      </c>
      <c r="L695" s="14">
        <v>0.3</v>
      </c>
      <c r="M695" s="75">
        <v>0.3</v>
      </c>
      <c r="N695" s="11" t="s">
        <v>1614</v>
      </c>
      <c r="O695" s="12" t="s">
        <v>37</v>
      </c>
      <c r="P695" s="16">
        <v>14372437</v>
      </c>
      <c r="Q695" s="18">
        <v>1</v>
      </c>
      <c r="R695" s="20">
        <v>44197</v>
      </c>
      <c r="S695" s="22">
        <v>12</v>
      </c>
      <c r="T695" s="7" t="s">
        <v>85</v>
      </c>
      <c r="U695" s="51">
        <v>1</v>
      </c>
      <c r="V695" s="79"/>
      <c r="W695" s="78"/>
      <c r="X695" s="49">
        <f t="shared" si="60"/>
        <v>0</v>
      </c>
      <c r="Y695" s="16">
        <v>0</v>
      </c>
      <c r="Z695" s="16">
        <v>2014721077</v>
      </c>
      <c r="AA695" s="16">
        <v>14372437</v>
      </c>
      <c r="AB695" s="16">
        <v>0</v>
      </c>
      <c r="AC695" s="16">
        <v>0</v>
      </c>
      <c r="AD695" s="55">
        <v>14372437</v>
      </c>
      <c r="AF695" s="58">
        <f t="shared" si="63"/>
        <v>0</v>
      </c>
      <c r="AJ695" s="83">
        <f t="shared" si="64"/>
        <v>0</v>
      </c>
      <c r="AK695" s="84">
        <f t="shared" si="65"/>
        <v>0</v>
      </c>
      <c r="AL695" s="85"/>
    </row>
    <row r="696" spans="1:38" ht="12.75" hidden="1" customHeight="1" x14ac:dyDescent="0.25">
      <c r="A696" s="10" t="s">
        <v>1606</v>
      </c>
      <c r="B696" s="11" t="s">
        <v>1607</v>
      </c>
      <c r="C696" s="11" t="s">
        <v>32</v>
      </c>
      <c r="D696" s="90" t="str">
        <f t="shared" si="61"/>
        <v>23</v>
      </c>
      <c r="E696" s="90" t="str">
        <f t="shared" si="62"/>
        <v>2399</v>
      </c>
      <c r="F696" s="11" t="s">
        <v>1608</v>
      </c>
      <c r="G696" s="11" t="s">
        <v>1609</v>
      </c>
      <c r="H696" s="11">
        <v>413</v>
      </c>
      <c r="I696" s="11" t="s">
        <v>1615</v>
      </c>
      <c r="J696" s="11" t="s">
        <v>1616</v>
      </c>
      <c r="K696" s="13">
        <v>50</v>
      </c>
      <c r="L696" s="14">
        <v>20</v>
      </c>
      <c r="M696" s="75">
        <v>15</v>
      </c>
      <c r="N696" s="11" t="s">
        <v>1617</v>
      </c>
      <c r="O696" s="12" t="s">
        <v>37</v>
      </c>
      <c r="P696" s="16">
        <v>232457500</v>
      </c>
      <c r="Q696" s="18">
        <v>848</v>
      </c>
      <c r="R696" s="20">
        <v>44197</v>
      </c>
      <c r="S696" s="22">
        <v>12</v>
      </c>
      <c r="T696" s="7" t="s">
        <v>85</v>
      </c>
      <c r="U696" s="51">
        <v>848</v>
      </c>
      <c r="V696" s="79"/>
      <c r="W696" s="78"/>
      <c r="X696" s="49">
        <f t="shared" si="60"/>
        <v>0</v>
      </c>
      <c r="Y696" s="16">
        <v>0</v>
      </c>
      <c r="Z696" s="16">
        <v>247080333</v>
      </c>
      <c r="AA696" s="16">
        <v>232457500</v>
      </c>
      <c r="AB696" s="16">
        <v>0</v>
      </c>
      <c r="AC696" s="16">
        <v>0</v>
      </c>
      <c r="AD696" s="55">
        <v>232457500</v>
      </c>
      <c r="AF696" s="58">
        <f t="shared" si="63"/>
        <v>0</v>
      </c>
      <c r="AJ696" s="83">
        <f t="shared" si="64"/>
        <v>0</v>
      </c>
      <c r="AK696" s="84">
        <f t="shared" si="65"/>
        <v>0</v>
      </c>
      <c r="AL696" s="85"/>
    </row>
    <row r="697" spans="1:38" ht="12.75" hidden="1" customHeight="1" x14ac:dyDescent="0.25">
      <c r="A697" s="10" t="s">
        <v>1606</v>
      </c>
      <c r="B697" s="11" t="s">
        <v>1607</v>
      </c>
      <c r="C697" s="11" t="s">
        <v>32</v>
      </c>
      <c r="D697" s="90" t="str">
        <f t="shared" si="61"/>
        <v>23</v>
      </c>
      <c r="E697" s="90" t="str">
        <f t="shared" si="62"/>
        <v>2399</v>
      </c>
      <c r="F697" s="11" t="s">
        <v>1608</v>
      </c>
      <c r="G697" s="11" t="s">
        <v>1609</v>
      </c>
      <c r="H697" s="11">
        <v>413</v>
      </c>
      <c r="I697" s="11" t="s">
        <v>1615</v>
      </c>
      <c r="J697" s="11" t="s">
        <v>1616</v>
      </c>
      <c r="K697" s="13">
        <v>50</v>
      </c>
      <c r="L697" s="14">
        <v>20</v>
      </c>
      <c r="M697" s="75">
        <v>15</v>
      </c>
      <c r="N697" s="11" t="s">
        <v>1618</v>
      </c>
      <c r="O697" s="12" t="s">
        <v>37</v>
      </c>
      <c r="P697" s="16">
        <v>14622833</v>
      </c>
      <c r="Q697" s="18">
        <v>54</v>
      </c>
      <c r="R697" s="20">
        <v>44197</v>
      </c>
      <c r="S697" s="22">
        <v>12</v>
      </c>
      <c r="T697" s="7" t="s">
        <v>85</v>
      </c>
      <c r="U697" s="51">
        <v>54</v>
      </c>
      <c r="V697" s="79"/>
      <c r="W697" s="78"/>
      <c r="X697" s="49">
        <f t="shared" si="60"/>
        <v>0</v>
      </c>
      <c r="Y697" s="16">
        <v>0</v>
      </c>
      <c r="Z697" s="16">
        <v>247080333</v>
      </c>
      <c r="AA697" s="16">
        <v>14622833</v>
      </c>
      <c r="AB697" s="16">
        <v>0</v>
      </c>
      <c r="AC697" s="16">
        <v>0</v>
      </c>
      <c r="AD697" s="55">
        <v>14622833</v>
      </c>
      <c r="AF697" s="58">
        <f t="shared" si="63"/>
        <v>0</v>
      </c>
      <c r="AJ697" s="83">
        <f t="shared" si="64"/>
        <v>0</v>
      </c>
      <c r="AK697" s="84">
        <f t="shared" si="65"/>
        <v>0</v>
      </c>
      <c r="AL697" s="85"/>
    </row>
    <row r="698" spans="1:38" ht="12.75" hidden="1" customHeight="1" x14ac:dyDescent="0.25">
      <c r="A698" s="10" t="s">
        <v>1606</v>
      </c>
      <c r="B698" s="11" t="s">
        <v>1607</v>
      </c>
      <c r="C698" s="11" t="s">
        <v>32</v>
      </c>
      <c r="D698" s="90" t="str">
        <f t="shared" si="61"/>
        <v>23</v>
      </c>
      <c r="E698" s="90" t="str">
        <f t="shared" si="62"/>
        <v>2399</v>
      </c>
      <c r="F698" s="11" t="s">
        <v>1608</v>
      </c>
      <c r="G698" s="11" t="s">
        <v>1609</v>
      </c>
      <c r="H698" s="11">
        <v>414</v>
      </c>
      <c r="I698" s="11" t="s">
        <v>1619</v>
      </c>
      <c r="J698" s="11" t="s">
        <v>286</v>
      </c>
      <c r="K698" s="13">
        <v>1</v>
      </c>
      <c r="L698" s="14">
        <v>1</v>
      </c>
      <c r="M698" s="75">
        <v>1</v>
      </c>
      <c r="N698" s="11" t="s">
        <v>1620</v>
      </c>
      <c r="O698" s="12" t="s">
        <v>37</v>
      </c>
      <c r="P698" s="16">
        <v>540505667</v>
      </c>
      <c r="Q698" s="18">
        <v>1</v>
      </c>
      <c r="R698" s="20">
        <v>44197</v>
      </c>
      <c r="S698" s="22">
        <v>12</v>
      </c>
      <c r="T698" s="7" t="s">
        <v>85</v>
      </c>
      <c r="U698" s="51">
        <v>1</v>
      </c>
      <c r="V698" s="79"/>
      <c r="W698" s="78"/>
      <c r="X698" s="49">
        <f t="shared" si="60"/>
        <v>0</v>
      </c>
      <c r="Y698" s="16">
        <v>0</v>
      </c>
      <c r="Z698" s="16">
        <v>5772696147</v>
      </c>
      <c r="AA698" s="16">
        <v>540505667</v>
      </c>
      <c r="AB698" s="16">
        <v>0</v>
      </c>
      <c r="AC698" s="16">
        <v>0</v>
      </c>
      <c r="AD698" s="55">
        <v>540505667</v>
      </c>
      <c r="AF698" s="58">
        <f t="shared" si="63"/>
        <v>0</v>
      </c>
      <c r="AJ698" s="83">
        <f t="shared" si="64"/>
        <v>0</v>
      </c>
      <c r="AK698" s="84">
        <f t="shared" si="65"/>
        <v>0</v>
      </c>
      <c r="AL698" s="85"/>
    </row>
    <row r="699" spans="1:38" ht="12.75" hidden="1" customHeight="1" x14ac:dyDescent="0.25">
      <c r="A699" s="10" t="s">
        <v>1606</v>
      </c>
      <c r="B699" s="11" t="s">
        <v>1607</v>
      </c>
      <c r="C699" s="11" t="s">
        <v>32</v>
      </c>
      <c r="D699" s="90" t="str">
        <f t="shared" si="61"/>
        <v>23</v>
      </c>
      <c r="E699" s="90" t="str">
        <f t="shared" si="62"/>
        <v>2399</v>
      </c>
      <c r="F699" s="11" t="s">
        <v>1608</v>
      </c>
      <c r="G699" s="11" t="s">
        <v>1609</v>
      </c>
      <c r="H699" s="11">
        <v>414</v>
      </c>
      <c r="I699" s="11" t="s">
        <v>1619</v>
      </c>
      <c r="J699" s="11" t="s">
        <v>286</v>
      </c>
      <c r="K699" s="13">
        <v>1</v>
      </c>
      <c r="L699" s="14">
        <v>1</v>
      </c>
      <c r="M699" s="75">
        <v>1</v>
      </c>
      <c r="N699" s="11"/>
      <c r="O699" s="12" t="s">
        <v>37</v>
      </c>
      <c r="P699" s="16">
        <v>3969994080</v>
      </c>
      <c r="Q699" s="18">
        <v>30</v>
      </c>
      <c r="R699" s="20">
        <v>44197</v>
      </c>
      <c r="S699" s="22">
        <v>12</v>
      </c>
      <c r="T699" s="7" t="s">
        <v>85</v>
      </c>
      <c r="U699" s="51">
        <v>30</v>
      </c>
      <c r="V699" s="79"/>
      <c r="W699" s="78"/>
      <c r="X699" s="49">
        <f t="shared" si="60"/>
        <v>0</v>
      </c>
      <c r="Y699" s="16">
        <v>0</v>
      </c>
      <c r="Z699" s="16">
        <v>5772696147</v>
      </c>
      <c r="AA699" s="16">
        <v>3969994080</v>
      </c>
      <c r="AB699" s="16">
        <v>0</v>
      </c>
      <c r="AC699" s="16">
        <v>0</v>
      </c>
      <c r="AD699" s="55">
        <v>3969994080</v>
      </c>
      <c r="AF699" s="58">
        <f t="shared" si="63"/>
        <v>0</v>
      </c>
      <c r="AJ699" s="83">
        <f t="shared" si="64"/>
        <v>0</v>
      </c>
      <c r="AK699" s="84">
        <f t="shared" si="65"/>
        <v>0</v>
      </c>
      <c r="AL699" s="85"/>
    </row>
    <row r="700" spans="1:38" ht="12.75" hidden="1" customHeight="1" x14ac:dyDescent="0.25">
      <c r="A700" s="10" t="s">
        <v>1606</v>
      </c>
      <c r="B700" s="11" t="s">
        <v>1607</v>
      </c>
      <c r="C700" s="11" t="s">
        <v>32</v>
      </c>
      <c r="D700" s="90" t="str">
        <f t="shared" si="61"/>
        <v>23</v>
      </c>
      <c r="E700" s="90" t="str">
        <f t="shared" si="62"/>
        <v>2399</v>
      </c>
      <c r="F700" s="11" t="s">
        <v>1608</v>
      </c>
      <c r="G700" s="11" t="s">
        <v>1609</v>
      </c>
      <c r="H700" s="11">
        <v>414</v>
      </c>
      <c r="I700" s="11" t="s">
        <v>1619</v>
      </c>
      <c r="J700" s="11" t="s">
        <v>286</v>
      </c>
      <c r="K700" s="13">
        <v>1</v>
      </c>
      <c r="L700" s="14">
        <v>1</v>
      </c>
      <c r="M700" s="75">
        <v>1</v>
      </c>
      <c r="N700" s="11" t="s">
        <v>1621</v>
      </c>
      <c r="O700" s="12" t="s">
        <v>37</v>
      </c>
      <c r="P700" s="16">
        <v>1008311400</v>
      </c>
      <c r="Q700" s="18">
        <v>4</v>
      </c>
      <c r="R700" s="20">
        <v>44197</v>
      </c>
      <c r="S700" s="22">
        <v>12</v>
      </c>
      <c r="T700" s="7" t="s">
        <v>85</v>
      </c>
      <c r="U700" s="51">
        <v>4</v>
      </c>
      <c r="V700" s="79"/>
      <c r="W700" s="78"/>
      <c r="X700" s="49">
        <f t="shared" si="60"/>
        <v>0</v>
      </c>
      <c r="Y700" s="16">
        <v>0</v>
      </c>
      <c r="Z700" s="16">
        <v>5772696147</v>
      </c>
      <c r="AA700" s="16">
        <v>1008311400</v>
      </c>
      <c r="AB700" s="16">
        <v>0</v>
      </c>
      <c r="AC700" s="16">
        <v>0</v>
      </c>
      <c r="AD700" s="55">
        <v>1008311400</v>
      </c>
      <c r="AF700" s="58">
        <f t="shared" si="63"/>
        <v>0</v>
      </c>
      <c r="AJ700" s="83">
        <f t="shared" si="64"/>
        <v>0</v>
      </c>
      <c r="AK700" s="84">
        <f t="shared" si="65"/>
        <v>0</v>
      </c>
      <c r="AL700" s="85"/>
    </row>
    <row r="701" spans="1:38" ht="12.75" hidden="1" customHeight="1" x14ac:dyDescent="0.25">
      <c r="A701" s="10" t="s">
        <v>1606</v>
      </c>
      <c r="B701" s="11" t="s">
        <v>1607</v>
      </c>
      <c r="C701" s="11" t="s">
        <v>32</v>
      </c>
      <c r="D701" s="90" t="str">
        <f t="shared" si="61"/>
        <v>23</v>
      </c>
      <c r="E701" s="90" t="str">
        <f t="shared" si="62"/>
        <v>2399</v>
      </c>
      <c r="F701" s="11" t="s">
        <v>1608</v>
      </c>
      <c r="G701" s="11" t="s">
        <v>1609</v>
      </c>
      <c r="H701" s="11">
        <v>414</v>
      </c>
      <c r="I701" s="11" t="s">
        <v>1619</v>
      </c>
      <c r="J701" s="11" t="s">
        <v>286</v>
      </c>
      <c r="K701" s="13">
        <v>1</v>
      </c>
      <c r="L701" s="14">
        <v>1</v>
      </c>
      <c r="M701" s="75">
        <v>1</v>
      </c>
      <c r="N701" s="11" t="s">
        <v>1622</v>
      </c>
      <c r="O701" s="12" t="s">
        <v>37</v>
      </c>
      <c r="P701" s="16">
        <v>253885000</v>
      </c>
      <c r="Q701" s="18">
        <v>1</v>
      </c>
      <c r="R701" s="20">
        <v>44197</v>
      </c>
      <c r="S701" s="22">
        <v>12</v>
      </c>
      <c r="T701" s="7" t="s">
        <v>85</v>
      </c>
      <c r="U701" s="51">
        <v>1</v>
      </c>
      <c r="V701" s="79"/>
      <c r="W701" s="78"/>
      <c r="X701" s="49">
        <f t="shared" si="60"/>
        <v>0</v>
      </c>
      <c r="Y701" s="16">
        <v>0</v>
      </c>
      <c r="Z701" s="16">
        <v>5772696147</v>
      </c>
      <c r="AA701" s="16">
        <v>253885000</v>
      </c>
      <c r="AB701" s="16">
        <v>0</v>
      </c>
      <c r="AC701" s="16">
        <v>0</v>
      </c>
      <c r="AD701" s="55">
        <v>253885000</v>
      </c>
      <c r="AF701" s="58">
        <f t="shared" si="63"/>
        <v>0</v>
      </c>
      <c r="AJ701" s="83">
        <f t="shared" si="64"/>
        <v>0</v>
      </c>
      <c r="AK701" s="84">
        <f t="shared" si="65"/>
        <v>0</v>
      </c>
      <c r="AL701" s="85"/>
    </row>
    <row r="702" spans="1:38" ht="12.75" hidden="1" customHeight="1" x14ac:dyDescent="0.25">
      <c r="A702" s="10" t="s">
        <v>1623</v>
      </c>
      <c r="B702" s="11" t="s">
        <v>2759</v>
      </c>
      <c r="C702" s="11" t="s">
        <v>92</v>
      </c>
      <c r="D702" s="90" t="str">
        <f t="shared" si="61"/>
        <v>19</v>
      </c>
      <c r="E702" s="90" t="str">
        <f t="shared" si="62"/>
        <v>1901</v>
      </c>
      <c r="F702" s="11" t="s">
        <v>1624</v>
      </c>
      <c r="G702" s="11" t="s">
        <v>1625</v>
      </c>
      <c r="H702" s="11">
        <v>1</v>
      </c>
      <c r="I702" s="11" t="s">
        <v>1626</v>
      </c>
      <c r="J702" s="11" t="s">
        <v>1627</v>
      </c>
      <c r="K702" s="13">
        <v>40</v>
      </c>
      <c r="L702" s="14">
        <v>12</v>
      </c>
      <c r="M702" s="75">
        <v>10</v>
      </c>
      <c r="N702" s="11" t="s">
        <v>1628</v>
      </c>
      <c r="O702" s="12" t="s">
        <v>37</v>
      </c>
      <c r="P702" s="16">
        <v>125823210</v>
      </c>
      <c r="Q702" s="18">
        <v>12</v>
      </c>
      <c r="R702" s="20">
        <v>44197</v>
      </c>
      <c r="S702" s="22">
        <v>12</v>
      </c>
      <c r="T702" s="7"/>
      <c r="U702" s="51">
        <v>12</v>
      </c>
      <c r="V702" s="79"/>
      <c r="W702" s="78"/>
      <c r="X702" s="49">
        <f t="shared" si="60"/>
        <v>0</v>
      </c>
      <c r="Y702" s="16">
        <v>0</v>
      </c>
      <c r="Z702" s="16">
        <v>454011350</v>
      </c>
      <c r="AA702" s="16">
        <v>125823210</v>
      </c>
      <c r="AB702" s="16">
        <v>0</v>
      </c>
      <c r="AC702" s="16">
        <v>0</v>
      </c>
      <c r="AD702" s="55">
        <v>125823210</v>
      </c>
      <c r="AF702" s="58">
        <f t="shared" si="63"/>
        <v>0</v>
      </c>
      <c r="AJ702" s="83">
        <f t="shared" si="64"/>
        <v>0</v>
      </c>
      <c r="AK702" s="84">
        <f t="shared" si="65"/>
        <v>0</v>
      </c>
      <c r="AL702" s="85"/>
    </row>
    <row r="703" spans="1:38" ht="12.75" hidden="1" customHeight="1" x14ac:dyDescent="0.25">
      <c r="A703" s="10" t="s">
        <v>1623</v>
      </c>
      <c r="B703" s="11" t="s">
        <v>2759</v>
      </c>
      <c r="C703" s="11" t="s">
        <v>92</v>
      </c>
      <c r="D703" s="90" t="str">
        <f t="shared" si="61"/>
        <v>19</v>
      </c>
      <c r="E703" s="90" t="str">
        <f t="shared" si="62"/>
        <v>1901</v>
      </c>
      <c r="F703" s="11" t="s">
        <v>1624</v>
      </c>
      <c r="G703" s="11" t="s">
        <v>1625</v>
      </c>
      <c r="H703" s="11">
        <v>1</v>
      </c>
      <c r="I703" s="11" t="s">
        <v>1626</v>
      </c>
      <c r="J703" s="11" t="s">
        <v>1627</v>
      </c>
      <c r="K703" s="13">
        <v>40</v>
      </c>
      <c r="L703" s="14">
        <v>12</v>
      </c>
      <c r="M703" s="75">
        <v>10</v>
      </c>
      <c r="N703" s="11" t="s">
        <v>1629</v>
      </c>
      <c r="O703" s="12" t="s">
        <v>37</v>
      </c>
      <c r="P703" s="16">
        <v>50000000</v>
      </c>
      <c r="Q703" s="18">
        <v>40</v>
      </c>
      <c r="R703" s="20">
        <v>44197</v>
      </c>
      <c r="S703" s="22">
        <v>12</v>
      </c>
      <c r="T703" s="7"/>
      <c r="U703" s="51">
        <v>40</v>
      </c>
      <c r="V703" s="79"/>
      <c r="W703" s="78"/>
      <c r="X703" s="49">
        <f t="shared" si="60"/>
        <v>0</v>
      </c>
      <c r="Y703" s="16">
        <v>0</v>
      </c>
      <c r="Z703" s="16">
        <v>454011350</v>
      </c>
      <c r="AA703" s="16">
        <v>50000000</v>
      </c>
      <c r="AB703" s="16">
        <v>0</v>
      </c>
      <c r="AC703" s="16">
        <v>0</v>
      </c>
      <c r="AD703" s="55">
        <v>50000000</v>
      </c>
      <c r="AF703" s="58">
        <f t="shared" si="63"/>
        <v>0</v>
      </c>
      <c r="AJ703" s="83">
        <f t="shared" si="64"/>
        <v>0</v>
      </c>
      <c r="AK703" s="84">
        <f t="shared" si="65"/>
        <v>0</v>
      </c>
      <c r="AL703" s="85"/>
    </row>
    <row r="704" spans="1:38" ht="12.75" hidden="1" customHeight="1" x14ac:dyDescent="0.25">
      <c r="A704" s="10" t="s">
        <v>1623</v>
      </c>
      <c r="B704" s="11" t="s">
        <v>2759</v>
      </c>
      <c r="C704" s="11" t="s">
        <v>92</v>
      </c>
      <c r="D704" s="90" t="str">
        <f t="shared" si="61"/>
        <v>19</v>
      </c>
      <c r="E704" s="90" t="str">
        <f t="shared" si="62"/>
        <v>1901</v>
      </c>
      <c r="F704" s="11" t="s">
        <v>1624</v>
      </c>
      <c r="G704" s="11" t="s">
        <v>1625</v>
      </c>
      <c r="H704" s="11">
        <v>1</v>
      </c>
      <c r="I704" s="11" t="s">
        <v>1626</v>
      </c>
      <c r="J704" s="11" t="s">
        <v>1627</v>
      </c>
      <c r="K704" s="13">
        <v>40</v>
      </c>
      <c r="L704" s="14">
        <v>12</v>
      </c>
      <c r="M704" s="75">
        <v>10</v>
      </c>
      <c r="N704" s="11" t="s">
        <v>1630</v>
      </c>
      <c r="O704" s="12" t="s">
        <v>37</v>
      </c>
      <c r="P704" s="16">
        <v>278188140</v>
      </c>
      <c r="Q704" s="18">
        <v>166</v>
      </c>
      <c r="R704" s="20">
        <v>44197</v>
      </c>
      <c r="S704" s="22">
        <v>12</v>
      </c>
      <c r="T704" s="7"/>
      <c r="U704" s="51">
        <v>166</v>
      </c>
      <c r="V704" s="79"/>
      <c r="W704" s="78"/>
      <c r="X704" s="49">
        <f t="shared" si="60"/>
        <v>0</v>
      </c>
      <c r="Y704" s="16">
        <v>0</v>
      </c>
      <c r="Z704" s="16">
        <v>454011350</v>
      </c>
      <c r="AA704" s="16">
        <v>278188140</v>
      </c>
      <c r="AB704" s="16">
        <v>0</v>
      </c>
      <c r="AC704" s="16">
        <v>0</v>
      </c>
      <c r="AD704" s="55">
        <v>278188140</v>
      </c>
      <c r="AF704" s="58">
        <f t="shared" si="63"/>
        <v>0</v>
      </c>
      <c r="AJ704" s="83">
        <f t="shared" si="64"/>
        <v>0</v>
      </c>
      <c r="AK704" s="84">
        <f t="shared" si="65"/>
        <v>0</v>
      </c>
      <c r="AL704" s="85"/>
    </row>
    <row r="705" spans="1:38" ht="12.75" hidden="1" customHeight="1" x14ac:dyDescent="0.25">
      <c r="A705" s="10" t="s">
        <v>1623</v>
      </c>
      <c r="B705" s="11" t="s">
        <v>2759</v>
      </c>
      <c r="C705" s="11" t="s">
        <v>92</v>
      </c>
      <c r="D705" s="90" t="str">
        <f t="shared" si="61"/>
        <v>19</v>
      </c>
      <c r="E705" s="90" t="str">
        <f t="shared" si="62"/>
        <v>1901</v>
      </c>
      <c r="F705" s="11" t="s">
        <v>1631</v>
      </c>
      <c r="G705" s="11" t="s">
        <v>1632</v>
      </c>
      <c r="H705" s="11">
        <v>4</v>
      </c>
      <c r="I705" s="11" t="s">
        <v>1633</v>
      </c>
      <c r="J705" s="11" t="s">
        <v>1031</v>
      </c>
      <c r="K705" s="13">
        <v>11</v>
      </c>
      <c r="L705" s="14">
        <v>3</v>
      </c>
      <c r="M705" s="75">
        <v>3</v>
      </c>
      <c r="N705" s="11" t="s">
        <v>1634</v>
      </c>
      <c r="O705" s="12" t="s">
        <v>37</v>
      </c>
      <c r="P705" s="16">
        <v>503439656</v>
      </c>
      <c r="Q705" s="18">
        <v>750</v>
      </c>
      <c r="R705" s="20">
        <v>44197</v>
      </c>
      <c r="S705" s="22">
        <v>12</v>
      </c>
      <c r="T705" s="7"/>
      <c r="U705" s="51">
        <v>750</v>
      </c>
      <c r="V705" s="79"/>
      <c r="W705" s="78"/>
      <c r="X705" s="49">
        <f t="shared" si="60"/>
        <v>0</v>
      </c>
      <c r="Y705" s="16">
        <v>0</v>
      </c>
      <c r="Z705" s="16">
        <v>5213137025</v>
      </c>
      <c r="AA705" s="16">
        <v>503439656</v>
      </c>
      <c r="AB705" s="16">
        <v>0</v>
      </c>
      <c r="AC705" s="16">
        <v>0</v>
      </c>
      <c r="AD705" s="55">
        <v>503439656</v>
      </c>
      <c r="AF705" s="58">
        <f t="shared" si="63"/>
        <v>0</v>
      </c>
      <c r="AJ705" s="83">
        <f t="shared" si="64"/>
        <v>0</v>
      </c>
      <c r="AK705" s="84">
        <f t="shared" si="65"/>
        <v>0</v>
      </c>
      <c r="AL705" s="85"/>
    </row>
    <row r="706" spans="1:38" ht="12.75" hidden="1" customHeight="1" x14ac:dyDescent="0.25">
      <c r="A706" s="10" t="s">
        <v>1623</v>
      </c>
      <c r="B706" s="11" t="s">
        <v>2759</v>
      </c>
      <c r="C706" s="11" t="s">
        <v>92</v>
      </c>
      <c r="D706" s="90" t="str">
        <f t="shared" si="61"/>
        <v>19</v>
      </c>
      <c r="E706" s="90" t="str">
        <f t="shared" si="62"/>
        <v>1901</v>
      </c>
      <c r="F706" s="11" t="s">
        <v>1631</v>
      </c>
      <c r="G706" s="11" t="s">
        <v>1632</v>
      </c>
      <c r="H706" s="11">
        <v>4</v>
      </c>
      <c r="I706" s="11" t="s">
        <v>1633</v>
      </c>
      <c r="J706" s="11" t="s">
        <v>1031</v>
      </c>
      <c r="K706" s="13">
        <v>11</v>
      </c>
      <c r="L706" s="14">
        <v>3</v>
      </c>
      <c r="M706" s="75">
        <v>3</v>
      </c>
      <c r="N706" s="11" t="s">
        <v>1635</v>
      </c>
      <c r="O706" s="12" t="s">
        <v>37</v>
      </c>
      <c r="P706" s="16">
        <v>288428057</v>
      </c>
      <c r="Q706" s="18">
        <v>320</v>
      </c>
      <c r="R706" s="20">
        <v>44197</v>
      </c>
      <c r="S706" s="22">
        <v>12</v>
      </c>
      <c r="T706" s="7"/>
      <c r="U706" s="51">
        <v>320</v>
      </c>
      <c r="V706" s="79"/>
      <c r="W706" s="78"/>
      <c r="X706" s="49">
        <f t="shared" si="60"/>
        <v>0</v>
      </c>
      <c r="Y706" s="16">
        <v>0</v>
      </c>
      <c r="Z706" s="16">
        <v>5213137025</v>
      </c>
      <c r="AA706" s="16">
        <v>288428057</v>
      </c>
      <c r="AB706" s="16">
        <v>0</v>
      </c>
      <c r="AC706" s="16">
        <v>0</v>
      </c>
      <c r="AD706" s="55">
        <v>288428057</v>
      </c>
      <c r="AF706" s="58">
        <f t="shared" si="63"/>
        <v>0</v>
      </c>
      <c r="AJ706" s="83">
        <f t="shared" si="64"/>
        <v>0</v>
      </c>
      <c r="AK706" s="84">
        <f t="shared" si="65"/>
        <v>0</v>
      </c>
      <c r="AL706" s="85"/>
    </row>
    <row r="707" spans="1:38" ht="12.75" hidden="1" customHeight="1" x14ac:dyDescent="0.25">
      <c r="A707" s="10" t="s">
        <v>1623</v>
      </c>
      <c r="B707" s="11" t="s">
        <v>2759</v>
      </c>
      <c r="C707" s="11" t="s">
        <v>92</v>
      </c>
      <c r="D707" s="90" t="str">
        <f t="shared" si="61"/>
        <v>19</v>
      </c>
      <c r="E707" s="90" t="str">
        <f t="shared" si="62"/>
        <v>1901</v>
      </c>
      <c r="F707" s="11" t="s">
        <v>1631</v>
      </c>
      <c r="G707" s="11" t="s">
        <v>1632</v>
      </c>
      <c r="H707" s="11">
        <v>4</v>
      </c>
      <c r="I707" s="11" t="s">
        <v>1633</v>
      </c>
      <c r="J707" s="11" t="s">
        <v>1031</v>
      </c>
      <c r="K707" s="13">
        <v>11</v>
      </c>
      <c r="L707" s="14">
        <v>3</v>
      </c>
      <c r="M707" s="75">
        <v>3</v>
      </c>
      <c r="N707" s="11" t="s">
        <v>1636</v>
      </c>
      <c r="O707" s="12" t="s">
        <v>37</v>
      </c>
      <c r="P707" s="16">
        <v>1540535187</v>
      </c>
      <c r="Q707" s="18">
        <v>30</v>
      </c>
      <c r="R707" s="20">
        <v>44197</v>
      </c>
      <c r="S707" s="22">
        <v>12</v>
      </c>
      <c r="T707" s="7"/>
      <c r="U707" s="51">
        <v>30</v>
      </c>
      <c r="V707" s="79"/>
      <c r="W707" s="78"/>
      <c r="X707" s="49">
        <f t="shared" si="60"/>
        <v>0</v>
      </c>
      <c r="Y707" s="16">
        <v>0</v>
      </c>
      <c r="Z707" s="16">
        <v>5213137025</v>
      </c>
      <c r="AA707" s="16">
        <v>1540535187</v>
      </c>
      <c r="AB707" s="16">
        <v>0</v>
      </c>
      <c r="AC707" s="16">
        <v>0</v>
      </c>
      <c r="AD707" s="55">
        <v>1540535187</v>
      </c>
      <c r="AF707" s="58">
        <f t="shared" si="63"/>
        <v>0</v>
      </c>
      <c r="AJ707" s="83">
        <f t="shared" si="64"/>
        <v>0</v>
      </c>
      <c r="AK707" s="84">
        <f t="shared" si="65"/>
        <v>0</v>
      </c>
      <c r="AL707" s="85"/>
    </row>
    <row r="708" spans="1:38" ht="12.75" hidden="1" customHeight="1" x14ac:dyDescent="0.25">
      <c r="A708" s="10" t="s">
        <v>1623</v>
      </c>
      <c r="B708" s="11" t="s">
        <v>2759</v>
      </c>
      <c r="C708" s="11" t="s">
        <v>92</v>
      </c>
      <c r="D708" s="90" t="str">
        <f t="shared" si="61"/>
        <v>19</v>
      </c>
      <c r="E708" s="90" t="str">
        <f t="shared" si="62"/>
        <v>1901</v>
      </c>
      <c r="F708" s="11" t="s">
        <v>1631</v>
      </c>
      <c r="G708" s="11" t="s">
        <v>1632</v>
      </c>
      <c r="H708" s="11">
        <v>4</v>
      </c>
      <c r="I708" s="11" t="s">
        <v>1633</v>
      </c>
      <c r="J708" s="11" t="s">
        <v>1031</v>
      </c>
      <c r="K708" s="13">
        <v>11</v>
      </c>
      <c r="L708" s="14">
        <v>3</v>
      </c>
      <c r="M708" s="75">
        <v>3</v>
      </c>
      <c r="N708" s="11" t="s">
        <v>1637</v>
      </c>
      <c r="O708" s="12" t="s">
        <v>37</v>
      </c>
      <c r="P708" s="16">
        <v>2825768180</v>
      </c>
      <c r="Q708" s="18">
        <v>405</v>
      </c>
      <c r="R708" s="20">
        <v>44197</v>
      </c>
      <c r="S708" s="22">
        <v>12</v>
      </c>
      <c r="T708" s="7"/>
      <c r="U708" s="51">
        <v>405</v>
      </c>
      <c r="V708" s="79"/>
      <c r="W708" s="78"/>
      <c r="X708" s="49">
        <f t="shared" si="60"/>
        <v>0</v>
      </c>
      <c r="Y708" s="16">
        <v>0</v>
      </c>
      <c r="Z708" s="16">
        <v>5213137025</v>
      </c>
      <c r="AA708" s="16">
        <v>2825768180</v>
      </c>
      <c r="AB708" s="16">
        <v>0</v>
      </c>
      <c r="AC708" s="16">
        <v>0</v>
      </c>
      <c r="AD708" s="55">
        <v>2825768180</v>
      </c>
      <c r="AF708" s="58">
        <f t="shared" si="63"/>
        <v>0</v>
      </c>
      <c r="AJ708" s="83">
        <f t="shared" si="64"/>
        <v>0</v>
      </c>
      <c r="AK708" s="84">
        <f t="shared" si="65"/>
        <v>0</v>
      </c>
      <c r="AL708" s="85"/>
    </row>
    <row r="709" spans="1:38" ht="12.75" hidden="1" customHeight="1" x14ac:dyDescent="0.25">
      <c r="A709" s="10" t="s">
        <v>1623</v>
      </c>
      <c r="B709" s="11" t="s">
        <v>2759</v>
      </c>
      <c r="C709" s="11" t="s">
        <v>92</v>
      </c>
      <c r="D709" s="90" t="str">
        <f t="shared" si="61"/>
        <v>19</v>
      </c>
      <c r="E709" s="90" t="str">
        <f t="shared" si="62"/>
        <v>1901</v>
      </c>
      <c r="F709" s="11" t="s">
        <v>1631</v>
      </c>
      <c r="G709" s="11" t="s">
        <v>1632</v>
      </c>
      <c r="H709" s="11">
        <v>4</v>
      </c>
      <c r="I709" s="11" t="s">
        <v>1633</v>
      </c>
      <c r="J709" s="11" t="s">
        <v>1031</v>
      </c>
      <c r="K709" s="13">
        <v>11</v>
      </c>
      <c r="L709" s="14">
        <v>3</v>
      </c>
      <c r="M709" s="75">
        <v>3</v>
      </c>
      <c r="N709" s="11" t="s">
        <v>1638</v>
      </c>
      <c r="O709" s="12" t="s">
        <v>37</v>
      </c>
      <c r="P709" s="16">
        <v>29965945</v>
      </c>
      <c r="Q709" s="18">
        <v>4</v>
      </c>
      <c r="R709" s="20">
        <v>44197</v>
      </c>
      <c r="S709" s="22">
        <v>12</v>
      </c>
      <c r="T709" s="7"/>
      <c r="U709" s="51">
        <v>4</v>
      </c>
      <c r="V709" s="79"/>
      <c r="W709" s="78"/>
      <c r="X709" s="49">
        <f t="shared" si="60"/>
        <v>0</v>
      </c>
      <c r="Y709" s="16">
        <v>0</v>
      </c>
      <c r="Z709" s="16">
        <v>5213137025</v>
      </c>
      <c r="AA709" s="16">
        <v>29965945</v>
      </c>
      <c r="AB709" s="16">
        <v>0</v>
      </c>
      <c r="AC709" s="16">
        <v>0</v>
      </c>
      <c r="AD709" s="55">
        <v>29965945</v>
      </c>
      <c r="AF709" s="58">
        <f t="shared" si="63"/>
        <v>0</v>
      </c>
      <c r="AJ709" s="83">
        <f t="shared" si="64"/>
        <v>0</v>
      </c>
      <c r="AK709" s="84">
        <f t="shared" si="65"/>
        <v>0</v>
      </c>
      <c r="AL709" s="85"/>
    </row>
    <row r="710" spans="1:38" ht="12.75" hidden="1" customHeight="1" x14ac:dyDescent="0.25">
      <c r="A710" s="10" t="s">
        <v>1623</v>
      </c>
      <c r="B710" s="11" t="s">
        <v>2759</v>
      </c>
      <c r="C710" s="11" t="s">
        <v>92</v>
      </c>
      <c r="D710" s="90" t="str">
        <f t="shared" si="61"/>
        <v>19</v>
      </c>
      <c r="E710" s="90" t="str">
        <f t="shared" si="62"/>
        <v>1901</v>
      </c>
      <c r="F710" s="11" t="s">
        <v>1631</v>
      </c>
      <c r="G710" s="11" t="s">
        <v>1632</v>
      </c>
      <c r="H710" s="11">
        <v>4</v>
      </c>
      <c r="I710" s="11" t="s">
        <v>1633</v>
      </c>
      <c r="J710" s="11" t="s">
        <v>1031</v>
      </c>
      <c r="K710" s="13">
        <v>11</v>
      </c>
      <c r="L710" s="14">
        <v>3</v>
      </c>
      <c r="M710" s="75">
        <v>3</v>
      </c>
      <c r="N710" s="11" t="s">
        <v>1639</v>
      </c>
      <c r="O710" s="12" t="s">
        <v>37</v>
      </c>
      <c r="P710" s="16">
        <v>25000000</v>
      </c>
      <c r="Q710" s="18">
        <v>4</v>
      </c>
      <c r="R710" s="20">
        <v>44197</v>
      </c>
      <c r="S710" s="22">
        <v>12</v>
      </c>
      <c r="T710" s="7"/>
      <c r="U710" s="51">
        <v>4</v>
      </c>
      <c r="V710" s="79"/>
      <c r="W710" s="78"/>
      <c r="X710" s="49">
        <f t="shared" si="60"/>
        <v>0</v>
      </c>
      <c r="Y710" s="16">
        <v>0</v>
      </c>
      <c r="Z710" s="16">
        <v>5213137025</v>
      </c>
      <c r="AA710" s="16">
        <v>25000000</v>
      </c>
      <c r="AB710" s="16">
        <v>0</v>
      </c>
      <c r="AC710" s="16">
        <v>0</v>
      </c>
      <c r="AD710" s="55">
        <v>25000000</v>
      </c>
      <c r="AF710" s="58">
        <f t="shared" si="63"/>
        <v>0</v>
      </c>
      <c r="AJ710" s="83">
        <f t="shared" si="64"/>
        <v>0</v>
      </c>
      <c r="AK710" s="84">
        <f t="shared" si="65"/>
        <v>0</v>
      </c>
      <c r="AL710" s="85"/>
    </row>
    <row r="711" spans="1:38" ht="12.75" hidden="1" customHeight="1" x14ac:dyDescent="0.25">
      <c r="A711" s="10" t="s">
        <v>1623</v>
      </c>
      <c r="B711" s="11" t="s">
        <v>2759</v>
      </c>
      <c r="C711" s="11" t="s">
        <v>92</v>
      </c>
      <c r="D711" s="90" t="str">
        <f t="shared" si="61"/>
        <v>19</v>
      </c>
      <c r="E711" s="90" t="str">
        <f t="shared" si="62"/>
        <v>1901</v>
      </c>
      <c r="F711" s="11" t="s">
        <v>1640</v>
      </c>
      <c r="G711" s="11" t="s">
        <v>1641</v>
      </c>
      <c r="H711" s="11">
        <v>8</v>
      </c>
      <c r="I711" s="11" t="s">
        <v>1642</v>
      </c>
      <c r="J711" s="11" t="s">
        <v>1643</v>
      </c>
      <c r="K711" s="13">
        <v>24</v>
      </c>
      <c r="L711" s="14">
        <v>7</v>
      </c>
      <c r="M711" s="75">
        <v>7</v>
      </c>
      <c r="N711" s="11" t="s">
        <v>1644</v>
      </c>
      <c r="O711" s="12" t="s">
        <v>37</v>
      </c>
      <c r="P711" s="16">
        <v>0</v>
      </c>
      <c r="Q711" s="18">
        <v>3</v>
      </c>
      <c r="R711" s="20">
        <v>44197</v>
      </c>
      <c r="S711" s="22">
        <v>12</v>
      </c>
      <c r="T711" s="7"/>
      <c r="U711" s="51">
        <v>0</v>
      </c>
      <c r="V711" s="79"/>
      <c r="W711" s="78"/>
      <c r="X711" s="49" t="e">
        <f t="shared" si="60"/>
        <v>#DIV/0!</v>
      </c>
      <c r="Y711" s="16">
        <v>0</v>
      </c>
      <c r="Z711" s="16">
        <v>4801519051</v>
      </c>
      <c r="AA711" s="40">
        <v>0</v>
      </c>
      <c r="AB711" s="16">
        <v>0</v>
      </c>
      <c r="AC711" s="16">
        <v>0</v>
      </c>
      <c r="AD711" s="55">
        <v>0</v>
      </c>
      <c r="AF711" s="58" t="e">
        <f t="shared" si="63"/>
        <v>#DIV/0!</v>
      </c>
      <c r="AJ711" s="83">
        <f t="shared" si="64"/>
        <v>0</v>
      </c>
      <c r="AK711" s="84" t="e">
        <f t="shared" si="65"/>
        <v>#DIV/0!</v>
      </c>
      <c r="AL711" s="85" t="s">
        <v>2766</v>
      </c>
    </row>
    <row r="712" spans="1:38" ht="12.75" hidden="1" customHeight="1" x14ac:dyDescent="0.25">
      <c r="A712" s="10" t="s">
        <v>1623</v>
      </c>
      <c r="B712" s="11" t="s">
        <v>2759</v>
      </c>
      <c r="C712" s="11" t="s">
        <v>92</v>
      </c>
      <c r="D712" s="90" t="str">
        <f t="shared" si="61"/>
        <v>19</v>
      </c>
      <c r="E712" s="90" t="str">
        <f t="shared" si="62"/>
        <v>1901</v>
      </c>
      <c r="F712" s="11" t="s">
        <v>1640</v>
      </c>
      <c r="G712" s="11" t="s">
        <v>1641</v>
      </c>
      <c r="H712" s="11">
        <v>8</v>
      </c>
      <c r="I712" s="11" t="s">
        <v>1642</v>
      </c>
      <c r="J712" s="11" t="s">
        <v>1643</v>
      </c>
      <c r="K712" s="13">
        <v>24</v>
      </c>
      <c r="L712" s="14">
        <v>7</v>
      </c>
      <c r="M712" s="75">
        <v>7</v>
      </c>
      <c r="N712" s="11" t="s">
        <v>1645</v>
      </c>
      <c r="O712" s="12" t="s">
        <v>37</v>
      </c>
      <c r="P712" s="16">
        <v>196209921</v>
      </c>
      <c r="Q712" s="18">
        <v>400</v>
      </c>
      <c r="R712" s="20">
        <v>44197</v>
      </c>
      <c r="S712" s="22">
        <v>12</v>
      </c>
      <c r="T712" s="7"/>
      <c r="U712" s="51">
        <v>400</v>
      </c>
      <c r="V712" s="79"/>
      <c r="W712" s="78"/>
      <c r="X712" s="49">
        <f t="shared" si="60"/>
        <v>0</v>
      </c>
      <c r="Y712" s="16">
        <v>0</v>
      </c>
      <c r="Z712" s="16">
        <v>4801519051</v>
      </c>
      <c r="AA712" s="16">
        <v>196209921</v>
      </c>
      <c r="AB712" s="16">
        <v>0</v>
      </c>
      <c r="AC712" s="16">
        <v>0</v>
      </c>
      <c r="AD712" s="55">
        <v>196209921</v>
      </c>
      <c r="AF712" s="58">
        <f t="shared" si="63"/>
        <v>0</v>
      </c>
      <c r="AJ712" s="83">
        <f t="shared" si="64"/>
        <v>0</v>
      </c>
      <c r="AK712" s="84">
        <f t="shared" si="65"/>
        <v>0</v>
      </c>
      <c r="AL712" s="85"/>
    </row>
    <row r="713" spans="1:38" ht="12.75" hidden="1" customHeight="1" x14ac:dyDescent="0.25">
      <c r="A713" s="10" t="s">
        <v>1623</v>
      </c>
      <c r="B713" s="11" t="s">
        <v>2759</v>
      </c>
      <c r="C713" s="11" t="s">
        <v>92</v>
      </c>
      <c r="D713" s="90" t="str">
        <f t="shared" si="61"/>
        <v>19</v>
      </c>
      <c r="E713" s="90" t="str">
        <f t="shared" si="62"/>
        <v>1901</v>
      </c>
      <c r="F713" s="11" t="s">
        <v>1640</v>
      </c>
      <c r="G713" s="11" t="s">
        <v>1641</v>
      </c>
      <c r="H713" s="11">
        <v>8</v>
      </c>
      <c r="I713" s="11" t="s">
        <v>1642</v>
      </c>
      <c r="J713" s="11" t="s">
        <v>1643</v>
      </c>
      <c r="K713" s="13">
        <v>24</v>
      </c>
      <c r="L713" s="14">
        <v>7</v>
      </c>
      <c r="M713" s="75">
        <v>7</v>
      </c>
      <c r="N713" s="11" t="s">
        <v>1646</v>
      </c>
      <c r="O713" s="12" t="s">
        <v>165</v>
      </c>
      <c r="P713" s="16">
        <v>41424013</v>
      </c>
      <c r="Q713" s="18">
        <v>100</v>
      </c>
      <c r="R713" s="20">
        <v>44197</v>
      </c>
      <c r="S713" s="22">
        <v>12</v>
      </c>
      <c r="T713" s="7"/>
      <c r="U713" s="51">
        <v>100</v>
      </c>
      <c r="V713" s="79"/>
      <c r="W713" s="78"/>
      <c r="X713" s="49">
        <f t="shared" si="60"/>
        <v>0</v>
      </c>
      <c r="Y713" s="16">
        <v>0</v>
      </c>
      <c r="Z713" s="16">
        <v>4801519051</v>
      </c>
      <c r="AA713" s="16">
        <v>41424013</v>
      </c>
      <c r="AB713" s="16">
        <v>0</v>
      </c>
      <c r="AC713" s="16">
        <v>0</v>
      </c>
      <c r="AD713" s="55">
        <v>41424013</v>
      </c>
      <c r="AF713" s="58">
        <f t="shared" si="63"/>
        <v>0</v>
      </c>
      <c r="AJ713" s="83">
        <f t="shared" si="64"/>
        <v>0</v>
      </c>
      <c r="AK713" s="84">
        <f t="shared" si="65"/>
        <v>0</v>
      </c>
      <c r="AL713" s="85"/>
    </row>
    <row r="714" spans="1:38" ht="12.75" hidden="1" customHeight="1" x14ac:dyDescent="0.25">
      <c r="A714" s="10" t="s">
        <v>1623</v>
      </c>
      <c r="B714" s="11" t="s">
        <v>2759</v>
      </c>
      <c r="C714" s="11" t="s">
        <v>92</v>
      </c>
      <c r="D714" s="90" t="str">
        <f t="shared" si="61"/>
        <v>19</v>
      </c>
      <c r="E714" s="90" t="str">
        <f t="shared" si="62"/>
        <v>1901</v>
      </c>
      <c r="F714" s="11" t="s">
        <v>1640</v>
      </c>
      <c r="G714" s="11" t="s">
        <v>1641</v>
      </c>
      <c r="H714" s="11">
        <v>8</v>
      </c>
      <c r="I714" s="11" t="s">
        <v>1642</v>
      </c>
      <c r="J714" s="11" t="s">
        <v>1643</v>
      </c>
      <c r="K714" s="13">
        <v>24</v>
      </c>
      <c r="L714" s="14">
        <v>7</v>
      </c>
      <c r="M714" s="75">
        <v>7</v>
      </c>
      <c r="N714" s="11" t="s">
        <v>1647</v>
      </c>
      <c r="O714" s="12" t="s">
        <v>37</v>
      </c>
      <c r="P714" s="16">
        <v>792790249</v>
      </c>
      <c r="Q714" s="18">
        <v>840</v>
      </c>
      <c r="R714" s="20">
        <v>44197</v>
      </c>
      <c r="S714" s="22">
        <v>12</v>
      </c>
      <c r="T714" s="7"/>
      <c r="U714" s="51">
        <v>840</v>
      </c>
      <c r="V714" s="79"/>
      <c r="W714" s="78"/>
      <c r="X714" s="49">
        <f t="shared" si="60"/>
        <v>0</v>
      </c>
      <c r="Y714" s="16">
        <v>0</v>
      </c>
      <c r="Z714" s="16">
        <v>4801519051</v>
      </c>
      <c r="AA714" s="16">
        <v>792790249</v>
      </c>
      <c r="AB714" s="16">
        <v>0</v>
      </c>
      <c r="AC714" s="16">
        <v>0</v>
      </c>
      <c r="AD714" s="55">
        <v>792790249</v>
      </c>
      <c r="AF714" s="58">
        <f t="shared" si="63"/>
        <v>0</v>
      </c>
      <c r="AJ714" s="83">
        <f t="shared" si="64"/>
        <v>0</v>
      </c>
      <c r="AK714" s="84">
        <f t="shared" si="65"/>
        <v>0</v>
      </c>
      <c r="AL714" s="85"/>
    </row>
    <row r="715" spans="1:38" ht="12.75" hidden="1" customHeight="1" x14ac:dyDescent="0.25">
      <c r="A715" s="10" t="s">
        <v>1623</v>
      </c>
      <c r="B715" s="11" t="s">
        <v>2759</v>
      </c>
      <c r="C715" s="11" t="s">
        <v>92</v>
      </c>
      <c r="D715" s="90" t="str">
        <f t="shared" si="61"/>
        <v>19</v>
      </c>
      <c r="E715" s="90" t="str">
        <f t="shared" si="62"/>
        <v>1901</v>
      </c>
      <c r="F715" s="11" t="s">
        <v>1640</v>
      </c>
      <c r="G715" s="11" t="s">
        <v>1641</v>
      </c>
      <c r="H715" s="11">
        <v>8</v>
      </c>
      <c r="I715" s="11" t="s">
        <v>1642</v>
      </c>
      <c r="J715" s="11" t="s">
        <v>1643</v>
      </c>
      <c r="K715" s="13">
        <v>24</v>
      </c>
      <c r="L715" s="14">
        <v>7</v>
      </c>
      <c r="M715" s="75">
        <v>7</v>
      </c>
      <c r="N715" s="11" t="s">
        <v>1648</v>
      </c>
      <c r="O715" s="12" t="s">
        <v>37</v>
      </c>
      <c r="P715" s="16">
        <v>304188189</v>
      </c>
      <c r="Q715" s="18">
        <v>100</v>
      </c>
      <c r="R715" s="20">
        <v>44197</v>
      </c>
      <c r="S715" s="22">
        <v>12</v>
      </c>
      <c r="T715" s="7"/>
      <c r="U715" s="51">
        <v>100</v>
      </c>
      <c r="V715" s="79"/>
      <c r="W715" s="78"/>
      <c r="X715" s="49">
        <f t="shared" si="60"/>
        <v>0</v>
      </c>
      <c r="Y715" s="16">
        <v>0</v>
      </c>
      <c r="Z715" s="16">
        <v>4801519051</v>
      </c>
      <c r="AA715" s="16">
        <v>304188189</v>
      </c>
      <c r="AB715" s="16">
        <v>0</v>
      </c>
      <c r="AC715" s="16">
        <v>0</v>
      </c>
      <c r="AD715" s="55">
        <v>304188189</v>
      </c>
      <c r="AF715" s="58">
        <f t="shared" si="63"/>
        <v>0</v>
      </c>
      <c r="AJ715" s="83">
        <f t="shared" si="64"/>
        <v>0</v>
      </c>
      <c r="AK715" s="84">
        <f t="shared" si="65"/>
        <v>0</v>
      </c>
      <c r="AL715" s="85"/>
    </row>
    <row r="716" spans="1:38" ht="12.75" hidden="1" customHeight="1" x14ac:dyDescent="0.25">
      <c r="A716" s="10" t="s">
        <v>1623</v>
      </c>
      <c r="B716" s="11" t="s">
        <v>2759</v>
      </c>
      <c r="C716" s="11" t="s">
        <v>92</v>
      </c>
      <c r="D716" s="90" t="str">
        <f t="shared" si="61"/>
        <v>19</v>
      </c>
      <c r="E716" s="90" t="str">
        <f t="shared" si="62"/>
        <v>1901</v>
      </c>
      <c r="F716" s="11" t="s">
        <v>1640</v>
      </c>
      <c r="G716" s="11" t="s">
        <v>1641</v>
      </c>
      <c r="H716" s="11">
        <v>8</v>
      </c>
      <c r="I716" s="11" t="s">
        <v>1642</v>
      </c>
      <c r="J716" s="11" t="s">
        <v>1643</v>
      </c>
      <c r="K716" s="13">
        <v>24</v>
      </c>
      <c r="L716" s="14">
        <v>7</v>
      </c>
      <c r="M716" s="75">
        <v>7</v>
      </c>
      <c r="N716" s="11" t="s">
        <v>1649</v>
      </c>
      <c r="O716" s="12" t="s">
        <v>37</v>
      </c>
      <c r="P716" s="16">
        <v>106914931</v>
      </c>
      <c r="Q716" s="18">
        <v>1144</v>
      </c>
      <c r="R716" s="20">
        <v>44197</v>
      </c>
      <c r="S716" s="22">
        <v>12</v>
      </c>
      <c r="T716" s="7"/>
      <c r="U716" s="51">
        <v>1144</v>
      </c>
      <c r="V716" s="79"/>
      <c r="W716" s="78"/>
      <c r="X716" s="49">
        <f t="shared" si="60"/>
        <v>0</v>
      </c>
      <c r="Y716" s="16">
        <v>0</v>
      </c>
      <c r="Z716" s="16">
        <v>4801519051</v>
      </c>
      <c r="AA716" s="16">
        <v>106914931</v>
      </c>
      <c r="AB716" s="16">
        <v>0</v>
      </c>
      <c r="AC716" s="16">
        <v>0</v>
      </c>
      <c r="AD716" s="55">
        <v>106914931</v>
      </c>
      <c r="AF716" s="58">
        <f t="shared" si="63"/>
        <v>0</v>
      </c>
      <c r="AJ716" s="83">
        <f t="shared" si="64"/>
        <v>0</v>
      </c>
      <c r="AK716" s="84">
        <f t="shared" si="65"/>
        <v>0</v>
      </c>
      <c r="AL716" s="85"/>
    </row>
    <row r="717" spans="1:38" ht="12.75" hidden="1" customHeight="1" x14ac:dyDescent="0.25">
      <c r="A717" s="10" t="s">
        <v>1623</v>
      </c>
      <c r="B717" s="11" t="s">
        <v>2759</v>
      </c>
      <c r="C717" s="11" t="s">
        <v>92</v>
      </c>
      <c r="D717" s="90" t="str">
        <f t="shared" si="61"/>
        <v>19</v>
      </c>
      <c r="E717" s="90" t="str">
        <f t="shared" si="62"/>
        <v>1901</v>
      </c>
      <c r="F717" s="11" t="s">
        <v>1640</v>
      </c>
      <c r="G717" s="11" t="s">
        <v>1641</v>
      </c>
      <c r="H717" s="11">
        <v>8</v>
      </c>
      <c r="I717" s="11" t="s">
        <v>1642</v>
      </c>
      <c r="J717" s="11" t="s">
        <v>1643</v>
      </c>
      <c r="K717" s="13">
        <v>24</v>
      </c>
      <c r="L717" s="14">
        <v>7</v>
      </c>
      <c r="M717" s="75">
        <v>7</v>
      </c>
      <c r="N717" s="11" t="s">
        <v>1650</v>
      </c>
      <c r="O717" s="12" t="s">
        <v>37</v>
      </c>
      <c r="P717" s="16">
        <v>3359991748</v>
      </c>
      <c r="Q717" s="18">
        <v>51</v>
      </c>
      <c r="R717" s="20">
        <v>44197</v>
      </c>
      <c r="S717" s="22">
        <v>12</v>
      </c>
      <c r="T717" s="7"/>
      <c r="U717" s="51">
        <v>51</v>
      </c>
      <c r="V717" s="79"/>
      <c r="W717" s="78"/>
      <c r="X717" s="49">
        <f t="shared" ref="X717:X780" si="66">V717/U717</f>
        <v>0</v>
      </c>
      <c r="Y717" s="16">
        <v>0</v>
      </c>
      <c r="Z717" s="16">
        <v>4801519051</v>
      </c>
      <c r="AA717" s="16">
        <v>3359991748</v>
      </c>
      <c r="AB717" s="16">
        <v>0</v>
      </c>
      <c r="AC717" s="16">
        <v>0</v>
      </c>
      <c r="AD717" s="55">
        <v>3359991748</v>
      </c>
      <c r="AF717" s="58">
        <f t="shared" si="63"/>
        <v>0</v>
      </c>
      <c r="AJ717" s="83">
        <f t="shared" si="64"/>
        <v>0</v>
      </c>
      <c r="AK717" s="84">
        <f t="shared" si="65"/>
        <v>0</v>
      </c>
      <c r="AL717" s="85"/>
    </row>
    <row r="718" spans="1:38" ht="12.75" hidden="1" customHeight="1" x14ac:dyDescent="0.25">
      <c r="A718" s="10" t="s">
        <v>1623</v>
      </c>
      <c r="B718" s="11" t="s">
        <v>2759</v>
      </c>
      <c r="C718" s="11" t="s">
        <v>92</v>
      </c>
      <c r="D718" s="90" t="str">
        <f t="shared" ref="D718:D781" si="67">MID(G718,1,2)</f>
        <v>19</v>
      </c>
      <c r="E718" s="90" t="str">
        <f t="shared" ref="E718:E781" si="68">MID(G718,1,4)</f>
        <v>1901</v>
      </c>
      <c r="F718" s="11" t="s">
        <v>1631</v>
      </c>
      <c r="G718" s="11" t="s">
        <v>1651</v>
      </c>
      <c r="H718" s="11">
        <v>9</v>
      </c>
      <c r="I718" s="11" t="s">
        <v>1652</v>
      </c>
      <c r="J718" s="11" t="s">
        <v>1653</v>
      </c>
      <c r="K718" s="13">
        <v>20</v>
      </c>
      <c r="L718" s="14">
        <v>6</v>
      </c>
      <c r="M718" s="75">
        <v>6</v>
      </c>
      <c r="N718" s="11" t="s">
        <v>1654</v>
      </c>
      <c r="O718" s="12" t="s">
        <v>165</v>
      </c>
      <c r="P718" s="16">
        <v>190198814</v>
      </c>
      <c r="Q718" s="18">
        <v>100</v>
      </c>
      <c r="R718" s="20">
        <v>44197</v>
      </c>
      <c r="S718" s="22">
        <v>12</v>
      </c>
      <c r="T718" s="7"/>
      <c r="U718" s="51">
        <v>100</v>
      </c>
      <c r="V718" s="79"/>
      <c r="W718" s="78"/>
      <c r="X718" s="49">
        <f t="shared" si="66"/>
        <v>0</v>
      </c>
      <c r="Y718" s="16">
        <v>0</v>
      </c>
      <c r="Z718" s="16">
        <v>542817123</v>
      </c>
      <c r="AA718" s="16">
        <v>190198814</v>
      </c>
      <c r="AB718" s="16">
        <v>0</v>
      </c>
      <c r="AC718" s="16">
        <v>0</v>
      </c>
      <c r="AD718" s="55">
        <v>190198814</v>
      </c>
      <c r="AF718" s="58">
        <f t="shared" ref="AF718:AF781" si="69">AE718/AA718</f>
        <v>0</v>
      </c>
      <c r="AJ718" s="83">
        <f t="shared" ref="AJ718:AJ781" si="70">AE718+AG718+AI718</f>
        <v>0</v>
      </c>
      <c r="AK718" s="84">
        <f t="shared" ref="AK718:AK781" si="71">AJ718/AD718</f>
        <v>0</v>
      </c>
      <c r="AL718" s="85"/>
    </row>
    <row r="719" spans="1:38" ht="12.75" hidden="1" customHeight="1" x14ac:dyDescent="0.25">
      <c r="A719" s="10" t="s">
        <v>1623</v>
      </c>
      <c r="B719" s="11" t="s">
        <v>2759</v>
      </c>
      <c r="C719" s="11" t="s">
        <v>92</v>
      </c>
      <c r="D719" s="90" t="str">
        <f t="shared" si="67"/>
        <v>19</v>
      </c>
      <c r="E719" s="90" t="str">
        <f t="shared" si="68"/>
        <v>1901</v>
      </c>
      <c r="F719" s="11" t="s">
        <v>1631</v>
      </c>
      <c r="G719" s="11" t="s">
        <v>1651</v>
      </c>
      <c r="H719" s="11">
        <v>9</v>
      </c>
      <c r="I719" s="11" t="s">
        <v>1652</v>
      </c>
      <c r="J719" s="11" t="s">
        <v>1653</v>
      </c>
      <c r="K719" s="13">
        <v>20</v>
      </c>
      <c r="L719" s="14">
        <v>6</v>
      </c>
      <c r="M719" s="75">
        <v>6</v>
      </c>
      <c r="N719" s="11" t="s">
        <v>1655</v>
      </c>
      <c r="O719" s="12" t="s">
        <v>165</v>
      </c>
      <c r="P719" s="16">
        <v>228341868</v>
      </c>
      <c r="Q719" s="18">
        <v>100</v>
      </c>
      <c r="R719" s="20">
        <v>44197</v>
      </c>
      <c r="S719" s="22">
        <v>12</v>
      </c>
      <c r="T719" s="7"/>
      <c r="U719" s="51">
        <v>100</v>
      </c>
      <c r="V719" s="79"/>
      <c r="W719" s="78"/>
      <c r="X719" s="49">
        <f t="shared" si="66"/>
        <v>0</v>
      </c>
      <c r="Y719" s="16">
        <v>0</v>
      </c>
      <c r="Z719" s="16">
        <v>542817123</v>
      </c>
      <c r="AA719" s="16">
        <v>228341868</v>
      </c>
      <c r="AB719" s="16">
        <v>0</v>
      </c>
      <c r="AC719" s="16">
        <v>0</v>
      </c>
      <c r="AD719" s="55">
        <v>228341868</v>
      </c>
      <c r="AF719" s="58">
        <f t="shared" si="69"/>
        <v>0</v>
      </c>
      <c r="AJ719" s="83">
        <f t="shared" si="70"/>
        <v>0</v>
      </c>
      <c r="AK719" s="84">
        <f t="shared" si="71"/>
        <v>0</v>
      </c>
      <c r="AL719" s="85"/>
    </row>
    <row r="720" spans="1:38" ht="12.75" hidden="1" customHeight="1" x14ac:dyDescent="0.25">
      <c r="A720" s="10" t="s">
        <v>1623</v>
      </c>
      <c r="B720" s="11" t="s">
        <v>2759</v>
      </c>
      <c r="C720" s="11" t="s">
        <v>92</v>
      </c>
      <c r="D720" s="90" t="str">
        <f t="shared" si="67"/>
        <v>19</v>
      </c>
      <c r="E720" s="90" t="str">
        <f t="shared" si="68"/>
        <v>1901</v>
      </c>
      <c r="F720" s="11" t="s">
        <v>1631</v>
      </c>
      <c r="G720" s="11" t="s">
        <v>1651</v>
      </c>
      <c r="H720" s="11">
        <v>9</v>
      </c>
      <c r="I720" s="11" t="s">
        <v>1652</v>
      </c>
      <c r="J720" s="11" t="s">
        <v>1653</v>
      </c>
      <c r="K720" s="13">
        <v>20</v>
      </c>
      <c r="L720" s="14">
        <v>6</v>
      </c>
      <c r="M720" s="75">
        <v>6</v>
      </c>
      <c r="N720" s="11" t="s">
        <v>1656</v>
      </c>
      <c r="O720" s="12" t="s">
        <v>165</v>
      </c>
      <c r="P720" s="16">
        <v>41707939</v>
      </c>
      <c r="Q720" s="18">
        <v>100</v>
      </c>
      <c r="R720" s="20">
        <v>44197</v>
      </c>
      <c r="S720" s="22">
        <v>12</v>
      </c>
      <c r="T720" s="7"/>
      <c r="U720" s="51">
        <v>100</v>
      </c>
      <c r="V720" s="79"/>
      <c r="W720" s="78"/>
      <c r="X720" s="49">
        <f t="shared" si="66"/>
        <v>0</v>
      </c>
      <c r="Y720" s="16">
        <v>0</v>
      </c>
      <c r="Z720" s="16">
        <v>542817123</v>
      </c>
      <c r="AA720" s="16">
        <v>41707939</v>
      </c>
      <c r="AB720" s="16">
        <v>0</v>
      </c>
      <c r="AC720" s="16">
        <v>0</v>
      </c>
      <c r="AD720" s="55">
        <v>41707939</v>
      </c>
      <c r="AF720" s="58">
        <f t="shared" si="69"/>
        <v>0</v>
      </c>
      <c r="AJ720" s="83">
        <f t="shared" si="70"/>
        <v>0</v>
      </c>
      <c r="AK720" s="84">
        <f t="shared" si="71"/>
        <v>0</v>
      </c>
      <c r="AL720" s="85"/>
    </row>
    <row r="721" spans="1:38" ht="12.75" hidden="1" customHeight="1" x14ac:dyDescent="0.25">
      <c r="A721" s="10" t="s">
        <v>1623</v>
      </c>
      <c r="B721" s="11" t="s">
        <v>2759</v>
      </c>
      <c r="C721" s="11" t="s">
        <v>92</v>
      </c>
      <c r="D721" s="90" t="str">
        <f t="shared" si="67"/>
        <v>19</v>
      </c>
      <c r="E721" s="90" t="str">
        <f t="shared" si="68"/>
        <v>1901</v>
      </c>
      <c r="F721" s="11" t="s">
        <v>1631</v>
      </c>
      <c r="G721" s="11" t="s">
        <v>1651</v>
      </c>
      <c r="H721" s="11">
        <v>9</v>
      </c>
      <c r="I721" s="11" t="s">
        <v>1652</v>
      </c>
      <c r="J721" s="11" t="s">
        <v>1653</v>
      </c>
      <c r="K721" s="13">
        <v>20</v>
      </c>
      <c r="L721" s="14">
        <v>6</v>
      </c>
      <c r="M721" s="75">
        <v>6</v>
      </c>
      <c r="N721" s="11" t="s">
        <v>1657</v>
      </c>
      <c r="O721" s="12" t="s">
        <v>37</v>
      </c>
      <c r="P721" s="16">
        <v>48442234</v>
      </c>
      <c r="Q721" s="18">
        <v>6</v>
      </c>
      <c r="R721" s="20">
        <v>44197</v>
      </c>
      <c r="S721" s="22">
        <v>12</v>
      </c>
      <c r="T721" s="7"/>
      <c r="U721" s="51">
        <v>6</v>
      </c>
      <c r="V721" s="79"/>
      <c r="W721" s="78"/>
      <c r="X721" s="49">
        <f t="shared" si="66"/>
        <v>0</v>
      </c>
      <c r="Y721" s="16">
        <v>0</v>
      </c>
      <c r="Z721" s="16">
        <v>542817123</v>
      </c>
      <c r="AA721" s="16">
        <v>48442234</v>
      </c>
      <c r="AB721" s="16">
        <v>0</v>
      </c>
      <c r="AC721" s="16">
        <v>0</v>
      </c>
      <c r="AD721" s="55">
        <v>48442234</v>
      </c>
      <c r="AF721" s="58">
        <f t="shared" si="69"/>
        <v>0</v>
      </c>
      <c r="AJ721" s="83">
        <f t="shared" si="70"/>
        <v>0</v>
      </c>
      <c r="AK721" s="84">
        <f t="shared" si="71"/>
        <v>0</v>
      </c>
      <c r="AL721" s="85"/>
    </row>
    <row r="722" spans="1:38" ht="12.75" hidden="1" customHeight="1" x14ac:dyDescent="0.25">
      <c r="A722" s="10" t="s">
        <v>1623</v>
      </c>
      <c r="B722" s="11" t="s">
        <v>2759</v>
      </c>
      <c r="C722" s="11" t="s">
        <v>92</v>
      </c>
      <c r="D722" s="90" t="str">
        <f t="shared" si="67"/>
        <v>19</v>
      </c>
      <c r="E722" s="90" t="str">
        <f t="shared" si="68"/>
        <v>1901</v>
      </c>
      <c r="F722" s="11" t="s">
        <v>1631</v>
      </c>
      <c r="G722" s="11" t="s">
        <v>1651</v>
      </c>
      <c r="H722" s="11">
        <v>9</v>
      </c>
      <c r="I722" s="11" t="s">
        <v>1652</v>
      </c>
      <c r="J722" s="11" t="s">
        <v>1653</v>
      </c>
      <c r="K722" s="13">
        <v>20</v>
      </c>
      <c r="L722" s="14">
        <v>6</v>
      </c>
      <c r="M722" s="75">
        <v>6</v>
      </c>
      <c r="N722" s="11" t="s">
        <v>1658</v>
      </c>
      <c r="O722" s="12" t="s">
        <v>37</v>
      </c>
      <c r="P722" s="16">
        <v>34126268</v>
      </c>
      <c r="Q722" s="18">
        <v>6</v>
      </c>
      <c r="R722" s="20">
        <v>44197</v>
      </c>
      <c r="S722" s="22">
        <v>12</v>
      </c>
      <c r="T722" s="7"/>
      <c r="U722" s="51">
        <v>6</v>
      </c>
      <c r="V722" s="79"/>
      <c r="W722" s="78"/>
      <c r="X722" s="49">
        <f t="shared" si="66"/>
        <v>0</v>
      </c>
      <c r="Y722" s="16">
        <v>0</v>
      </c>
      <c r="Z722" s="16">
        <v>542817123</v>
      </c>
      <c r="AA722" s="16">
        <v>34126268</v>
      </c>
      <c r="AB722" s="16">
        <v>0</v>
      </c>
      <c r="AC722" s="16">
        <v>0</v>
      </c>
      <c r="AD722" s="55">
        <v>34126268</v>
      </c>
      <c r="AF722" s="58">
        <f t="shared" si="69"/>
        <v>0</v>
      </c>
      <c r="AJ722" s="83">
        <f t="shared" si="70"/>
        <v>0</v>
      </c>
      <c r="AK722" s="84">
        <f t="shared" si="71"/>
        <v>0</v>
      </c>
      <c r="AL722" s="85"/>
    </row>
    <row r="723" spans="1:38" ht="12.75" hidden="1" customHeight="1" x14ac:dyDescent="0.25">
      <c r="A723" s="10" t="s">
        <v>1623</v>
      </c>
      <c r="B723" s="11" t="s">
        <v>2759</v>
      </c>
      <c r="C723" s="11" t="s">
        <v>92</v>
      </c>
      <c r="D723" s="90" t="str">
        <f t="shared" si="67"/>
        <v>19</v>
      </c>
      <c r="E723" s="90" t="str">
        <f t="shared" si="68"/>
        <v>1901</v>
      </c>
      <c r="F723" s="11" t="s">
        <v>1659</v>
      </c>
      <c r="G723" s="11" t="s">
        <v>1105</v>
      </c>
      <c r="H723" s="11">
        <v>25</v>
      </c>
      <c r="I723" s="11" t="s">
        <v>1660</v>
      </c>
      <c r="J723" s="11" t="s">
        <v>1031</v>
      </c>
      <c r="K723" s="13">
        <v>60</v>
      </c>
      <c r="L723" s="14">
        <v>20</v>
      </c>
      <c r="M723" s="75">
        <v>42</v>
      </c>
      <c r="N723" s="11" t="s">
        <v>1661</v>
      </c>
      <c r="O723" s="12" t="s">
        <v>37</v>
      </c>
      <c r="P723" s="16">
        <v>251286592</v>
      </c>
      <c r="Q723" s="18">
        <v>28</v>
      </c>
      <c r="R723" s="20">
        <v>44197</v>
      </c>
      <c r="S723" s="22">
        <v>12</v>
      </c>
      <c r="T723" s="7"/>
      <c r="U723" s="51">
        <v>28</v>
      </c>
      <c r="V723" s="79"/>
      <c r="W723" s="78"/>
      <c r="X723" s="49">
        <f t="shared" si="66"/>
        <v>0</v>
      </c>
      <c r="Y723" s="16">
        <v>0</v>
      </c>
      <c r="Z723" s="16">
        <v>803625706</v>
      </c>
      <c r="AA723" s="16">
        <v>251286592</v>
      </c>
      <c r="AB723" s="16">
        <v>0</v>
      </c>
      <c r="AC723" s="16">
        <v>0</v>
      </c>
      <c r="AD723" s="55">
        <v>251286592</v>
      </c>
      <c r="AF723" s="58">
        <f t="shared" si="69"/>
        <v>0</v>
      </c>
      <c r="AJ723" s="83">
        <f t="shared" si="70"/>
        <v>0</v>
      </c>
      <c r="AK723" s="84">
        <f t="shared" si="71"/>
        <v>0</v>
      </c>
      <c r="AL723" s="85"/>
    </row>
    <row r="724" spans="1:38" ht="12.75" hidden="1" customHeight="1" x14ac:dyDescent="0.25">
      <c r="A724" s="10" t="s">
        <v>1623</v>
      </c>
      <c r="B724" s="11" t="s">
        <v>2759</v>
      </c>
      <c r="C724" s="11" t="s">
        <v>92</v>
      </c>
      <c r="D724" s="90" t="str">
        <f t="shared" si="67"/>
        <v>19</v>
      </c>
      <c r="E724" s="90" t="str">
        <f t="shared" si="68"/>
        <v>1901</v>
      </c>
      <c r="F724" s="11" t="s">
        <v>1659</v>
      </c>
      <c r="G724" s="11" t="s">
        <v>1105</v>
      </c>
      <c r="H724" s="11">
        <v>25</v>
      </c>
      <c r="I724" s="11" t="s">
        <v>1660</v>
      </c>
      <c r="J724" s="11" t="s">
        <v>1031</v>
      </c>
      <c r="K724" s="13">
        <v>60</v>
      </c>
      <c r="L724" s="14">
        <v>20</v>
      </c>
      <c r="M724" s="75">
        <v>42</v>
      </c>
      <c r="N724" s="11" t="s">
        <v>1662</v>
      </c>
      <c r="O724" s="12" t="s">
        <v>37</v>
      </c>
      <c r="P724" s="16">
        <v>552339114</v>
      </c>
      <c r="Q724" s="18">
        <v>116</v>
      </c>
      <c r="R724" s="20">
        <v>44197</v>
      </c>
      <c r="S724" s="22">
        <v>12</v>
      </c>
      <c r="T724" s="7"/>
      <c r="U724" s="51">
        <v>116</v>
      </c>
      <c r="V724" s="79"/>
      <c r="W724" s="78"/>
      <c r="X724" s="49">
        <f t="shared" si="66"/>
        <v>0</v>
      </c>
      <c r="Y724" s="16">
        <v>0</v>
      </c>
      <c r="Z724" s="16">
        <v>803625706</v>
      </c>
      <c r="AA724" s="16">
        <v>552339114</v>
      </c>
      <c r="AB724" s="16">
        <v>0</v>
      </c>
      <c r="AC724" s="16">
        <v>0</v>
      </c>
      <c r="AD724" s="55">
        <v>552339114</v>
      </c>
      <c r="AF724" s="58">
        <f t="shared" si="69"/>
        <v>0</v>
      </c>
      <c r="AJ724" s="83">
        <f t="shared" si="70"/>
        <v>0</v>
      </c>
      <c r="AK724" s="84">
        <f t="shared" si="71"/>
        <v>0</v>
      </c>
      <c r="AL724" s="85"/>
    </row>
    <row r="725" spans="1:38" ht="12.75" hidden="1" customHeight="1" x14ac:dyDescent="0.25">
      <c r="A725" s="10" t="s">
        <v>1623</v>
      </c>
      <c r="B725" s="11" t="s">
        <v>2759</v>
      </c>
      <c r="C725" s="11" t="s">
        <v>92</v>
      </c>
      <c r="D725" s="90" t="str">
        <f t="shared" si="67"/>
        <v>19</v>
      </c>
      <c r="E725" s="90" t="str">
        <f t="shared" si="68"/>
        <v>1901</v>
      </c>
      <c r="F725" s="11" t="s">
        <v>1640</v>
      </c>
      <c r="G725" s="11" t="s">
        <v>1663</v>
      </c>
      <c r="H725" s="11">
        <v>31</v>
      </c>
      <c r="I725" s="11" t="s">
        <v>1664</v>
      </c>
      <c r="J725" s="11" t="s">
        <v>1665</v>
      </c>
      <c r="K725" s="13">
        <v>10</v>
      </c>
      <c r="L725" s="14">
        <v>2</v>
      </c>
      <c r="M725" s="75">
        <v>2</v>
      </c>
      <c r="N725" s="11" t="s">
        <v>1666</v>
      </c>
      <c r="O725" s="12" t="s">
        <v>37</v>
      </c>
      <c r="P725" s="16">
        <v>461278121</v>
      </c>
      <c r="Q725" s="18">
        <v>1392</v>
      </c>
      <c r="R725" s="20">
        <v>44197</v>
      </c>
      <c r="S725" s="22">
        <v>12</v>
      </c>
      <c r="T725" s="7"/>
      <c r="U725" s="51">
        <v>1392</v>
      </c>
      <c r="V725" s="79"/>
      <c r="W725" s="78"/>
      <c r="X725" s="49">
        <f t="shared" si="66"/>
        <v>0</v>
      </c>
      <c r="Y725" s="16">
        <v>0</v>
      </c>
      <c r="Z725" s="16">
        <v>8360667862</v>
      </c>
      <c r="AA725" s="16">
        <v>461278121</v>
      </c>
      <c r="AB725" s="16">
        <v>0</v>
      </c>
      <c r="AC725" s="16">
        <v>0</v>
      </c>
      <c r="AD725" s="55">
        <v>461278121</v>
      </c>
      <c r="AF725" s="58">
        <f t="shared" si="69"/>
        <v>0</v>
      </c>
      <c r="AJ725" s="83">
        <f t="shared" si="70"/>
        <v>0</v>
      </c>
      <c r="AK725" s="84">
        <f t="shared" si="71"/>
        <v>0</v>
      </c>
      <c r="AL725" s="85"/>
    </row>
    <row r="726" spans="1:38" ht="12.75" hidden="1" customHeight="1" x14ac:dyDescent="0.25">
      <c r="A726" s="10" t="s">
        <v>1623</v>
      </c>
      <c r="B726" s="11" t="s">
        <v>2759</v>
      </c>
      <c r="C726" s="11" t="s">
        <v>92</v>
      </c>
      <c r="D726" s="90" t="str">
        <f t="shared" si="67"/>
        <v>19</v>
      </c>
      <c r="E726" s="90" t="str">
        <f t="shared" si="68"/>
        <v>1901</v>
      </c>
      <c r="F726" s="11" t="s">
        <v>1640</v>
      </c>
      <c r="G726" s="11" t="s">
        <v>1663</v>
      </c>
      <c r="H726" s="11">
        <v>31</v>
      </c>
      <c r="I726" s="11" t="s">
        <v>1664</v>
      </c>
      <c r="J726" s="11" t="s">
        <v>1665</v>
      </c>
      <c r="K726" s="13">
        <v>10</v>
      </c>
      <c r="L726" s="14">
        <v>2</v>
      </c>
      <c r="M726" s="75">
        <v>2</v>
      </c>
      <c r="N726" s="11" t="s">
        <v>1667</v>
      </c>
      <c r="O726" s="12" t="s">
        <v>37</v>
      </c>
      <c r="P726" s="16">
        <v>108891108</v>
      </c>
      <c r="Q726" s="18">
        <v>1280</v>
      </c>
      <c r="R726" s="20">
        <v>44197</v>
      </c>
      <c r="S726" s="22">
        <v>12</v>
      </c>
      <c r="T726" s="7"/>
      <c r="U726" s="51">
        <v>1280</v>
      </c>
      <c r="V726" s="79"/>
      <c r="W726" s="78"/>
      <c r="X726" s="49">
        <f t="shared" si="66"/>
        <v>0</v>
      </c>
      <c r="Y726" s="16">
        <v>0</v>
      </c>
      <c r="Z726" s="16">
        <v>8360667862</v>
      </c>
      <c r="AA726" s="16">
        <v>108891108</v>
      </c>
      <c r="AB726" s="16">
        <v>0</v>
      </c>
      <c r="AC726" s="16">
        <v>0</v>
      </c>
      <c r="AD726" s="55">
        <v>108891108</v>
      </c>
      <c r="AF726" s="58">
        <f t="shared" si="69"/>
        <v>0</v>
      </c>
      <c r="AJ726" s="83">
        <f t="shared" si="70"/>
        <v>0</v>
      </c>
      <c r="AK726" s="84">
        <f t="shared" si="71"/>
        <v>0</v>
      </c>
      <c r="AL726" s="85"/>
    </row>
    <row r="727" spans="1:38" ht="12.75" hidden="1" customHeight="1" x14ac:dyDescent="0.25">
      <c r="A727" s="10" t="s">
        <v>1623</v>
      </c>
      <c r="B727" s="11" t="s">
        <v>2759</v>
      </c>
      <c r="C727" s="11" t="s">
        <v>92</v>
      </c>
      <c r="D727" s="90" t="str">
        <f t="shared" si="67"/>
        <v>19</v>
      </c>
      <c r="E727" s="90" t="str">
        <f t="shared" si="68"/>
        <v>1901</v>
      </c>
      <c r="F727" s="11" t="s">
        <v>1640</v>
      </c>
      <c r="G727" s="11" t="s">
        <v>1663</v>
      </c>
      <c r="H727" s="11">
        <v>31</v>
      </c>
      <c r="I727" s="11" t="s">
        <v>1664</v>
      </c>
      <c r="J727" s="11" t="s">
        <v>1665</v>
      </c>
      <c r="K727" s="13">
        <v>10</v>
      </c>
      <c r="L727" s="14">
        <v>2</v>
      </c>
      <c r="M727" s="75">
        <v>2</v>
      </c>
      <c r="N727" s="11" t="s">
        <v>1668</v>
      </c>
      <c r="O727" s="12" t="s">
        <v>37</v>
      </c>
      <c r="P727" s="16">
        <v>1307218304</v>
      </c>
      <c r="Q727" s="18">
        <v>459</v>
      </c>
      <c r="R727" s="20">
        <v>44197</v>
      </c>
      <c r="S727" s="22">
        <v>12</v>
      </c>
      <c r="T727" s="7"/>
      <c r="U727" s="51">
        <v>459</v>
      </c>
      <c r="V727" s="79"/>
      <c r="W727" s="78"/>
      <c r="X727" s="49">
        <f t="shared" si="66"/>
        <v>0</v>
      </c>
      <c r="Y727" s="16">
        <v>0</v>
      </c>
      <c r="Z727" s="16">
        <v>8360667862</v>
      </c>
      <c r="AA727" s="16">
        <v>1307218304</v>
      </c>
      <c r="AB727" s="16">
        <v>0</v>
      </c>
      <c r="AC727" s="16">
        <v>0</v>
      </c>
      <c r="AD727" s="55">
        <v>1307218304</v>
      </c>
      <c r="AF727" s="58">
        <f t="shared" si="69"/>
        <v>0</v>
      </c>
      <c r="AJ727" s="83">
        <f t="shared" si="70"/>
        <v>0</v>
      </c>
      <c r="AK727" s="84">
        <f t="shared" si="71"/>
        <v>0</v>
      </c>
      <c r="AL727" s="85"/>
    </row>
    <row r="728" spans="1:38" ht="12.75" hidden="1" customHeight="1" x14ac:dyDescent="0.25">
      <c r="A728" s="10" t="s">
        <v>1623</v>
      </c>
      <c r="B728" s="11" t="s">
        <v>2759</v>
      </c>
      <c r="C728" s="11" t="s">
        <v>92</v>
      </c>
      <c r="D728" s="90" t="str">
        <f t="shared" si="67"/>
        <v>19</v>
      </c>
      <c r="E728" s="90" t="str">
        <f t="shared" si="68"/>
        <v>1901</v>
      </c>
      <c r="F728" s="11" t="s">
        <v>1640</v>
      </c>
      <c r="G728" s="11" t="s">
        <v>1663</v>
      </c>
      <c r="H728" s="11">
        <v>31</v>
      </c>
      <c r="I728" s="11" t="s">
        <v>1664</v>
      </c>
      <c r="J728" s="11" t="s">
        <v>1665</v>
      </c>
      <c r="K728" s="13">
        <v>10</v>
      </c>
      <c r="L728" s="14">
        <v>2</v>
      </c>
      <c r="M728" s="75">
        <v>2</v>
      </c>
      <c r="N728" s="11" t="s">
        <v>1669</v>
      </c>
      <c r="O728" s="12" t="s">
        <v>165</v>
      </c>
      <c r="P728" s="16">
        <v>5758739859</v>
      </c>
      <c r="Q728" s="18">
        <v>100</v>
      </c>
      <c r="R728" s="20">
        <v>44197</v>
      </c>
      <c r="S728" s="22">
        <v>12</v>
      </c>
      <c r="T728" s="7"/>
      <c r="U728" s="51">
        <v>100</v>
      </c>
      <c r="V728" s="79"/>
      <c r="W728" s="78"/>
      <c r="X728" s="49">
        <f t="shared" si="66"/>
        <v>0</v>
      </c>
      <c r="Y728" s="16">
        <v>0</v>
      </c>
      <c r="Z728" s="16">
        <v>8360667862</v>
      </c>
      <c r="AA728" s="16">
        <v>5758739859</v>
      </c>
      <c r="AB728" s="16">
        <v>0</v>
      </c>
      <c r="AC728" s="16">
        <v>0</v>
      </c>
      <c r="AD728" s="55">
        <v>5758739859</v>
      </c>
      <c r="AF728" s="58">
        <f t="shared" si="69"/>
        <v>0</v>
      </c>
      <c r="AJ728" s="83">
        <f t="shared" si="70"/>
        <v>0</v>
      </c>
      <c r="AK728" s="84">
        <f t="shared" si="71"/>
        <v>0</v>
      </c>
      <c r="AL728" s="85"/>
    </row>
    <row r="729" spans="1:38" ht="12.75" hidden="1" customHeight="1" x14ac:dyDescent="0.25">
      <c r="A729" s="10" t="s">
        <v>1623</v>
      </c>
      <c r="B729" s="11" t="s">
        <v>2759</v>
      </c>
      <c r="C729" s="11" t="s">
        <v>92</v>
      </c>
      <c r="D729" s="90" t="str">
        <f t="shared" si="67"/>
        <v>19</v>
      </c>
      <c r="E729" s="90" t="str">
        <f t="shared" si="68"/>
        <v>1901</v>
      </c>
      <c r="F729" s="11" t="s">
        <v>1640</v>
      </c>
      <c r="G729" s="11" t="s">
        <v>1663</v>
      </c>
      <c r="H729" s="11">
        <v>31</v>
      </c>
      <c r="I729" s="11" t="s">
        <v>1664</v>
      </c>
      <c r="J729" s="11" t="s">
        <v>1665</v>
      </c>
      <c r="K729" s="13">
        <v>10</v>
      </c>
      <c r="L729" s="14">
        <v>2</v>
      </c>
      <c r="M729" s="75">
        <v>2</v>
      </c>
      <c r="N729" s="11" t="s">
        <v>1670</v>
      </c>
      <c r="O729" s="12" t="s">
        <v>165</v>
      </c>
      <c r="P729" s="16">
        <v>724540470</v>
      </c>
      <c r="Q729" s="18">
        <v>100</v>
      </c>
      <c r="R729" s="20">
        <v>44197</v>
      </c>
      <c r="S729" s="22">
        <v>12</v>
      </c>
      <c r="T729" s="7"/>
      <c r="U729" s="51">
        <v>100</v>
      </c>
      <c r="V729" s="79"/>
      <c r="W729" s="78"/>
      <c r="X729" s="49">
        <f t="shared" si="66"/>
        <v>0</v>
      </c>
      <c r="Y729" s="16">
        <v>0</v>
      </c>
      <c r="Z729" s="16">
        <v>8360667862</v>
      </c>
      <c r="AA729" s="16">
        <v>724540470</v>
      </c>
      <c r="AB729" s="16">
        <v>0</v>
      </c>
      <c r="AC729" s="16">
        <v>0</v>
      </c>
      <c r="AD729" s="55">
        <v>724540470</v>
      </c>
      <c r="AF729" s="58">
        <f t="shared" si="69"/>
        <v>0</v>
      </c>
      <c r="AJ729" s="83">
        <f t="shared" si="70"/>
        <v>0</v>
      </c>
      <c r="AK729" s="84">
        <f t="shared" si="71"/>
        <v>0</v>
      </c>
      <c r="AL729" s="85"/>
    </row>
    <row r="730" spans="1:38" ht="12.75" hidden="1" customHeight="1" x14ac:dyDescent="0.25">
      <c r="A730" s="10" t="s">
        <v>1623</v>
      </c>
      <c r="B730" s="11" t="s">
        <v>2759</v>
      </c>
      <c r="C730" s="11" t="s">
        <v>92</v>
      </c>
      <c r="D730" s="90" t="str">
        <f t="shared" si="67"/>
        <v>19</v>
      </c>
      <c r="E730" s="90" t="str">
        <f t="shared" si="68"/>
        <v>1901</v>
      </c>
      <c r="F730" s="11" t="s">
        <v>1671</v>
      </c>
      <c r="G730" s="11" t="s">
        <v>1672</v>
      </c>
      <c r="H730" s="11">
        <v>64</v>
      </c>
      <c r="I730" s="11" t="s">
        <v>1673</v>
      </c>
      <c r="J730" s="11" t="s">
        <v>1674</v>
      </c>
      <c r="K730" s="13">
        <v>14</v>
      </c>
      <c r="L730" s="14">
        <v>6</v>
      </c>
      <c r="M730" s="75">
        <v>10</v>
      </c>
      <c r="N730" s="11" t="s">
        <v>1675</v>
      </c>
      <c r="O730" s="12" t="s">
        <v>37</v>
      </c>
      <c r="P730" s="16">
        <v>41336457</v>
      </c>
      <c r="Q730" s="18">
        <v>3</v>
      </c>
      <c r="R730" s="20">
        <v>44197</v>
      </c>
      <c r="S730" s="22">
        <v>12</v>
      </c>
      <c r="T730" s="7"/>
      <c r="U730" s="51">
        <v>3</v>
      </c>
      <c r="V730" s="79"/>
      <c r="W730" s="78"/>
      <c r="X730" s="49">
        <f t="shared" si="66"/>
        <v>0</v>
      </c>
      <c r="Y730" s="16">
        <v>0</v>
      </c>
      <c r="Z730" s="16">
        <v>705897143</v>
      </c>
      <c r="AA730" s="16">
        <v>41336457</v>
      </c>
      <c r="AB730" s="16">
        <v>0</v>
      </c>
      <c r="AC730" s="16">
        <v>0</v>
      </c>
      <c r="AD730" s="55">
        <v>41336457</v>
      </c>
      <c r="AF730" s="58">
        <f t="shared" si="69"/>
        <v>0</v>
      </c>
      <c r="AJ730" s="83">
        <f t="shared" si="70"/>
        <v>0</v>
      </c>
      <c r="AK730" s="84">
        <f t="shared" si="71"/>
        <v>0</v>
      </c>
      <c r="AL730" s="85"/>
    </row>
    <row r="731" spans="1:38" ht="12.75" hidden="1" customHeight="1" x14ac:dyDescent="0.25">
      <c r="A731" s="10" t="s">
        <v>1623</v>
      </c>
      <c r="B731" s="11" t="s">
        <v>2759</v>
      </c>
      <c r="C731" s="11" t="s">
        <v>92</v>
      </c>
      <c r="D731" s="90" t="str">
        <f t="shared" si="67"/>
        <v>19</v>
      </c>
      <c r="E731" s="90" t="str">
        <f t="shared" si="68"/>
        <v>1901</v>
      </c>
      <c r="F731" s="11" t="s">
        <v>1671</v>
      </c>
      <c r="G731" s="11" t="s">
        <v>1672</v>
      </c>
      <c r="H731" s="11">
        <v>64</v>
      </c>
      <c r="I731" s="11" t="s">
        <v>1673</v>
      </c>
      <c r="J731" s="11" t="s">
        <v>1674</v>
      </c>
      <c r="K731" s="13">
        <v>14</v>
      </c>
      <c r="L731" s="14">
        <v>6</v>
      </c>
      <c r="M731" s="75">
        <v>10</v>
      </c>
      <c r="N731" s="11" t="s">
        <v>1676</v>
      </c>
      <c r="O731" s="12" t="s">
        <v>37</v>
      </c>
      <c r="P731" s="16">
        <v>52620415</v>
      </c>
      <c r="Q731" s="18">
        <v>4</v>
      </c>
      <c r="R731" s="20">
        <v>44197</v>
      </c>
      <c r="S731" s="22">
        <v>12</v>
      </c>
      <c r="T731" s="7"/>
      <c r="U731" s="51">
        <v>4</v>
      </c>
      <c r="V731" s="79"/>
      <c r="W731" s="78"/>
      <c r="X731" s="49">
        <f t="shared" si="66"/>
        <v>0</v>
      </c>
      <c r="Y731" s="16">
        <v>0</v>
      </c>
      <c r="Z731" s="16">
        <v>705897143</v>
      </c>
      <c r="AA731" s="16">
        <v>52620415</v>
      </c>
      <c r="AB731" s="16">
        <v>0</v>
      </c>
      <c r="AC731" s="16">
        <v>0</v>
      </c>
      <c r="AD731" s="55">
        <v>52620415</v>
      </c>
      <c r="AF731" s="58">
        <f t="shared" si="69"/>
        <v>0</v>
      </c>
      <c r="AJ731" s="83">
        <f t="shared" si="70"/>
        <v>0</v>
      </c>
      <c r="AK731" s="84">
        <f t="shared" si="71"/>
        <v>0</v>
      </c>
      <c r="AL731" s="85"/>
    </row>
    <row r="732" spans="1:38" ht="12.75" hidden="1" customHeight="1" x14ac:dyDescent="0.25">
      <c r="A732" s="10" t="s">
        <v>1623</v>
      </c>
      <c r="B732" s="11" t="s">
        <v>2759</v>
      </c>
      <c r="C732" s="11" t="s">
        <v>92</v>
      </c>
      <c r="D732" s="90" t="str">
        <f t="shared" si="67"/>
        <v>19</v>
      </c>
      <c r="E732" s="90" t="str">
        <f t="shared" si="68"/>
        <v>1901</v>
      </c>
      <c r="F732" s="11" t="s">
        <v>1671</v>
      </c>
      <c r="G732" s="11" t="s">
        <v>1672</v>
      </c>
      <c r="H732" s="11">
        <v>64</v>
      </c>
      <c r="I732" s="11" t="s">
        <v>1673</v>
      </c>
      <c r="J732" s="11" t="s">
        <v>1674</v>
      </c>
      <c r="K732" s="13">
        <v>14</v>
      </c>
      <c r="L732" s="14">
        <v>6</v>
      </c>
      <c r="M732" s="75">
        <v>10</v>
      </c>
      <c r="N732" s="11" t="s">
        <v>1677</v>
      </c>
      <c r="O732" s="12" t="s">
        <v>37</v>
      </c>
      <c r="P732" s="16">
        <v>40608062</v>
      </c>
      <c r="Q732" s="18">
        <v>10</v>
      </c>
      <c r="R732" s="20">
        <v>44197</v>
      </c>
      <c r="S732" s="22">
        <v>12</v>
      </c>
      <c r="T732" s="7"/>
      <c r="U732" s="51">
        <v>10</v>
      </c>
      <c r="V732" s="79"/>
      <c r="W732" s="78"/>
      <c r="X732" s="49">
        <f t="shared" si="66"/>
        <v>0</v>
      </c>
      <c r="Y732" s="16">
        <v>0</v>
      </c>
      <c r="Z732" s="16">
        <v>705897143</v>
      </c>
      <c r="AA732" s="16">
        <v>40608062</v>
      </c>
      <c r="AB732" s="16">
        <v>0</v>
      </c>
      <c r="AC732" s="16">
        <v>0</v>
      </c>
      <c r="AD732" s="55">
        <v>40608062</v>
      </c>
      <c r="AF732" s="58">
        <f t="shared" si="69"/>
        <v>0</v>
      </c>
      <c r="AJ732" s="83">
        <f t="shared" si="70"/>
        <v>0</v>
      </c>
      <c r="AK732" s="84">
        <f t="shared" si="71"/>
        <v>0</v>
      </c>
      <c r="AL732" s="85"/>
    </row>
    <row r="733" spans="1:38" ht="12.75" hidden="1" customHeight="1" x14ac:dyDescent="0.25">
      <c r="A733" s="10" t="s">
        <v>1623</v>
      </c>
      <c r="B733" s="11" t="s">
        <v>2759</v>
      </c>
      <c r="C733" s="11" t="s">
        <v>92</v>
      </c>
      <c r="D733" s="90" t="str">
        <f t="shared" si="67"/>
        <v>19</v>
      </c>
      <c r="E733" s="90" t="str">
        <f t="shared" si="68"/>
        <v>1901</v>
      </c>
      <c r="F733" s="11" t="s">
        <v>1671</v>
      </c>
      <c r="G733" s="11" t="s">
        <v>1672</v>
      </c>
      <c r="H733" s="11">
        <v>64</v>
      </c>
      <c r="I733" s="11" t="s">
        <v>1673</v>
      </c>
      <c r="J733" s="11" t="s">
        <v>1674</v>
      </c>
      <c r="K733" s="13">
        <v>14</v>
      </c>
      <c r="L733" s="14">
        <v>6</v>
      </c>
      <c r="M733" s="75">
        <v>10</v>
      </c>
      <c r="N733" s="11" t="s">
        <v>1678</v>
      </c>
      <c r="O733" s="12" t="s">
        <v>37</v>
      </c>
      <c r="P733" s="16">
        <v>329813652</v>
      </c>
      <c r="Q733" s="18">
        <v>17</v>
      </c>
      <c r="R733" s="20">
        <v>44197</v>
      </c>
      <c r="S733" s="22">
        <v>12</v>
      </c>
      <c r="T733" s="7"/>
      <c r="U733" s="51">
        <v>17</v>
      </c>
      <c r="V733" s="79"/>
      <c r="W733" s="78"/>
      <c r="X733" s="49">
        <f t="shared" si="66"/>
        <v>0</v>
      </c>
      <c r="Y733" s="16">
        <v>0</v>
      </c>
      <c r="Z733" s="16">
        <v>705897143</v>
      </c>
      <c r="AA733" s="16">
        <v>329813652</v>
      </c>
      <c r="AB733" s="16">
        <v>0</v>
      </c>
      <c r="AC733" s="16">
        <v>0</v>
      </c>
      <c r="AD733" s="55">
        <v>329813652</v>
      </c>
      <c r="AF733" s="58">
        <f t="shared" si="69"/>
        <v>0</v>
      </c>
      <c r="AJ733" s="83">
        <f t="shared" si="70"/>
        <v>0</v>
      </c>
      <c r="AK733" s="84">
        <f t="shared" si="71"/>
        <v>0</v>
      </c>
      <c r="AL733" s="85"/>
    </row>
    <row r="734" spans="1:38" ht="12.75" hidden="1" customHeight="1" x14ac:dyDescent="0.25">
      <c r="A734" s="10" t="s">
        <v>1623</v>
      </c>
      <c r="B734" s="11" t="s">
        <v>2759</v>
      </c>
      <c r="C734" s="11" t="s">
        <v>92</v>
      </c>
      <c r="D734" s="90" t="str">
        <f t="shared" si="67"/>
        <v>19</v>
      </c>
      <c r="E734" s="90" t="str">
        <f t="shared" si="68"/>
        <v>1901</v>
      </c>
      <c r="F734" s="11" t="s">
        <v>1671</v>
      </c>
      <c r="G734" s="11" t="s">
        <v>1672</v>
      </c>
      <c r="H734" s="11">
        <v>64</v>
      </c>
      <c r="I734" s="11" t="s">
        <v>1673</v>
      </c>
      <c r="J734" s="11" t="s">
        <v>1674</v>
      </c>
      <c r="K734" s="13">
        <v>14</v>
      </c>
      <c r="L734" s="14">
        <v>6</v>
      </c>
      <c r="M734" s="75">
        <v>10</v>
      </c>
      <c r="N734" s="11" t="s">
        <v>1679</v>
      </c>
      <c r="O734" s="12" t="s">
        <v>37</v>
      </c>
      <c r="P734" s="16">
        <v>200000000</v>
      </c>
      <c r="Q734" s="18">
        <v>8</v>
      </c>
      <c r="R734" s="20">
        <v>44197</v>
      </c>
      <c r="S734" s="22">
        <v>12</v>
      </c>
      <c r="T734" s="7"/>
      <c r="U734" s="51">
        <v>8</v>
      </c>
      <c r="V734" s="79"/>
      <c r="W734" s="78"/>
      <c r="X734" s="49">
        <f t="shared" si="66"/>
        <v>0</v>
      </c>
      <c r="Y734" s="16">
        <v>0</v>
      </c>
      <c r="Z734" s="16">
        <v>705897143</v>
      </c>
      <c r="AA734" s="16">
        <v>200000000</v>
      </c>
      <c r="AB734" s="16">
        <v>0</v>
      </c>
      <c r="AC734" s="16">
        <v>0</v>
      </c>
      <c r="AD734" s="55">
        <v>200000000</v>
      </c>
      <c r="AF734" s="58">
        <f t="shared" si="69"/>
        <v>0</v>
      </c>
      <c r="AJ734" s="83">
        <f t="shared" si="70"/>
        <v>0</v>
      </c>
      <c r="AK734" s="84">
        <f t="shared" si="71"/>
        <v>0</v>
      </c>
      <c r="AL734" s="85"/>
    </row>
    <row r="735" spans="1:38" ht="12.75" hidden="1" customHeight="1" x14ac:dyDescent="0.25">
      <c r="A735" s="10" t="s">
        <v>1623</v>
      </c>
      <c r="B735" s="11" t="s">
        <v>2759</v>
      </c>
      <c r="C735" s="11" t="s">
        <v>92</v>
      </c>
      <c r="D735" s="90" t="str">
        <f t="shared" si="67"/>
        <v>19</v>
      </c>
      <c r="E735" s="90" t="str">
        <f t="shared" si="68"/>
        <v>1901</v>
      </c>
      <c r="F735" s="11" t="s">
        <v>1671</v>
      </c>
      <c r="G735" s="11" t="s">
        <v>1672</v>
      </c>
      <c r="H735" s="11">
        <v>64</v>
      </c>
      <c r="I735" s="11" t="s">
        <v>1673</v>
      </c>
      <c r="J735" s="11" t="s">
        <v>1674</v>
      </c>
      <c r="K735" s="13">
        <v>14</v>
      </c>
      <c r="L735" s="14">
        <v>6</v>
      </c>
      <c r="M735" s="75">
        <v>10</v>
      </c>
      <c r="N735" s="11" t="s">
        <v>1680</v>
      </c>
      <c r="O735" s="12" t="s">
        <v>37</v>
      </c>
      <c r="P735" s="16">
        <v>41518557</v>
      </c>
      <c r="Q735" s="18">
        <v>10</v>
      </c>
      <c r="R735" s="20">
        <v>44197</v>
      </c>
      <c r="S735" s="22">
        <v>12</v>
      </c>
      <c r="T735" s="7"/>
      <c r="U735" s="51">
        <v>10</v>
      </c>
      <c r="V735" s="79"/>
      <c r="W735" s="78"/>
      <c r="X735" s="49">
        <f t="shared" si="66"/>
        <v>0</v>
      </c>
      <c r="Y735" s="16">
        <v>0</v>
      </c>
      <c r="Z735" s="16">
        <v>705897143</v>
      </c>
      <c r="AA735" s="16">
        <v>41518557</v>
      </c>
      <c r="AB735" s="16">
        <v>0</v>
      </c>
      <c r="AC735" s="16">
        <v>0</v>
      </c>
      <c r="AD735" s="55">
        <v>41518557</v>
      </c>
      <c r="AF735" s="58">
        <f t="shared" si="69"/>
        <v>0</v>
      </c>
      <c r="AJ735" s="83">
        <f t="shared" si="70"/>
        <v>0</v>
      </c>
      <c r="AK735" s="84">
        <f t="shared" si="71"/>
        <v>0</v>
      </c>
      <c r="AL735" s="85"/>
    </row>
    <row r="736" spans="1:38" ht="12.75" hidden="1" customHeight="1" x14ac:dyDescent="0.25">
      <c r="A736" s="10" t="s">
        <v>1623</v>
      </c>
      <c r="B736" s="11" t="s">
        <v>2759</v>
      </c>
      <c r="C736" s="11" t="s">
        <v>92</v>
      </c>
      <c r="D736" s="90" t="str">
        <f t="shared" si="67"/>
        <v>19</v>
      </c>
      <c r="E736" s="90" t="str">
        <f t="shared" si="68"/>
        <v>1901</v>
      </c>
      <c r="F736" s="11" t="s">
        <v>1671</v>
      </c>
      <c r="G736" s="11" t="s">
        <v>1681</v>
      </c>
      <c r="H736" s="11">
        <v>65</v>
      </c>
      <c r="I736" s="11" t="s">
        <v>1682</v>
      </c>
      <c r="J736" s="11" t="s">
        <v>1683</v>
      </c>
      <c r="K736" s="13">
        <v>60</v>
      </c>
      <c r="L736" s="14">
        <v>30</v>
      </c>
      <c r="M736" s="75">
        <v>30</v>
      </c>
      <c r="N736" s="11" t="s">
        <v>1684</v>
      </c>
      <c r="O736" s="12" t="s">
        <v>37</v>
      </c>
      <c r="P736" s="16">
        <v>41882755</v>
      </c>
      <c r="Q736" s="18">
        <v>25</v>
      </c>
      <c r="R736" s="20">
        <v>44197</v>
      </c>
      <c r="S736" s="22">
        <v>12</v>
      </c>
      <c r="T736" s="7"/>
      <c r="U736" s="51">
        <v>25</v>
      </c>
      <c r="V736" s="79"/>
      <c r="W736" s="78"/>
      <c r="X736" s="49">
        <f t="shared" si="66"/>
        <v>0</v>
      </c>
      <c r="Y736" s="16">
        <v>0</v>
      </c>
      <c r="Z736" s="16">
        <v>365238923</v>
      </c>
      <c r="AA736" s="16">
        <v>41882755</v>
      </c>
      <c r="AB736" s="16">
        <v>0</v>
      </c>
      <c r="AC736" s="16">
        <v>0</v>
      </c>
      <c r="AD736" s="55">
        <v>41882755</v>
      </c>
      <c r="AF736" s="58">
        <f t="shared" si="69"/>
        <v>0</v>
      </c>
      <c r="AJ736" s="83">
        <f t="shared" si="70"/>
        <v>0</v>
      </c>
      <c r="AK736" s="84">
        <f t="shared" si="71"/>
        <v>0</v>
      </c>
      <c r="AL736" s="85"/>
    </row>
    <row r="737" spans="1:38" ht="12.75" hidden="1" customHeight="1" x14ac:dyDescent="0.25">
      <c r="A737" s="10" t="s">
        <v>1623</v>
      </c>
      <c r="B737" s="11" t="s">
        <v>2759</v>
      </c>
      <c r="C737" s="11" t="s">
        <v>92</v>
      </c>
      <c r="D737" s="90" t="str">
        <f t="shared" si="67"/>
        <v>19</v>
      </c>
      <c r="E737" s="90" t="str">
        <f t="shared" si="68"/>
        <v>1901</v>
      </c>
      <c r="F737" s="11" t="s">
        <v>1671</v>
      </c>
      <c r="G737" s="11" t="s">
        <v>1681</v>
      </c>
      <c r="H737" s="11">
        <v>65</v>
      </c>
      <c r="I737" s="11" t="s">
        <v>1682</v>
      </c>
      <c r="J737" s="11" t="s">
        <v>1683</v>
      </c>
      <c r="K737" s="13">
        <v>60</v>
      </c>
      <c r="L737" s="14">
        <v>30</v>
      </c>
      <c r="M737" s="75">
        <v>30</v>
      </c>
      <c r="N737" s="11" t="s">
        <v>1685</v>
      </c>
      <c r="O737" s="12" t="s">
        <v>37</v>
      </c>
      <c r="P737" s="16">
        <v>323356168</v>
      </c>
      <c r="Q737" s="18">
        <v>15</v>
      </c>
      <c r="R737" s="20">
        <v>44197</v>
      </c>
      <c r="S737" s="22">
        <v>12</v>
      </c>
      <c r="T737" s="7"/>
      <c r="U737" s="51">
        <v>15</v>
      </c>
      <c r="V737" s="79"/>
      <c r="W737" s="78"/>
      <c r="X737" s="49">
        <f t="shared" si="66"/>
        <v>0</v>
      </c>
      <c r="Y737" s="16">
        <v>0</v>
      </c>
      <c r="Z737" s="16">
        <v>365238923</v>
      </c>
      <c r="AA737" s="16">
        <v>323356168</v>
      </c>
      <c r="AB737" s="16">
        <v>0</v>
      </c>
      <c r="AC737" s="16">
        <v>0</v>
      </c>
      <c r="AD737" s="55">
        <v>323356168</v>
      </c>
      <c r="AF737" s="58">
        <f t="shared" si="69"/>
        <v>0</v>
      </c>
      <c r="AJ737" s="83">
        <f t="shared" si="70"/>
        <v>0</v>
      </c>
      <c r="AK737" s="84">
        <f t="shared" si="71"/>
        <v>0</v>
      </c>
      <c r="AL737" s="85"/>
    </row>
    <row r="738" spans="1:38" ht="12.75" hidden="1" customHeight="1" x14ac:dyDescent="0.25">
      <c r="A738" s="10" t="s">
        <v>1623</v>
      </c>
      <c r="B738" s="11" t="s">
        <v>2759</v>
      </c>
      <c r="C738" s="11" t="s">
        <v>92</v>
      </c>
      <c r="D738" s="90" t="str">
        <f t="shared" si="67"/>
        <v>19</v>
      </c>
      <c r="E738" s="90" t="str">
        <f t="shared" si="68"/>
        <v>1901</v>
      </c>
      <c r="F738" s="11" t="s">
        <v>1686</v>
      </c>
      <c r="G738" s="11" t="s">
        <v>1687</v>
      </c>
      <c r="H738" s="11">
        <v>66</v>
      </c>
      <c r="I738" s="11" t="s">
        <v>1688</v>
      </c>
      <c r="J738" s="11" t="s">
        <v>1689</v>
      </c>
      <c r="K738" s="13">
        <v>80</v>
      </c>
      <c r="L738" s="14">
        <v>30</v>
      </c>
      <c r="M738" s="75">
        <v>30</v>
      </c>
      <c r="N738" s="11" t="s">
        <v>1690</v>
      </c>
      <c r="O738" s="12" t="s">
        <v>37</v>
      </c>
      <c r="P738" s="16">
        <v>449303869</v>
      </c>
      <c r="Q738" s="18">
        <v>1</v>
      </c>
      <c r="R738" s="20">
        <v>44197</v>
      </c>
      <c r="S738" s="22">
        <v>12</v>
      </c>
      <c r="T738" s="7"/>
      <c r="U738" s="51">
        <v>1</v>
      </c>
      <c r="V738" s="79"/>
      <c r="W738" s="78"/>
      <c r="X738" s="49">
        <f t="shared" si="66"/>
        <v>0</v>
      </c>
      <c r="Y738" s="16">
        <v>0</v>
      </c>
      <c r="Z738" s="16">
        <v>496234540</v>
      </c>
      <c r="AA738" s="16">
        <v>449303869</v>
      </c>
      <c r="AB738" s="16">
        <v>0</v>
      </c>
      <c r="AC738" s="16">
        <v>0</v>
      </c>
      <c r="AD738" s="55">
        <v>449303869</v>
      </c>
      <c r="AF738" s="58">
        <f t="shared" si="69"/>
        <v>0</v>
      </c>
      <c r="AJ738" s="83">
        <f t="shared" si="70"/>
        <v>0</v>
      </c>
      <c r="AK738" s="84">
        <f t="shared" si="71"/>
        <v>0</v>
      </c>
      <c r="AL738" s="85"/>
    </row>
    <row r="739" spans="1:38" ht="12.75" hidden="1" customHeight="1" x14ac:dyDescent="0.25">
      <c r="A739" s="10" t="s">
        <v>1623</v>
      </c>
      <c r="B739" s="11" t="s">
        <v>2759</v>
      </c>
      <c r="C739" s="11" t="s">
        <v>92</v>
      </c>
      <c r="D739" s="90" t="str">
        <f t="shared" si="67"/>
        <v>19</v>
      </c>
      <c r="E739" s="90" t="str">
        <f t="shared" si="68"/>
        <v>1901</v>
      </c>
      <c r="F739" s="11" t="s">
        <v>1686</v>
      </c>
      <c r="G739" s="11" t="s">
        <v>1687</v>
      </c>
      <c r="H739" s="11">
        <v>66</v>
      </c>
      <c r="I739" s="11" t="s">
        <v>1688</v>
      </c>
      <c r="J739" s="11" t="s">
        <v>1689</v>
      </c>
      <c r="K739" s="13">
        <v>80</v>
      </c>
      <c r="L739" s="14">
        <v>30</v>
      </c>
      <c r="M739" s="75">
        <v>30</v>
      </c>
      <c r="N739" s="11" t="s">
        <v>1691</v>
      </c>
      <c r="O739" s="12" t="s">
        <v>37</v>
      </c>
      <c r="P739" s="16">
        <v>46930671</v>
      </c>
      <c r="Q739" s="18">
        <v>30</v>
      </c>
      <c r="R739" s="20">
        <v>44197</v>
      </c>
      <c r="S739" s="22">
        <v>12</v>
      </c>
      <c r="T739" s="7"/>
      <c r="U739" s="51">
        <v>30</v>
      </c>
      <c r="V739" s="79"/>
      <c r="W739" s="78"/>
      <c r="X739" s="49">
        <f t="shared" si="66"/>
        <v>0</v>
      </c>
      <c r="Y739" s="16">
        <v>0</v>
      </c>
      <c r="Z739" s="16">
        <v>496234540</v>
      </c>
      <c r="AA739" s="16">
        <v>46930671</v>
      </c>
      <c r="AB739" s="16">
        <v>0</v>
      </c>
      <c r="AC739" s="16">
        <v>0</v>
      </c>
      <c r="AD739" s="55">
        <v>46930671</v>
      </c>
      <c r="AF739" s="58">
        <f t="shared" si="69"/>
        <v>0</v>
      </c>
      <c r="AJ739" s="83">
        <f t="shared" si="70"/>
        <v>0</v>
      </c>
      <c r="AK739" s="84">
        <f t="shared" si="71"/>
        <v>0</v>
      </c>
      <c r="AL739" s="85"/>
    </row>
    <row r="740" spans="1:38" ht="12.75" hidden="1" customHeight="1" x14ac:dyDescent="0.25">
      <c r="A740" s="10" t="s">
        <v>1623</v>
      </c>
      <c r="B740" s="11" t="s">
        <v>2759</v>
      </c>
      <c r="C740" s="11" t="s">
        <v>92</v>
      </c>
      <c r="D740" s="90" t="str">
        <f t="shared" si="67"/>
        <v>19</v>
      </c>
      <c r="E740" s="90" t="str">
        <f t="shared" si="68"/>
        <v>1901</v>
      </c>
      <c r="F740" s="11" t="s">
        <v>1671</v>
      </c>
      <c r="G740" s="11" t="s">
        <v>1692</v>
      </c>
      <c r="H740" s="11">
        <v>67</v>
      </c>
      <c r="I740" s="11" t="s">
        <v>1693</v>
      </c>
      <c r="J740" s="11" t="s">
        <v>1694</v>
      </c>
      <c r="K740" s="13">
        <v>100</v>
      </c>
      <c r="L740" s="14">
        <v>100</v>
      </c>
      <c r="M740" s="75">
        <v>73</v>
      </c>
      <c r="N740" s="11" t="s">
        <v>1695</v>
      </c>
      <c r="O740" s="12" t="s">
        <v>37</v>
      </c>
      <c r="P740" s="16">
        <v>54629680</v>
      </c>
      <c r="Q740" s="18">
        <v>1</v>
      </c>
      <c r="R740" s="20">
        <v>44197</v>
      </c>
      <c r="S740" s="22">
        <v>12</v>
      </c>
      <c r="T740" s="7"/>
      <c r="U740" s="51">
        <v>1</v>
      </c>
      <c r="V740" s="79"/>
      <c r="W740" s="78"/>
      <c r="X740" s="49">
        <f t="shared" si="66"/>
        <v>0</v>
      </c>
      <c r="Y740" s="16">
        <v>0</v>
      </c>
      <c r="Z740" s="16">
        <v>462970392</v>
      </c>
      <c r="AA740" s="16">
        <v>54629680</v>
      </c>
      <c r="AB740" s="16">
        <v>0</v>
      </c>
      <c r="AC740" s="16">
        <v>0</v>
      </c>
      <c r="AD740" s="55">
        <v>54629680</v>
      </c>
      <c r="AF740" s="58">
        <f t="shared" si="69"/>
        <v>0</v>
      </c>
      <c r="AJ740" s="83">
        <f t="shared" si="70"/>
        <v>0</v>
      </c>
      <c r="AK740" s="84">
        <f t="shared" si="71"/>
        <v>0</v>
      </c>
      <c r="AL740" s="85"/>
    </row>
    <row r="741" spans="1:38" ht="12.75" hidden="1" customHeight="1" x14ac:dyDescent="0.25">
      <c r="A741" s="10" t="s">
        <v>1623</v>
      </c>
      <c r="B741" s="11" t="s">
        <v>2759</v>
      </c>
      <c r="C741" s="11" t="s">
        <v>92</v>
      </c>
      <c r="D741" s="90" t="str">
        <f t="shared" si="67"/>
        <v>19</v>
      </c>
      <c r="E741" s="90" t="str">
        <f t="shared" si="68"/>
        <v>1901</v>
      </c>
      <c r="F741" s="11" t="s">
        <v>1671</v>
      </c>
      <c r="G741" s="11" t="s">
        <v>1692</v>
      </c>
      <c r="H741" s="11">
        <v>67</v>
      </c>
      <c r="I741" s="11" t="s">
        <v>1693</v>
      </c>
      <c r="J741" s="11" t="s">
        <v>1694</v>
      </c>
      <c r="K741" s="13">
        <v>100</v>
      </c>
      <c r="L741" s="14">
        <v>100</v>
      </c>
      <c r="M741" s="75">
        <v>73</v>
      </c>
      <c r="N741" s="11" t="s">
        <v>1696</v>
      </c>
      <c r="O741" s="12" t="s">
        <v>37</v>
      </c>
      <c r="P741" s="16">
        <v>408340712</v>
      </c>
      <c r="Q741" s="18">
        <v>40</v>
      </c>
      <c r="R741" s="20">
        <v>44197</v>
      </c>
      <c r="S741" s="22">
        <v>12</v>
      </c>
      <c r="T741" s="7"/>
      <c r="U741" s="51">
        <v>40</v>
      </c>
      <c r="V741" s="79"/>
      <c r="W741" s="78"/>
      <c r="X741" s="49">
        <f t="shared" si="66"/>
        <v>0</v>
      </c>
      <c r="Y741" s="16">
        <v>0</v>
      </c>
      <c r="Z741" s="16">
        <v>462970392</v>
      </c>
      <c r="AA741" s="16">
        <v>408340712</v>
      </c>
      <c r="AB741" s="16">
        <v>0</v>
      </c>
      <c r="AC741" s="16">
        <v>0</v>
      </c>
      <c r="AD741" s="55">
        <v>408340712</v>
      </c>
      <c r="AF741" s="58">
        <f t="shared" si="69"/>
        <v>0</v>
      </c>
      <c r="AJ741" s="83">
        <f t="shared" si="70"/>
        <v>0</v>
      </c>
      <c r="AK741" s="84">
        <f t="shared" si="71"/>
        <v>0</v>
      </c>
      <c r="AL741" s="85"/>
    </row>
    <row r="742" spans="1:38" ht="12.75" hidden="1" customHeight="1" x14ac:dyDescent="0.25">
      <c r="A742" s="10" t="s">
        <v>1623</v>
      </c>
      <c r="B742" s="11" t="s">
        <v>2759</v>
      </c>
      <c r="C742" s="11" t="s">
        <v>92</v>
      </c>
      <c r="D742" s="90" t="str">
        <f t="shared" si="67"/>
        <v>19</v>
      </c>
      <c r="E742" s="90" t="str">
        <f t="shared" si="68"/>
        <v>1901</v>
      </c>
      <c r="F742" s="11" t="s">
        <v>1697</v>
      </c>
      <c r="G742" s="11" t="s">
        <v>1087</v>
      </c>
      <c r="H742" s="11">
        <v>68</v>
      </c>
      <c r="I742" s="11" t="s">
        <v>1698</v>
      </c>
      <c r="J742" s="11" t="s">
        <v>1699</v>
      </c>
      <c r="K742" s="13">
        <v>50</v>
      </c>
      <c r="L742" s="14">
        <v>15</v>
      </c>
      <c r="M742" s="75">
        <v>15</v>
      </c>
      <c r="N742" s="11"/>
      <c r="O742" s="12" t="s">
        <v>37</v>
      </c>
      <c r="P742" s="16">
        <v>644455328</v>
      </c>
      <c r="Q742" s="18">
        <v>116</v>
      </c>
      <c r="R742" s="20">
        <v>44197</v>
      </c>
      <c r="S742" s="22">
        <v>12</v>
      </c>
      <c r="T742" s="7"/>
      <c r="U742" s="51">
        <v>116</v>
      </c>
      <c r="V742" s="79"/>
      <c r="W742" s="78"/>
      <c r="X742" s="49">
        <f t="shared" si="66"/>
        <v>0</v>
      </c>
      <c r="Y742" s="16">
        <v>0</v>
      </c>
      <c r="Z742" s="16">
        <v>732358075</v>
      </c>
      <c r="AA742" s="16">
        <v>644455328</v>
      </c>
      <c r="AB742" s="16">
        <v>0</v>
      </c>
      <c r="AC742" s="16">
        <v>0</v>
      </c>
      <c r="AD742" s="55">
        <v>644455328</v>
      </c>
      <c r="AF742" s="58">
        <f t="shared" si="69"/>
        <v>0</v>
      </c>
      <c r="AJ742" s="83">
        <f t="shared" si="70"/>
        <v>0</v>
      </c>
      <c r="AK742" s="84">
        <f t="shared" si="71"/>
        <v>0</v>
      </c>
      <c r="AL742" s="85"/>
    </row>
    <row r="743" spans="1:38" ht="12.75" hidden="1" customHeight="1" x14ac:dyDescent="0.25">
      <c r="A743" s="10" t="s">
        <v>1623</v>
      </c>
      <c r="B743" s="11" t="s">
        <v>2759</v>
      </c>
      <c r="C743" s="11" t="s">
        <v>92</v>
      </c>
      <c r="D743" s="90" t="str">
        <f t="shared" si="67"/>
        <v>19</v>
      </c>
      <c r="E743" s="90" t="str">
        <f t="shared" si="68"/>
        <v>1901</v>
      </c>
      <c r="F743" s="11" t="s">
        <v>1697</v>
      </c>
      <c r="G743" s="11" t="s">
        <v>1087</v>
      </c>
      <c r="H743" s="11">
        <v>68</v>
      </c>
      <c r="I743" s="11" t="s">
        <v>1698</v>
      </c>
      <c r="J743" s="11" t="s">
        <v>1699</v>
      </c>
      <c r="K743" s="13">
        <v>50</v>
      </c>
      <c r="L743" s="14">
        <v>15</v>
      </c>
      <c r="M743" s="75">
        <v>15</v>
      </c>
      <c r="N743" s="11" t="s">
        <v>1700</v>
      </c>
      <c r="O743" s="12" t="s">
        <v>37</v>
      </c>
      <c r="P743" s="16">
        <v>87902747</v>
      </c>
      <c r="Q743" s="18">
        <v>300</v>
      </c>
      <c r="R743" s="20">
        <v>44197</v>
      </c>
      <c r="S743" s="22">
        <v>12</v>
      </c>
      <c r="T743" s="7"/>
      <c r="U743" s="51">
        <v>300</v>
      </c>
      <c r="V743" s="79"/>
      <c r="W743" s="78"/>
      <c r="X743" s="49">
        <f t="shared" si="66"/>
        <v>0</v>
      </c>
      <c r="Y743" s="16">
        <v>0</v>
      </c>
      <c r="Z743" s="16">
        <v>732358075</v>
      </c>
      <c r="AA743" s="16">
        <v>87902747</v>
      </c>
      <c r="AB743" s="16">
        <v>0</v>
      </c>
      <c r="AC743" s="16">
        <v>0</v>
      </c>
      <c r="AD743" s="55">
        <v>87902747</v>
      </c>
      <c r="AF743" s="58">
        <f t="shared" si="69"/>
        <v>0</v>
      </c>
      <c r="AJ743" s="83">
        <f t="shared" si="70"/>
        <v>0</v>
      </c>
      <c r="AK743" s="84">
        <f t="shared" si="71"/>
        <v>0</v>
      </c>
      <c r="AL743" s="85"/>
    </row>
    <row r="744" spans="1:38" ht="12.75" hidden="1" customHeight="1" x14ac:dyDescent="0.25">
      <c r="A744" s="10" t="s">
        <v>1623</v>
      </c>
      <c r="B744" s="11" t="s">
        <v>2759</v>
      </c>
      <c r="C744" s="11" t="s">
        <v>92</v>
      </c>
      <c r="D744" s="90" t="str">
        <f t="shared" si="67"/>
        <v>19</v>
      </c>
      <c r="E744" s="90" t="str">
        <f t="shared" si="68"/>
        <v>1901</v>
      </c>
      <c r="F744" s="11" t="s">
        <v>1697</v>
      </c>
      <c r="G744" s="11" t="s">
        <v>1701</v>
      </c>
      <c r="H744" s="11">
        <v>69</v>
      </c>
      <c r="I744" s="11" t="s">
        <v>1702</v>
      </c>
      <c r="J744" s="11" t="s">
        <v>1703</v>
      </c>
      <c r="K744" s="13">
        <v>4</v>
      </c>
      <c r="L744" s="14">
        <v>1.2</v>
      </c>
      <c r="M744" s="75">
        <v>0.2</v>
      </c>
      <c r="N744" s="11" t="s">
        <v>1704</v>
      </c>
      <c r="O744" s="12" t="s">
        <v>37</v>
      </c>
      <c r="P744" s="16">
        <v>161703852</v>
      </c>
      <c r="Q744" s="18">
        <v>100</v>
      </c>
      <c r="R744" s="20">
        <v>44197</v>
      </c>
      <c r="S744" s="22">
        <v>12</v>
      </c>
      <c r="T744" s="7"/>
      <c r="U744" s="51">
        <v>100</v>
      </c>
      <c r="V744" s="79"/>
      <c r="W744" s="78"/>
      <c r="X744" s="49">
        <f t="shared" si="66"/>
        <v>0</v>
      </c>
      <c r="Y744" s="16">
        <v>0</v>
      </c>
      <c r="Z744" s="16">
        <v>161703852</v>
      </c>
      <c r="AA744" s="16">
        <v>161703852</v>
      </c>
      <c r="AB744" s="16">
        <v>0</v>
      </c>
      <c r="AC744" s="16">
        <v>0</v>
      </c>
      <c r="AD744" s="55">
        <v>161703852</v>
      </c>
      <c r="AF744" s="58">
        <f t="shared" si="69"/>
        <v>0</v>
      </c>
      <c r="AJ744" s="83">
        <f t="shared" si="70"/>
        <v>0</v>
      </c>
      <c r="AK744" s="84">
        <f t="shared" si="71"/>
        <v>0</v>
      </c>
      <c r="AL744" s="85"/>
    </row>
    <row r="745" spans="1:38" ht="12.75" hidden="1" customHeight="1" x14ac:dyDescent="0.25">
      <c r="A745" s="10" t="s">
        <v>1623</v>
      </c>
      <c r="B745" s="11" t="s">
        <v>2759</v>
      </c>
      <c r="C745" s="11" t="s">
        <v>92</v>
      </c>
      <c r="D745" s="90" t="str">
        <f t="shared" si="67"/>
        <v>19</v>
      </c>
      <c r="E745" s="90" t="str">
        <f t="shared" si="68"/>
        <v>1901</v>
      </c>
      <c r="F745" s="11" t="s">
        <v>1631</v>
      </c>
      <c r="G745" s="11" t="s">
        <v>1705</v>
      </c>
      <c r="H745" s="11">
        <v>71</v>
      </c>
      <c r="I745" s="11" t="s">
        <v>1706</v>
      </c>
      <c r="J745" s="11" t="s">
        <v>1707</v>
      </c>
      <c r="K745" s="13">
        <v>95</v>
      </c>
      <c r="L745" s="14">
        <v>95</v>
      </c>
      <c r="M745" s="75">
        <v>93</v>
      </c>
      <c r="N745" s="11" t="s">
        <v>1708</v>
      </c>
      <c r="O745" s="12" t="s">
        <v>37</v>
      </c>
      <c r="P745" s="16">
        <v>911376525</v>
      </c>
      <c r="Q745" s="18">
        <v>360</v>
      </c>
      <c r="R745" s="20">
        <v>44197</v>
      </c>
      <c r="S745" s="22">
        <v>12</v>
      </c>
      <c r="T745" s="7"/>
      <c r="U745" s="51">
        <v>360</v>
      </c>
      <c r="V745" s="79"/>
      <c r="W745" s="78"/>
      <c r="X745" s="49">
        <f t="shared" si="66"/>
        <v>0</v>
      </c>
      <c r="Y745" s="16">
        <v>0</v>
      </c>
      <c r="Z745" s="16">
        <v>6887043443</v>
      </c>
      <c r="AA745" s="16">
        <v>911376525</v>
      </c>
      <c r="AB745" s="16">
        <v>0</v>
      </c>
      <c r="AC745" s="16">
        <v>0</v>
      </c>
      <c r="AD745" s="55">
        <v>911376525</v>
      </c>
      <c r="AF745" s="58">
        <f t="shared" si="69"/>
        <v>0</v>
      </c>
      <c r="AJ745" s="83">
        <f t="shared" si="70"/>
        <v>0</v>
      </c>
      <c r="AK745" s="84">
        <f t="shared" si="71"/>
        <v>0</v>
      </c>
      <c r="AL745" s="85"/>
    </row>
    <row r="746" spans="1:38" ht="12.75" hidden="1" customHeight="1" x14ac:dyDescent="0.25">
      <c r="A746" s="10" t="s">
        <v>1623</v>
      </c>
      <c r="B746" s="11" t="s">
        <v>2759</v>
      </c>
      <c r="C746" s="11" t="s">
        <v>92</v>
      </c>
      <c r="D746" s="90" t="str">
        <f t="shared" si="67"/>
        <v>19</v>
      </c>
      <c r="E746" s="90" t="str">
        <f t="shared" si="68"/>
        <v>1901</v>
      </c>
      <c r="F746" s="11" t="s">
        <v>1631</v>
      </c>
      <c r="G746" s="11" t="s">
        <v>1705</v>
      </c>
      <c r="H746" s="11">
        <v>71</v>
      </c>
      <c r="I746" s="11" t="s">
        <v>1706</v>
      </c>
      <c r="J746" s="11" t="s">
        <v>1707</v>
      </c>
      <c r="K746" s="13">
        <v>95</v>
      </c>
      <c r="L746" s="14">
        <v>95</v>
      </c>
      <c r="M746" s="75">
        <v>93</v>
      </c>
      <c r="N746" s="11" t="s">
        <v>1709</v>
      </c>
      <c r="O746" s="12" t="s">
        <v>37</v>
      </c>
      <c r="P746" s="16">
        <v>36965725</v>
      </c>
      <c r="Q746" s="18">
        <v>11</v>
      </c>
      <c r="R746" s="20">
        <v>44197</v>
      </c>
      <c r="S746" s="22">
        <v>12</v>
      </c>
      <c r="T746" s="7"/>
      <c r="U746" s="51">
        <v>11</v>
      </c>
      <c r="V746" s="79"/>
      <c r="W746" s="78"/>
      <c r="X746" s="49">
        <f t="shared" si="66"/>
        <v>0</v>
      </c>
      <c r="Y746" s="16">
        <v>0</v>
      </c>
      <c r="Z746" s="16">
        <v>6887043443</v>
      </c>
      <c r="AA746" s="16">
        <v>36965725</v>
      </c>
      <c r="AB746" s="16">
        <v>0</v>
      </c>
      <c r="AC746" s="16">
        <v>0</v>
      </c>
      <c r="AD746" s="55">
        <v>36965725</v>
      </c>
      <c r="AF746" s="58">
        <f t="shared" si="69"/>
        <v>0</v>
      </c>
      <c r="AJ746" s="83">
        <f t="shared" si="70"/>
        <v>0</v>
      </c>
      <c r="AK746" s="84">
        <f t="shared" si="71"/>
        <v>0</v>
      </c>
      <c r="AL746" s="85"/>
    </row>
    <row r="747" spans="1:38" ht="12.75" hidden="1" customHeight="1" x14ac:dyDescent="0.25">
      <c r="A747" s="10" t="s">
        <v>1623</v>
      </c>
      <c r="B747" s="11" t="s">
        <v>2759</v>
      </c>
      <c r="C747" s="11" t="s">
        <v>92</v>
      </c>
      <c r="D747" s="90" t="str">
        <f t="shared" si="67"/>
        <v>19</v>
      </c>
      <c r="E747" s="90" t="str">
        <f t="shared" si="68"/>
        <v>1901</v>
      </c>
      <c r="F747" s="11" t="s">
        <v>1631</v>
      </c>
      <c r="G747" s="11" t="s">
        <v>1705</v>
      </c>
      <c r="H747" s="11">
        <v>71</v>
      </c>
      <c r="I747" s="11" t="s">
        <v>1706</v>
      </c>
      <c r="J747" s="11" t="s">
        <v>1707</v>
      </c>
      <c r="K747" s="13">
        <v>95</v>
      </c>
      <c r="L747" s="14">
        <v>95</v>
      </c>
      <c r="M747" s="75">
        <v>93</v>
      </c>
      <c r="N747" s="11" t="s">
        <v>1710</v>
      </c>
      <c r="O747" s="12" t="s">
        <v>37</v>
      </c>
      <c r="P747" s="16">
        <v>3562000000</v>
      </c>
      <c r="Q747" s="18">
        <v>464</v>
      </c>
      <c r="R747" s="20">
        <v>44197</v>
      </c>
      <c r="S747" s="22">
        <v>12</v>
      </c>
      <c r="T747" s="7"/>
      <c r="U747" s="51">
        <v>464</v>
      </c>
      <c r="V747" s="79"/>
      <c r="W747" s="78"/>
      <c r="X747" s="49">
        <f t="shared" si="66"/>
        <v>0</v>
      </c>
      <c r="Y747" s="16">
        <v>0</v>
      </c>
      <c r="Z747" s="16">
        <v>6887043443</v>
      </c>
      <c r="AA747" s="16">
        <v>3562000000</v>
      </c>
      <c r="AB747" s="16">
        <v>0</v>
      </c>
      <c r="AC747" s="16">
        <v>0</v>
      </c>
      <c r="AD747" s="55">
        <v>3562000000</v>
      </c>
      <c r="AF747" s="58">
        <f t="shared" si="69"/>
        <v>0</v>
      </c>
      <c r="AJ747" s="83">
        <f t="shared" si="70"/>
        <v>0</v>
      </c>
      <c r="AK747" s="84">
        <f t="shared" si="71"/>
        <v>0</v>
      </c>
      <c r="AL747" s="85"/>
    </row>
    <row r="748" spans="1:38" ht="12.75" hidden="1" customHeight="1" x14ac:dyDescent="0.25">
      <c r="A748" s="10" t="s">
        <v>1623</v>
      </c>
      <c r="B748" s="11" t="s">
        <v>2759</v>
      </c>
      <c r="C748" s="11" t="s">
        <v>92</v>
      </c>
      <c r="D748" s="90" t="str">
        <f t="shared" si="67"/>
        <v>19</v>
      </c>
      <c r="E748" s="90" t="str">
        <f t="shared" si="68"/>
        <v>1901</v>
      </c>
      <c r="F748" s="11" t="s">
        <v>1631</v>
      </c>
      <c r="G748" s="11" t="s">
        <v>1705</v>
      </c>
      <c r="H748" s="11">
        <v>71</v>
      </c>
      <c r="I748" s="11" t="s">
        <v>1706</v>
      </c>
      <c r="J748" s="11" t="s">
        <v>1707</v>
      </c>
      <c r="K748" s="13">
        <v>95</v>
      </c>
      <c r="L748" s="14">
        <v>95</v>
      </c>
      <c r="M748" s="75">
        <v>93</v>
      </c>
      <c r="N748" s="11" t="s">
        <v>1711</v>
      </c>
      <c r="O748" s="12" t="s">
        <v>37</v>
      </c>
      <c r="P748" s="16">
        <v>101998060</v>
      </c>
      <c r="Q748" s="18">
        <v>12</v>
      </c>
      <c r="R748" s="20">
        <v>44197</v>
      </c>
      <c r="S748" s="22">
        <v>12</v>
      </c>
      <c r="T748" s="7"/>
      <c r="U748" s="51">
        <v>12</v>
      </c>
      <c r="V748" s="79"/>
      <c r="W748" s="78"/>
      <c r="X748" s="49">
        <f t="shared" si="66"/>
        <v>0</v>
      </c>
      <c r="Y748" s="16">
        <v>0</v>
      </c>
      <c r="Z748" s="16">
        <v>6887043443</v>
      </c>
      <c r="AA748" s="16">
        <v>101998060</v>
      </c>
      <c r="AB748" s="16">
        <v>0</v>
      </c>
      <c r="AC748" s="16">
        <v>0</v>
      </c>
      <c r="AD748" s="55">
        <v>101998060</v>
      </c>
      <c r="AF748" s="58">
        <f t="shared" si="69"/>
        <v>0</v>
      </c>
      <c r="AJ748" s="83">
        <f t="shared" si="70"/>
        <v>0</v>
      </c>
      <c r="AK748" s="84">
        <f t="shared" si="71"/>
        <v>0</v>
      </c>
      <c r="AL748" s="85"/>
    </row>
    <row r="749" spans="1:38" ht="12.75" hidden="1" customHeight="1" x14ac:dyDescent="0.25">
      <c r="A749" s="10" t="s">
        <v>1623</v>
      </c>
      <c r="B749" s="11" t="s">
        <v>2759</v>
      </c>
      <c r="C749" s="11" t="s">
        <v>92</v>
      </c>
      <c r="D749" s="90" t="str">
        <f t="shared" si="67"/>
        <v>19</v>
      </c>
      <c r="E749" s="90" t="str">
        <f t="shared" si="68"/>
        <v>1901</v>
      </c>
      <c r="F749" s="11" t="s">
        <v>1631</v>
      </c>
      <c r="G749" s="11" t="s">
        <v>1705</v>
      </c>
      <c r="H749" s="11">
        <v>71</v>
      </c>
      <c r="I749" s="11" t="s">
        <v>1706</v>
      </c>
      <c r="J749" s="11" t="s">
        <v>1707</v>
      </c>
      <c r="K749" s="13">
        <v>95</v>
      </c>
      <c r="L749" s="14">
        <v>95</v>
      </c>
      <c r="M749" s="75">
        <v>93</v>
      </c>
      <c r="N749" s="11" t="s">
        <v>1712</v>
      </c>
      <c r="O749" s="12" t="s">
        <v>37</v>
      </c>
      <c r="P749" s="16">
        <v>67502186</v>
      </c>
      <c r="Q749" s="18">
        <v>12</v>
      </c>
      <c r="R749" s="20">
        <v>44197</v>
      </c>
      <c r="S749" s="22">
        <v>12</v>
      </c>
      <c r="T749" s="7"/>
      <c r="U749" s="51">
        <v>12</v>
      </c>
      <c r="V749" s="79"/>
      <c r="W749" s="78"/>
      <c r="X749" s="49">
        <f t="shared" si="66"/>
        <v>0</v>
      </c>
      <c r="Y749" s="16">
        <v>0</v>
      </c>
      <c r="Z749" s="16">
        <v>6887043443</v>
      </c>
      <c r="AA749" s="16">
        <v>67502186</v>
      </c>
      <c r="AB749" s="16">
        <v>0</v>
      </c>
      <c r="AC749" s="16">
        <v>0</v>
      </c>
      <c r="AD749" s="55">
        <v>67502186</v>
      </c>
      <c r="AF749" s="58">
        <f t="shared" si="69"/>
        <v>0</v>
      </c>
      <c r="AJ749" s="83">
        <f t="shared" si="70"/>
        <v>0</v>
      </c>
      <c r="AK749" s="84">
        <f t="shared" si="71"/>
        <v>0</v>
      </c>
      <c r="AL749" s="85"/>
    </row>
    <row r="750" spans="1:38" ht="12.75" hidden="1" customHeight="1" x14ac:dyDescent="0.25">
      <c r="A750" s="10" t="s">
        <v>1623</v>
      </c>
      <c r="B750" s="11" t="s">
        <v>2759</v>
      </c>
      <c r="C750" s="11" t="s">
        <v>92</v>
      </c>
      <c r="D750" s="90" t="str">
        <f t="shared" si="67"/>
        <v>19</v>
      </c>
      <c r="E750" s="90" t="str">
        <f t="shared" si="68"/>
        <v>1901</v>
      </c>
      <c r="F750" s="11" t="s">
        <v>1631</v>
      </c>
      <c r="G750" s="11" t="s">
        <v>1705</v>
      </c>
      <c r="H750" s="11">
        <v>71</v>
      </c>
      <c r="I750" s="11" t="s">
        <v>1706</v>
      </c>
      <c r="J750" s="11" t="s">
        <v>1707</v>
      </c>
      <c r="K750" s="13">
        <v>95</v>
      </c>
      <c r="L750" s="14">
        <v>95</v>
      </c>
      <c r="M750" s="75">
        <v>93</v>
      </c>
      <c r="N750" s="11" t="s">
        <v>1713</v>
      </c>
      <c r="O750" s="12" t="s">
        <v>37</v>
      </c>
      <c r="P750" s="16">
        <v>440102520</v>
      </c>
      <c r="Q750" s="18">
        <v>50</v>
      </c>
      <c r="R750" s="20">
        <v>44197</v>
      </c>
      <c r="S750" s="22">
        <v>12</v>
      </c>
      <c r="T750" s="7"/>
      <c r="U750" s="51">
        <v>50</v>
      </c>
      <c r="V750" s="79"/>
      <c r="W750" s="78"/>
      <c r="X750" s="49">
        <f t="shared" si="66"/>
        <v>0</v>
      </c>
      <c r="Y750" s="16">
        <v>0</v>
      </c>
      <c r="Z750" s="16">
        <v>6887043443</v>
      </c>
      <c r="AA750" s="16">
        <v>440102520</v>
      </c>
      <c r="AB750" s="16">
        <v>0</v>
      </c>
      <c r="AC750" s="16">
        <v>0</v>
      </c>
      <c r="AD750" s="55">
        <v>440102520</v>
      </c>
      <c r="AF750" s="58">
        <f t="shared" si="69"/>
        <v>0</v>
      </c>
      <c r="AJ750" s="83">
        <f t="shared" si="70"/>
        <v>0</v>
      </c>
      <c r="AK750" s="84">
        <f t="shared" si="71"/>
        <v>0</v>
      </c>
      <c r="AL750" s="85"/>
    </row>
    <row r="751" spans="1:38" ht="12.75" hidden="1" customHeight="1" x14ac:dyDescent="0.25">
      <c r="A751" s="10" t="s">
        <v>1623</v>
      </c>
      <c r="B751" s="11" t="s">
        <v>2759</v>
      </c>
      <c r="C751" s="11" t="s">
        <v>92</v>
      </c>
      <c r="D751" s="90" t="str">
        <f t="shared" si="67"/>
        <v>19</v>
      </c>
      <c r="E751" s="90" t="str">
        <f t="shared" si="68"/>
        <v>1901</v>
      </c>
      <c r="F751" s="11" t="s">
        <v>1631</v>
      </c>
      <c r="G751" s="11" t="s">
        <v>1705</v>
      </c>
      <c r="H751" s="11">
        <v>71</v>
      </c>
      <c r="I751" s="11" t="s">
        <v>1706</v>
      </c>
      <c r="J751" s="11" t="s">
        <v>1707</v>
      </c>
      <c r="K751" s="13">
        <v>95</v>
      </c>
      <c r="L751" s="14">
        <v>95</v>
      </c>
      <c r="M751" s="75">
        <v>93</v>
      </c>
      <c r="N751" s="11" t="s">
        <v>1714</v>
      </c>
      <c r="O751" s="12" t="s">
        <v>37</v>
      </c>
      <c r="P751" s="16">
        <v>500000000</v>
      </c>
      <c r="Q751" s="18">
        <v>12</v>
      </c>
      <c r="R751" s="20">
        <v>44197</v>
      </c>
      <c r="S751" s="22">
        <v>12</v>
      </c>
      <c r="T751" s="7"/>
      <c r="U751" s="51">
        <v>12</v>
      </c>
      <c r="V751" s="79"/>
      <c r="W751" s="78"/>
      <c r="X751" s="49">
        <f t="shared" si="66"/>
        <v>0</v>
      </c>
      <c r="Y751" s="16">
        <v>0</v>
      </c>
      <c r="Z751" s="16">
        <v>6887043443</v>
      </c>
      <c r="AA751" s="16">
        <v>500000000</v>
      </c>
      <c r="AB751" s="16">
        <v>0</v>
      </c>
      <c r="AC751" s="16">
        <v>0</v>
      </c>
      <c r="AD751" s="55">
        <v>500000000</v>
      </c>
      <c r="AF751" s="58">
        <f t="shared" si="69"/>
        <v>0</v>
      </c>
      <c r="AJ751" s="83">
        <f t="shared" si="70"/>
        <v>0</v>
      </c>
      <c r="AK751" s="84">
        <f t="shared" si="71"/>
        <v>0</v>
      </c>
      <c r="AL751" s="85"/>
    </row>
    <row r="752" spans="1:38" ht="12.75" hidden="1" customHeight="1" x14ac:dyDescent="0.25">
      <c r="A752" s="10" t="s">
        <v>1623</v>
      </c>
      <c r="B752" s="11" t="s">
        <v>2759</v>
      </c>
      <c r="C752" s="11" t="s">
        <v>92</v>
      </c>
      <c r="D752" s="90" t="str">
        <f t="shared" si="67"/>
        <v>19</v>
      </c>
      <c r="E752" s="90" t="str">
        <f t="shared" si="68"/>
        <v>1901</v>
      </c>
      <c r="F752" s="11" t="s">
        <v>1631</v>
      </c>
      <c r="G752" s="11" t="s">
        <v>1705</v>
      </c>
      <c r="H752" s="11">
        <v>71</v>
      </c>
      <c r="I752" s="11" t="s">
        <v>1706</v>
      </c>
      <c r="J752" s="11" t="s">
        <v>1707</v>
      </c>
      <c r="K752" s="13">
        <v>95</v>
      </c>
      <c r="L752" s="14">
        <v>95</v>
      </c>
      <c r="M752" s="75">
        <v>93</v>
      </c>
      <c r="N752" s="11" t="s">
        <v>1715</v>
      </c>
      <c r="O752" s="12" t="s">
        <v>37</v>
      </c>
      <c r="P752" s="16">
        <v>1267098427</v>
      </c>
      <c r="Q752" s="18">
        <v>1</v>
      </c>
      <c r="R752" s="20">
        <v>44197</v>
      </c>
      <c r="S752" s="22">
        <v>12</v>
      </c>
      <c r="T752" s="7"/>
      <c r="U752" s="51">
        <v>1</v>
      </c>
      <c r="V752" s="79"/>
      <c r="W752" s="78"/>
      <c r="X752" s="49">
        <f t="shared" si="66"/>
        <v>0</v>
      </c>
      <c r="Y752" s="16">
        <v>0</v>
      </c>
      <c r="Z752" s="16">
        <v>6887043443</v>
      </c>
      <c r="AA752" s="16">
        <v>1267098427</v>
      </c>
      <c r="AB752" s="16">
        <v>0</v>
      </c>
      <c r="AC752" s="16">
        <v>0</v>
      </c>
      <c r="AD752" s="55">
        <v>1267098427</v>
      </c>
      <c r="AF752" s="58">
        <f t="shared" si="69"/>
        <v>0</v>
      </c>
      <c r="AJ752" s="83">
        <f t="shared" si="70"/>
        <v>0</v>
      </c>
      <c r="AK752" s="84">
        <f t="shared" si="71"/>
        <v>0</v>
      </c>
      <c r="AL752" s="85"/>
    </row>
    <row r="753" spans="1:38" ht="12.75" hidden="1" customHeight="1" x14ac:dyDescent="0.25">
      <c r="A753" s="10" t="s">
        <v>1623</v>
      </c>
      <c r="B753" s="11" t="s">
        <v>2759</v>
      </c>
      <c r="C753" s="11" t="s">
        <v>92</v>
      </c>
      <c r="D753" s="90" t="str">
        <f t="shared" si="67"/>
        <v>19</v>
      </c>
      <c r="E753" s="90" t="str">
        <f t="shared" si="68"/>
        <v>1901</v>
      </c>
      <c r="F753" s="11" t="s">
        <v>1686</v>
      </c>
      <c r="G753" s="11" t="s">
        <v>1082</v>
      </c>
      <c r="H753" s="11">
        <v>72</v>
      </c>
      <c r="I753" s="11" t="s">
        <v>1716</v>
      </c>
      <c r="J753" s="11" t="s">
        <v>1717</v>
      </c>
      <c r="K753" s="13">
        <v>116</v>
      </c>
      <c r="L753" s="14">
        <v>116</v>
      </c>
      <c r="M753" s="75">
        <v>116</v>
      </c>
      <c r="N753" s="11" t="s">
        <v>1718</v>
      </c>
      <c r="O753" s="12" t="s">
        <v>37</v>
      </c>
      <c r="P753" s="16">
        <v>327287210</v>
      </c>
      <c r="Q753" s="18">
        <v>116</v>
      </c>
      <c r="R753" s="20">
        <v>44197</v>
      </c>
      <c r="S753" s="22">
        <v>12</v>
      </c>
      <c r="T753" s="7"/>
      <c r="U753" s="51">
        <v>116</v>
      </c>
      <c r="V753" s="79"/>
      <c r="W753" s="78"/>
      <c r="X753" s="49">
        <f t="shared" si="66"/>
        <v>0</v>
      </c>
      <c r="Y753" s="16">
        <v>0</v>
      </c>
      <c r="Z753" s="16">
        <v>561519682</v>
      </c>
      <c r="AA753" s="16">
        <v>327287210</v>
      </c>
      <c r="AB753" s="16">
        <v>0</v>
      </c>
      <c r="AC753" s="16">
        <v>0</v>
      </c>
      <c r="AD753" s="55">
        <v>327287210</v>
      </c>
      <c r="AF753" s="58">
        <f t="shared" si="69"/>
        <v>0</v>
      </c>
      <c r="AJ753" s="83">
        <f t="shared" si="70"/>
        <v>0</v>
      </c>
      <c r="AK753" s="84">
        <f t="shared" si="71"/>
        <v>0</v>
      </c>
      <c r="AL753" s="85"/>
    </row>
    <row r="754" spans="1:38" ht="12.75" hidden="1" customHeight="1" x14ac:dyDescent="0.25">
      <c r="A754" s="10" t="s">
        <v>1623</v>
      </c>
      <c r="B754" s="11" t="s">
        <v>2759</v>
      </c>
      <c r="C754" s="11" t="s">
        <v>92</v>
      </c>
      <c r="D754" s="90" t="str">
        <f t="shared" si="67"/>
        <v>19</v>
      </c>
      <c r="E754" s="90" t="str">
        <f t="shared" si="68"/>
        <v>1901</v>
      </c>
      <c r="F754" s="11" t="s">
        <v>1686</v>
      </c>
      <c r="G754" s="11" t="s">
        <v>1082</v>
      </c>
      <c r="H754" s="11">
        <v>72</v>
      </c>
      <c r="I754" s="11" t="s">
        <v>1716</v>
      </c>
      <c r="J754" s="11" t="s">
        <v>1717</v>
      </c>
      <c r="K754" s="13">
        <v>116</v>
      </c>
      <c r="L754" s="14">
        <v>116</v>
      </c>
      <c r="M754" s="75">
        <v>116</v>
      </c>
      <c r="N754" s="11" t="s">
        <v>1719</v>
      </c>
      <c r="O754" s="12" t="s">
        <v>37</v>
      </c>
      <c r="P754" s="16">
        <v>234232472</v>
      </c>
      <c r="Q754" s="18">
        <v>7</v>
      </c>
      <c r="R754" s="20">
        <v>44197</v>
      </c>
      <c r="S754" s="22">
        <v>12</v>
      </c>
      <c r="T754" s="7"/>
      <c r="U754" s="51">
        <v>7</v>
      </c>
      <c r="V754" s="79"/>
      <c r="W754" s="78"/>
      <c r="X754" s="49">
        <f t="shared" si="66"/>
        <v>0</v>
      </c>
      <c r="Y754" s="16">
        <v>0</v>
      </c>
      <c r="Z754" s="16">
        <v>561519682</v>
      </c>
      <c r="AA754" s="16">
        <v>234232472</v>
      </c>
      <c r="AB754" s="16">
        <v>0</v>
      </c>
      <c r="AC754" s="16">
        <v>0</v>
      </c>
      <c r="AD754" s="55">
        <v>234232472</v>
      </c>
      <c r="AF754" s="58">
        <f t="shared" si="69"/>
        <v>0</v>
      </c>
      <c r="AJ754" s="83">
        <f t="shared" si="70"/>
        <v>0</v>
      </c>
      <c r="AK754" s="84">
        <f t="shared" si="71"/>
        <v>0</v>
      </c>
      <c r="AL754" s="85"/>
    </row>
    <row r="755" spans="1:38" ht="12.75" hidden="1" customHeight="1" x14ac:dyDescent="0.25">
      <c r="A755" s="10" t="s">
        <v>1623</v>
      </c>
      <c r="B755" s="11" t="s">
        <v>2759</v>
      </c>
      <c r="C755" s="11" t="s">
        <v>92</v>
      </c>
      <c r="D755" s="90" t="str">
        <f t="shared" si="67"/>
        <v>19</v>
      </c>
      <c r="E755" s="90" t="str">
        <f t="shared" si="68"/>
        <v>1901</v>
      </c>
      <c r="F755" s="11" t="s">
        <v>1686</v>
      </c>
      <c r="G755" s="11" t="s">
        <v>1720</v>
      </c>
      <c r="H755" s="11">
        <v>72</v>
      </c>
      <c r="I755" s="11" t="s">
        <v>1716</v>
      </c>
      <c r="J755" s="11" t="s">
        <v>1717</v>
      </c>
      <c r="K755" s="13">
        <v>116</v>
      </c>
      <c r="L755" s="14">
        <v>116</v>
      </c>
      <c r="M755" s="75">
        <v>116</v>
      </c>
      <c r="N755" s="11" t="s">
        <v>1721</v>
      </c>
      <c r="O755" s="12" t="s">
        <v>37</v>
      </c>
      <c r="P755" s="16">
        <v>174108240</v>
      </c>
      <c r="Q755" s="18">
        <v>6</v>
      </c>
      <c r="R755" s="20">
        <v>44197</v>
      </c>
      <c r="S755" s="22">
        <v>12</v>
      </c>
      <c r="T755" s="7"/>
      <c r="U755" s="51">
        <v>6</v>
      </c>
      <c r="V755" s="79"/>
      <c r="W755" s="78"/>
      <c r="X755" s="49">
        <f t="shared" si="66"/>
        <v>0</v>
      </c>
      <c r="Y755" s="16">
        <v>0</v>
      </c>
      <c r="Z755" s="16">
        <v>523076653</v>
      </c>
      <c r="AA755" s="16">
        <v>174108240</v>
      </c>
      <c r="AB755" s="16">
        <v>0</v>
      </c>
      <c r="AC755" s="16">
        <v>0</v>
      </c>
      <c r="AD755" s="55">
        <v>174108240</v>
      </c>
      <c r="AF755" s="58">
        <f t="shared" si="69"/>
        <v>0</v>
      </c>
      <c r="AJ755" s="83">
        <f t="shared" si="70"/>
        <v>0</v>
      </c>
      <c r="AK755" s="84">
        <f t="shared" si="71"/>
        <v>0</v>
      </c>
      <c r="AL755" s="85"/>
    </row>
    <row r="756" spans="1:38" ht="12.75" hidden="1" customHeight="1" x14ac:dyDescent="0.25">
      <c r="A756" s="10" t="s">
        <v>1623</v>
      </c>
      <c r="B756" s="11" t="s">
        <v>2759</v>
      </c>
      <c r="C756" s="11" t="s">
        <v>92</v>
      </c>
      <c r="D756" s="90" t="str">
        <f t="shared" si="67"/>
        <v>19</v>
      </c>
      <c r="E756" s="90" t="str">
        <f t="shared" si="68"/>
        <v>1901</v>
      </c>
      <c r="F756" s="11" t="s">
        <v>1686</v>
      </c>
      <c r="G756" s="11" t="s">
        <v>1720</v>
      </c>
      <c r="H756" s="11">
        <v>72</v>
      </c>
      <c r="I756" s="11" t="s">
        <v>1716</v>
      </c>
      <c r="J756" s="11" t="s">
        <v>1717</v>
      </c>
      <c r="K756" s="13">
        <v>116</v>
      </c>
      <c r="L756" s="14">
        <v>116</v>
      </c>
      <c r="M756" s="75">
        <v>116</v>
      </c>
      <c r="N756" s="11" t="s">
        <v>1722</v>
      </c>
      <c r="O756" s="12" t="s">
        <v>37</v>
      </c>
      <c r="P756" s="16">
        <v>348968413</v>
      </c>
      <c r="Q756" s="18">
        <v>116</v>
      </c>
      <c r="R756" s="20">
        <v>44197</v>
      </c>
      <c r="S756" s="22">
        <v>12</v>
      </c>
      <c r="T756" s="7"/>
      <c r="U756" s="51">
        <v>116</v>
      </c>
      <c r="V756" s="79"/>
      <c r="W756" s="78"/>
      <c r="X756" s="49">
        <f t="shared" si="66"/>
        <v>0</v>
      </c>
      <c r="Y756" s="16">
        <v>0</v>
      </c>
      <c r="Z756" s="16">
        <v>523076653</v>
      </c>
      <c r="AA756" s="16">
        <v>348968413</v>
      </c>
      <c r="AB756" s="16">
        <v>0</v>
      </c>
      <c r="AC756" s="16">
        <v>0</v>
      </c>
      <c r="AD756" s="55">
        <v>348968413</v>
      </c>
      <c r="AF756" s="58">
        <f t="shared" si="69"/>
        <v>0</v>
      </c>
      <c r="AJ756" s="83">
        <f t="shared" si="70"/>
        <v>0</v>
      </c>
      <c r="AK756" s="84">
        <f t="shared" si="71"/>
        <v>0</v>
      </c>
      <c r="AL756" s="85"/>
    </row>
    <row r="757" spans="1:38" ht="12.75" hidden="1" customHeight="1" x14ac:dyDescent="0.25">
      <c r="A757" s="10" t="s">
        <v>1623</v>
      </c>
      <c r="B757" s="11" t="s">
        <v>2759</v>
      </c>
      <c r="C757" s="11" t="s">
        <v>92</v>
      </c>
      <c r="D757" s="90" t="str">
        <f t="shared" si="67"/>
        <v>19</v>
      </c>
      <c r="E757" s="90" t="str">
        <f t="shared" si="68"/>
        <v>1901</v>
      </c>
      <c r="F757" s="11" t="s">
        <v>1671</v>
      </c>
      <c r="G757" s="11" t="s">
        <v>1723</v>
      </c>
      <c r="H757" s="11">
        <v>73</v>
      </c>
      <c r="I757" s="11" t="s">
        <v>1724</v>
      </c>
      <c r="J757" s="11" t="s">
        <v>1725</v>
      </c>
      <c r="K757" s="13">
        <v>4</v>
      </c>
      <c r="L757" s="14">
        <v>2</v>
      </c>
      <c r="M757" s="75">
        <v>0</v>
      </c>
      <c r="N757" s="11" t="s">
        <v>1726</v>
      </c>
      <c r="O757" s="12" t="s">
        <v>37</v>
      </c>
      <c r="P757" s="16">
        <v>0</v>
      </c>
      <c r="Q757" s="18">
        <v>1</v>
      </c>
      <c r="R757" s="20">
        <v>44197</v>
      </c>
      <c r="S757" s="22">
        <v>12</v>
      </c>
      <c r="T757" s="7"/>
      <c r="U757" s="51">
        <v>0</v>
      </c>
      <c r="V757" s="79"/>
      <c r="W757" s="78"/>
      <c r="X757" s="49" t="e">
        <f t="shared" si="66"/>
        <v>#DIV/0!</v>
      </c>
      <c r="Y757" s="16">
        <v>0</v>
      </c>
      <c r="Z757" s="16">
        <v>408577481</v>
      </c>
      <c r="AA757" s="40">
        <v>0</v>
      </c>
      <c r="AB757" s="16">
        <v>0</v>
      </c>
      <c r="AC757" s="16">
        <v>0</v>
      </c>
      <c r="AD757" s="55">
        <v>0</v>
      </c>
      <c r="AF757" s="58" t="e">
        <f t="shared" si="69"/>
        <v>#DIV/0!</v>
      </c>
      <c r="AJ757" s="83">
        <f t="shared" si="70"/>
        <v>0</v>
      </c>
      <c r="AK757" s="84" t="e">
        <f t="shared" si="71"/>
        <v>#DIV/0!</v>
      </c>
      <c r="AL757" s="85" t="s">
        <v>2766</v>
      </c>
    </row>
    <row r="758" spans="1:38" ht="12.75" hidden="1" customHeight="1" x14ac:dyDescent="0.25">
      <c r="A758" s="10" t="s">
        <v>1623</v>
      </c>
      <c r="B758" s="11" t="s">
        <v>2759</v>
      </c>
      <c r="C758" s="11" t="s">
        <v>92</v>
      </c>
      <c r="D758" s="90" t="str">
        <f t="shared" si="67"/>
        <v>19</v>
      </c>
      <c r="E758" s="90" t="str">
        <f t="shared" si="68"/>
        <v>1901</v>
      </c>
      <c r="F758" s="11" t="s">
        <v>1671</v>
      </c>
      <c r="G758" s="11" t="s">
        <v>1723</v>
      </c>
      <c r="H758" s="11">
        <v>73</v>
      </c>
      <c r="I758" s="11" t="s">
        <v>1724</v>
      </c>
      <c r="J758" s="11" t="s">
        <v>1725</v>
      </c>
      <c r="K758" s="13">
        <v>4</v>
      </c>
      <c r="L758" s="14">
        <v>2</v>
      </c>
      <c r="M758" s="75">
        <v>0</v>
      </c>
      <c r="N758" s="11" t="s">
        <v>1727</v>
      </c>
      <c r="O758" s="12" t="s">
        <v>37</v>
      </c>
      <c r="P758" s="16">
        <v>71215716</v>
      </c>
      <c r="Q758" s="18">
        <v>14</v>
      </c>
      <c r="R758" s="20">
        <v>44197</v>
      </c>
      <c r="S758" s="22">
        <v>12</v>
      </c>
      <c r="T758" s="7"/>
      <c r="U758" s="51">
        <v>14</v>
      </c>
      <c r="V758" s="79"/>
      <c r="W758" s="78"/>
      <c r="X758" s="49">
        <f t="shared" si="66"/>
        <v>0</v>
      </c>
      <c r="Y758" s="16">
        <v>0</v>
      </c>
      <c r="Z758" s="16">
        <v>408577481</v>
      </c>
      <c r="AA758" s="16">
        <v>71215716</v>
      </c>
      <c r="AB758" s="16">
        <v>0</v>
      </c>
      <c r="AC758" s="16">
        <v>0</v>
      </c>
      <c r="AD758" s="55">
        <v>71215716</v>
      </c>
      <c r="AF758" s="58">
        <f t="shared" si="69"/>
        <v>0</v>
      </c>
      <c r="AJ758" s="83">
        <f t="shared" si="70"/>
        <v>0</v>
      </c>
      <c r="AK758" s="84">
        <f t="shared" si="71"/>
        <v>0</v>
      </c>
      <c r="AL758" s="85"/>
    </row>
    <row r="759" spans="1:38" ht="12.75" hidden="1" customHeight="1" x14ac:dyDescent="0.25">
      <c r="A759" s="10" t="s">
        <v>1623</v>
      </c>
      <c r="B759" s="11" t="s">
        <v>2759</v>
      </c>
      <c r="C759" s="11" t="s">
        <v>92</v>
      </c>
      <c r="D759" s="90" t="str">
        <f t="shared" si="67"/>
        <v>19</v>
      </c>
      <c r="E759" s="90" t="str">
        <f t="shared" si="68"/>
        <v>1901</v>
      </c>
      <c r="F759" s="11" t="s">
        <v>1671</v>
      </c>
      <c r="G759" s="11" t="s">
        <v>1723</v>
      </c>
      <c r="H759" s="11">
        <v>73</v>
      </c>
      <c r="I759" s="11" t="s">
        <v>1724</v>
      </c>
      <c r="J759" s="11" t="s">
        <v>1725</v>
      </c>
      <c r="K759" s="13">
        <v>4</v>
      </c>
      <c r="L759" s="14">
        <v>2</v>
      </c>
      <c r="M759" s="75">
        <v>0</v>
      </c>
      <c r="N759" s="11" t="s">
        <v>1728</v>
      </c>
      <c r="O759" s="12" t="s">
        <v>37</v>
      </c>
      <c r="P759" s="16">
        <v>296800000</v>
      </c>
      <c r="Q759" s="18">
        <v>116</v>
      </c>
      <c r="R759" s="20">
        <v>44197</v>
      </c>
      <c r="S759" s="22">
        <v>12</v>
      </c>
      <c r="T759" s="7"/>
      <c r="U759" s="51">
        <v>116</v>
      </c>
      <c r="V759" s="79"/>
      <c r="W759" s="78"/>
      <c r="X759" s="49">
        <f t="shared" si="66"/>
        <v>0</v>
      </c>
      <c r="Y759" s="16">
        <v>0</v>
      </c>
      <c r="Z759" s="16">
        <v>408577481</v>
      </c>
      <c r="AA759" s="16">
        <v>296800000</v>
      </c>
      <c r="AB759" s="16">
        <v>0</v>
      </c>
      <c r="AC759" s="16">
        <v>0</v>
      </c>
      <c r="AD759" s="55">
        <v>296800000</v>
      </c>
      <c r="AF759" s="58">
        <f t="shared" si="69"/>
        <v>0</v>
      </c>
      <c r="AJ759" s="83">
        <f t="shared" si="70"/>
        <v>0</v>
      </c>
      <c r="AK759" s="84">
        <f t="shared" si="71"/>
        <v>0</v>
      </c>
      <c r="AL759" s="85"/>
    </row>
    <row r="760" spans="1:38" ht="12.75" hidden="1" customHeight="1" x14ac:dyDescent="0.25">
      <c r="A760" s="10" t="s">
        <v>1623</v>
      </c>
      <c r="B760" s="11" t="s">
        <v>2759</v>
      </c>
      <c r="C760" s="11" t="s">
        <v>92</v>
      </c>
      <c r="D760" s="90" t="str">
        <f t="shared" si="67"/>
        <v>19</v>
      </c>
      <c r="E760" s="90" t="str">
        <f t="shared" si="68"/>
        <v>1901</v>
      </c>
      <c r="F760" s="11" t="s">
        <v>1671</v>
      </c>
      <c r="G760" s="11" t="s">
        <v>1723</v>
      </c>
      <c r="H760" s="11">
        <v>73</v>
      </c>
      <c r="I760" s="11" t="s">
        <v>1724</v>
      </c>
      <c r="J760" s="11" t="s">
        <v>1725</v>
      </c>
      <c r="K760" s="13">
        <v>4</v>
      </c>
      <c r="L760" s="14">
        <v>2</v>
      </c>
      <c r="M760" s="75">
        <v>0</v>
      </c>
      <c r="N760" s="11" t="s">
        <v>1729</v>
      </c>
      <c r="O760" s="12" t="s">
        <v>37</v>
      </c>
      <c r="P760" s="16">
        <v>40561765</v>
      </c>
      <c r="Q760" s="18">
        <v>14</v>
      </c>
      <c r="R760" s="20">
        <v>44197</v>
      </c>
      <c r="S760" s="22">
        <v>12</v>
      </c>
      <c r="T760" s="7"/>
      <c r="U760" s="51">
        <v>14</v>
      </c>
      <c r="V760" s="79"/>
      <c r="W760" s="78"/>
      <c r="X760" s="49">
        <f t="shared" si="66"/>
        <v>0</v>
      </c>
      <c r="Y760" s="16">
        <v>0</v>
      </c>
      <c r="Z760" s="16">
        <v>408577481</v>
      </c>
      <c r="AA760" s="16">
        <v>40561765</v>
      </c>
      <c r="AB760" s="16">
        <v>0</v>
      </c>
      <c r="AC760" s="16">
        <v>0</v>
      </c>
      <c r="AD760" s="55">
        <v>40561765</v>
      </c>
      <c r="AF760" s="58">
        <f t="shared" si="69"/>
        <v>0</v>
      </c>
      <c r="AJ760" s="83">
        <f t="shared" si="70"/>
        <v>0</v>
      </c>
      <c r="AK760" s="84">
        <f t="shared" si="71"/>
        <v>0</v>
      </c>
      <c r="AL760" s="85"/>
    </row>
    <row r="761" spans="1:38" ht="12.75" hidden="1" customHeight="1" x14ac:dyDescent="0.25">
      <c r="A761" s="10" t="s">
        <v>1623</v>
      </c>
      <c r="B761" s="11" t="s">
        <v>2759</v>
      </c>
      <c r="C761" s="11" t="s">
        <v>92</v>
      </c>
      <c r="D761" s="90" t="str">
        <f t="shared" si="67"/>
        <v>19</v>
      </c>
      <c r="E761" s="90" t="str">
        <f t="shared" si="68"/>
        <v>1901</v>
      </c>
      <c r="F761" s="11" t="s">
        <v>1697</v>
      </c>
      <c r="G761" s="11" t="s">
        <v>1730</v>
      </c>
      <c r="H761" s="11">
        <v>116</v>
      </c>
      <c r="I761" s="11" t="s">
        <v>1731</v>
      </c>
      <c r="J761" s="11" t="s">
        <v>1732</v>
      </c>
      <c r="K761" s="13">
        <v>16</v>
      </c>
      <c r="L761" s="14">
        <v>7</v>
      </c>
      <c r="M761" s="75">
        <v>7</v>
      </c>
      <c r="N761" s="11" t="s">
        <v>1733</v>
      </c>
      <c r="O761" s="12" t="s">
        <v>37</v>
      </c>
      <c r="P761" s="16">
        <v>661897665</v>
      </c>
      <c r="Q761" s="18">
        <v>200</v>
      </c>
      <c r="R761" s="20">
        <v>44197</v>
      </c>
      <c r="S761" s="22">
        <v>12</v>
      </c>
      <c r="T761" s="7"/>
      <c r="U761" s="51">
        <v>200</v>
      </c>
      <c r="V761" s="79"/>
      <c r="W761" s="78"/>
      <c r="X761" s="49">
        <f t="shared" si="66"/>
        <v>0</v>
      </c>
      <c r="Y761" s="16">
        <v>0</v>
      </c>
      <c r="Z761" s="16">
        <v>1239360575</v>
      </c>
      <c r="AA761" s="16">
        <v>661897665</v>
      </c>
      <c r="AB761" s="16">
        <v>0</v>
      </c>
      <c r="AC761" s="16">
        <v>0</v>
      </c>
      <c r="AD761" s="55">
        <v>661897665</v>
      </c>
      <c r="AF761" s="58">
        <f t="shared" si="69"/>
        <v>0</v>
      </c>
      <c r="AJ761" s="83">
        <f t="shared" si="70"/>
        <v>0</v>
      </c>
      <c r="AK761" s="84">
        <f t="shared" si="71"/>
        <v>0</v>
      </c>
      <c r="AL761" s="85"/>
    </row>
    <row r="762" spans="1:38" ht="12.75" hidden="1" customHeight="1" x14ac:dyDescent="0.25">
      <c r="A762" s="10" t="s">
        <v>1623</v>
      </c>
      <c r="B762" s="11" t="s">
        <v>2759</v>
      </c>
      <c r="C762" s="11" t="s">
        <v>92</v>
      </c>
      <c r="D762" s="90" t="str">
        <f t="shared" si="67"/>
        <v>19</v>
      </c>
      <c r="E762" s="90" t="str">
        <f t="shared" si="68"/>
        <v>1901</v>
      </c>
      <c r="F762" s="11" t="s">
        <v>1697</v>
      </c>
      <c r="G762" s="11" t="s">
        <v>1730</v>
      </c>
      <c r="H762" s="11">
        <v>116</v>
      </c>
      <c r="I762" s="11" t="s">
        <v>1731</v>
      </c>
      <c r="J762" s="11" t="s">
        <v>1732</v>
      </c>
      <c r="K762" s="13">
        <v>16</v>
      </c>
      <c r="L762" s="14">
        <v>7</v>
      </c>
      <c r="M762" s="75">
        <v>7</v>
      </c>
      <c r="N762" s="11" t="s">
        <v>1734</v>
      </c>
      <c r="O762" s="12" t="s">
        <v>37</v>
      </c>
      <c r="P762" s="16">
        <v>55852689</v>
      </c>
      <c r="Q762" s="18">
        <v>100</v>
      </c>
      <c r="R762" s="20">
        <v>44197</v>
      </c>
      <c r="S762" s="22">
        <v>12</v>
      </c>
      <c r="T762" s="7"/>
      <c r="U762" s="51">
        <v>100</v>
      </c>
      <c r="V762" s="79"/>
      <c r="W762" s="78"/>
      <c r="X762" s="49">
        <f t="shared" si="66"/>
        <v>0</v>
      </c>
      <c r="Y762" s="16">
        <v>0</v>
      </c>
      <c r="Z762" s="16">
        <v>1239360575</v>
      </c>
      <c r="AA762" s="16">
        <v>55852689</v>
      </c>
      <c r="AB762" s="16">
        <v>0</v>
      </c>
      <c r="AC762" s="16">
        <v>0</v>
      </c>
      <c r="AD762" s="55">
        <v>55852689</v>
      </c>
      <c r="AF762" s="58">
        <f t="shared" si="69"/>
        <v>0</v>
      </c>
      <c r="AJ762" s="83">
        <f t="shared" si="70"/>
        <v>0</v>
      </c>
      <c r="AK762" s="84">
        <f t="shared" si="71"/>
        <v>0</v>
      </c>
      <c r="AL762" s="85"/>
    </row>
    <row r="763" spans="1:38" ht="12.75" hidden="1" customHeight="1" x14ac:dyDescent="0.25">
      <c r="A763" s="10" t="s">
        <v>1623</v>
      </c>
      <c r="B763" s="11" t="s">
        <v>2759</v>
      </c>
      <c r="C763" s="11" t="s">
        <v>92</v>
      </c>
      <c r="D763" s="90" t="str">
        <f t="shared" si="67"/>
        <v>19</v>
      </c>
      <c r="E763" s="90" t="str">
        <f t="shared" si="68"/>
        <v>1901</v>
      </c>
      <c r="F763" s="11" t="s">
        <v>1697</v>
      </c>
      <c r="G763" s="11" t="s">
        <v>1730</v>
      </c>
      <c r="H763" s="11">
        <v>116</v>
      </c>
      <c r="I763" s="11" t="s">
        <v>1731</v>
      </c>
      <c r="J763" s="11" t="s">
        <v>1732</v>
      </c>
      <c r="K763" s="13">
        <v>16</v>
      </c>
      <c r="L763" s="14">
        <v>7</v>
      </c>
      <c r="M763" s="75">
        <v>7</v>
      </c>
      <c r="N763" s="11" t="s">
        <v>1735</v>
      </c>
      <c r="O763" s="12" t="s">
        <v>37</v>
      </c>
      <c r="P763" s="16">
        <v>144680333</v>
      </c>
      <c r="Q763" s="18">
        <v>100</v>
      </c>
      <c r="R763" s="20">
        <v>44197</v>
      </c>
      <c r="S763" s="22">
        <v>12</v>
      </c>
      <c r="T763" s="7"/>
      <c r="U763" s="51">
        <v>100</v>
      </c>
      <c r="V763" s="79"/>
      <c r="W763" s="78"/>
      <c r="X763" s="49">
        <f t="shared" si="66"/>
        <v>0</v>
      </c>
      <c r="Y763" s="16">
        <v>0</v>
      </c>
      <c r="Z763" s="16">
        <v>1239360575</v>
      </c>
      <c r="AA763" s="16">
        <v>144680333</v>
      </c>
      <c r="AB763" s="16">
        <v>0</v>
      </c>
      <c r="AC763" s="16">
        <v>0</v>
      </c>
      <c r="AD763" s="55">
        <v>144680333</v>
      </c>
      <c r="AF763" s="58">
        <f t="shared" si="69"/>
        <v>0</v>
      </c>
      <c r="AJ763" s="83">
        <f t="shared" si="70"/>
        <v>0</v>
      </c>
      <c r="AK763" s="84">
        <f t="shared" si="71"/>
        <v>0</v>
      </c>
      <c r="AL763" s="85"/>
    </row>
    <row r="764" spans="1:38" ht="12.75" hidden="1" customHeight="1" x14ac:dyDescent="0.25">
      <c r="A764" s="10" t="s">
        <v>1623</v>
      </c>
      <c r="B764" s="11" t="s">
        <v>2759</v>
      </c>
      <c r="C764" s="11" t="s">
        <v>92</v>
      </c>
      <c r="D764" s="90" t="str">
        <f t="shared" si="67"/>
        <v>19</v>
      </c>
      <c r="E764" s="90" t="str">
        <f t="shared" si="68"/>
        <v>1901</v>
      </c>
      <c r="F764" s="11" t="s">
        <v>1697</v>
      </c>
      <c r="G764" s="11" t="s">
        <v>1730</v>
      </c>
      <c r="H764" s="11">
        <v>116</v>
      </c>
      <c r="I764" s="11" t="s">
        <v>1731</v>
      </c>
      <c r="J764" s="11" t="s">
        <v>1732</v>
      </c>
      <c r="K764" s="13">
        <v>16</v>
      </c>
      <c r="L764" s="14">
        <v>7</v>
      </c>
      <c r="M764" s="75">
        <v>7</v>
      </c>
      <c r="N764" s="11" t="s">
        <v>1736</v>
      </c>
      <c r="O764" s="12" t="s">
        <v>37</v>
      </c>
      <c r="P764" s="16">
        <v>376929888</v>
      </c>
      <c r="Q764" s="18">
        <v>57</v>
      </c>
      <c r="R764" s="20">
        <v>44197</v>
      </c>
      <c r="S764" s="22">
        <v>12</v>
      </c>
      <c r="T764" s="7"/>
      <c r="U764" s="51">
        <v>57</v>
      </c>
      <c r="V764" s="79"/>
      <c r="W764" s="78"/>
      <c r="X764" s="49">
        <f t="shared" si="66"/>
        <v>0</v>
      </c>
      <c r="Y764" s="16">
        <v>0</v>
      </c>
      <c r="Z764" s="16">
        <v>1239360575</v>
      </c>
      <c r="AA764" s="16">
        <v>376929888</v>
      </c>
      <c r="AB764" s="16">
        <v>0</v>
      </c>
      <c r="AC764" s="16">
        <v>0</v>
      </c>
      <c r="AD764" s="55">
        <v>376929888</v>
      </c>
      <c r="AF764" s="58">
        <f t="shared" si="69"/>
        <v>0</v>
      </c>
      <c r="AJ764" s="83">
        <f t="shared" si="70"/>
        <v>0</v>
      </c>
      <c r="AK764" s="84">
        <f t="shared" si="71"/>
        <v>0</v>
      </c>
      <c r="AL764" s="85"/>
    </row>
    <row r="765" spans="1:38" ht="12.75" hidden="1" customHeight="1" x14ac:dyDescent="0.25">
      <c r="A765" s="10" t="s">
        <v>1623</v>
      </c>
      <c r="B765" s="11" t="s">
        <v>2759</v>
      </c>
      <c r="C765" s="11" t="s">
        <v>92</v>
      </c>
      <c r="D765" s="90" t="str">
        <f t="shared" si="67"/>
        <v>19</v>
      </c>
      <c r="E765" s="90" t="str">
        <f t="shared" si="68"/>
        <v>1901</v>
      </c>
      <c r="F765" s="11" t="s">
        <v>1737</v>
      </c>
      <c r="G765" s="11" t="s">
        <v>1738</v>
      </c>
      <c r="H765" s="11">
        <v>128</v>
      </c>
      <c r="I765" s="11" t="s">
        <v>1739</v>
      </c>
      <c r="J765" s="11" t="s">
        <v>1740</v>
      </c>
      <c r="K765" s="13">
        <v>2</v>
      </c>
      <c r="L765" s="14">
        <v>0.6</v>
      </c>
      <c r="M765" s="75">
        <v>0.6</v>
      </c>
      <c r="N765" s="11" t="s">
        <v>1741</v>
      </c>
      <c r="O765" s="12" t="s">
        <v>37</v>
      </c>
      <c r="P765" s="16">
        <v>93234654</v>
      </c>
      <c r="Q765" s="18">
        <v>288</v>
      </c>
      <c r="R765" s="20">
        <v>44197</v>
      </c>
      <c r="S765" s="22">
        <v>12</v>
      </c>
      <c r="T765" s="7"/>
      <c r="U765" s="51">
        <v>288</v>
      </c>
      <c r="V765" s="79"/>
      <c r="W765" s="78"/>
      <c r="X765" s="49">
        <f t="shared" si="66"/>
        <v>0</v>
      </c>
      <c r="Y765" s="16">
        <v>0</v>
      </c>
      <c r="Z765" s="16">
        <v>1207192556</v>
      </c>
      <c r="AA765" s="16">
        <v>93234654</v>
      </c>
      <c r="AB765" s="16">
        <v>0</v>
      </c>
      <c r="AC765" s="16">
        <v>0</v>
      </c>
      <c r="AD765" s="55">
        <v>93234654</v>
      </c>
      <c r="AF765" s="58">
        <f t="shared" si="69"/>
        <v>0</v>
      </c>
      <c r="AJ765" s="83">
        <f t="shared" si="70"/>
        <v>0</v>
      </c>
      <c r="AK765" s="84">
        <f t="shared" si="71"/>
        <v>0</v>
      </c>
      <c r="AL765" s="85"/>
    </row>
    <row r="766" spans="1:38" ht="12.75" hidden="1" customHeight="1" x14ac:dyDescent="0.25">
      <c r="A766" s="10" t="s">
        <v>1623</v>
      </c>
      <c r="B766" s="11" t="s">
        <v>2759</v>
      </c>
      <c r="C766" s="11" t="s">
        <v>92</v>
      </c>
      <c r="D766" s="90" t="str">
        <f t="shared" si="67"/>
        <v>19</v>
      </c>
      <c r="E766" s="90" t="str">
        <f t="shared" si="68"/>
        <v>1901</v>
      </c>
      <c r="F766" s="11" t="s">
        <v>1737</v>
      </c>
      <c r="G766" s="11" t="s">
        <v>1738</v>
      </c>
      <c r="H766" s="11">
        <v>128</v>
      </c>
      <c r="I766" s="11" t="s">
        <v>1739</v>
      </c>
      <c r="J766" s="11" t="s">
        <v>1740</v>
      </c>
      <c r="K766" s="13">
        <v>2</v>
      </c>
      <c r="L766" s="14">
        <v>0.6</v>
      </c>
      <c r="M766" s="75">
        <v>0.6</v>
      </c>
      <c r="N766" s="11" t="s">
        <v>1742</v>
      </c>
      <c r="O766" s="12" t="s">
        <v>37</v>
      </c>
      <c r="P766" s="16">
        <v>141348708</v>
      </c>
      <c r="Q766" s="18">
        <v>20</v>
      </c>
      <c r="R766" s="20">
        <v>44197</v>
      </c>
      <c r="S766" s="22">
        <v>12</v>
      </c>
      <c r="T766" s="7"/>
      <c r="U766" s="51">
        <v>20</v>
      </c>
      <c r="V766" s="79"/>
      <c r="W766" s="78"/>
      <c r="X766" s="49">
        <f t="shared" si="66"/>
        <v>0</v>
      </c>
      <c r="Y766" s="16">
        <v>0</v>
      </c>
      <c r="Z766" s="16">
        <v>1207192556</v>
      </c>
      <c r="AA766" s="16">
        <v>141348708</v>
      </c>
      <c r="AB766" s="16">
        <v>0</v>
      </c>
      <c r="AC766" s="16">
        <v>0</v>
      </c>
      <c r="AD766" s="55">
        <v>141348708</v>
      </c>
      <c r="AF766" s="58">
        <f t="shared" si="69"/>
        <v>0</v>
      </c>
      <c r="AJ766" s="83">
        <f t="shared" si="70"/>
        <v>0</v>
      </c>
      <c r="AK766" s="84">
        <f t="shared" si="71"/>
        <v>0</v>
      </c>
      <c r="AL766" s="85"/>
    </row>
    <row r="767" spans="1:38" ht="12.75" hidden="1" customHeight="1" x14ac:dyDescent="0.25">
      <c r="A767" s="10" t="s">
        <v>1623</v>
      </c>
      <c r="B767" s="11" t="s">
        <v>2759</v>
      </c>
      <c r="C767" s="11" t="s">
        <v>92</v>
      </c>
      <c r="D767" s="90" t="str">
        <f t="shared" si="67"/>
        <v>19</v>
      </c>
      <c r="E767" s="90" t="str">
        <f t="shared" si="68"/>
        <v>1901</v>
      </c>
      <c r="F767" s="11" t="s">
        <v>1737</v>
      </c>
      <c r="G767" s="11" t="s">
        <v>1738</v>
      </c>
      <c r="H767" s="11">
        <v>128</v>
      </c>
      <c r="I767" s="11" t="s">
        <v>1739</v>
      </c>
      <c r="J767" s="11" t="s">
        <v>1740</v>
      </c>
      <c r="K767" s="13">
        <v>2</v>
      </c>
      <c r="L767" s="14">
        <v>0.6</v>
      </c>
      <c r="M767" s="75">
        <v>0.6</v>
      </c>
      <c r="N767" s="11" t="s">
        <v>1743</v>
      </c>
      <c r="O767" s="12" t="s">
        <v>37</v>
      </c>
      <c r="P767" s="16">
        <v>219281955</v>
      </c>
      <c r="Q767" s="18">
        <v>432</v>
      </c>
      <c r="R767" s="20">
        <v>44197</v>
      </c>
      <c r="S767" s="22">
        <v>12</v>
      </c>
      <c r="T767" s="7"/>
      <c r="U767" s="51">
        <v>432</v>
      </c>
      <c r="V767" s="79"/>
      <c r="W767" s="78"/>
      <c r="X767" s="49">
        <f t="shared" si="66"/>
        <v>0</v>
      </c>
      <c r="Y767" s="16">
        <v>0</v>
      </c>
      <c r="Z767" s="16">
        <v>1207192556</v>
      </c>
      <c r="AA767" s="16">
        <v>219281955</v>
      </c>
      <c r="AB767" s="16">
        <v>0</v>
      </c>
      <c r="AC767" s="16">
        <v>0</v>
      </c>
      <c r="AD767" s="55">
        <v>219281955</v>
      </c>
      <c r="AF767" s="58">
        <f t="shared" si="69"/>
        <v>0</v>
      </c>
      <c r="AJ767" s="83">
        <f t="shared" si="70"/>
        <v>0</v>
      </c>
      <c r="AK767" s="84">
        <f t="shared" si="71"/>
        <v>0</v>
      </c>
      <c r="AL767" s="85"/>
    </row>
    <row r="768" spans="1:38" ht="12.75" hidden="1" customHeight="1" x14ac:dyDescent="0.25">
      <c r="A768" s="10" t="s">
        <v>1623</v>
      </c>
      <c r="B768" s="11" t="s">
        <v>2759</v>
      </c>
      <c r="C768" s="11" t="s">
        <v>92</v>
      </c>
      <c r="D768" s="90" t="str">
        <f t="shared" si="67"/>
        <v>19</v>
      </c>
      <c r="E768" s="90" t="str">
        <f t="shared" si="68"/>
        <v>1901</v>
      </c>
      <c r="F768" s="11" t="s">
        <v>1737</v>
      </c>
      <c r="G768" s="11" t="s">
        <v>1738</v>
      </c>
      <c r="H768" s="11">
        <v>128</v>
      </c>
      <c r="I768" s="11" t="s">
        <v>1739</v>
      </c>
      <c r="J768" s="11" t="s">
        <v>1740</v>
      </c>
      <c r="K768" s="13">
        <v>2</v>
      </c>
      <c r="L768" s="14">
        <v>0.6</v>
      </c>
      <c r="M768" s="75">
        <v>0.6</v>
      </c>
      <c r="N768" s="11" t="s">
        <v>1744</v>
      </c>
      <c r="O768" s="12" t="s">
        <v>37</v>
      </c>
      <c r="P768" s="16">
        <v>439751536</v>
      </c>
      <c r="Q768" s="18">
        <v>20</v>
      </c>
      <c r="R768" s="20">
        <v>44197</v>
      </c>
      <c r="S768" s="22">
        <v>12</v>
      </c>
      <c r="T768" s="7"/>
      <c r="U768" s="51">
        <v>20</v>
      </c>
      <c r="V768" s="79"/>
      <c r="W768" s="78"/>
      <c r="X768" s="49">
        <f t="shared" si="66"/>
        <v>0</v>
      </c>
      <c r="Y768" s="16">
        <v>0</v>
      </c>
      <c r="Z768" s="16">
        <v>1207192556</v>
      </c>
      <c r="AA768" s="16">
        <v>439751536</v>
      </c>
      <c r="AB768" s="16">
        <v>0</v>
      </c>
      <c r="AC768" s="16">
        <v>0</v>
      </c>
      <c r="AD768" s="55">
        <v>439751536</v>
      </c>
      <c r="AF768" s="58">
        <f t="shared" si="69"/>
        <v>0</v>
      </c>
      <c r="AJ768" s="83">
        <f t="shared" si="70"/>
        <v>0</v>
      </c>
      <c r="AK768" s="84">
        <f t="shared" si="71"/>
        <v>0</v>
      </c>
      <c r="AL768" s="85"/>
    </row>
    <row r="769" spans="1:38" ht="12.75" hidden="1" customHeight="1" x14ac:dyDescent="0.25">
      <c r="A769" s="10" t="s">
        <v>1623</v>
      </c>
      <c r="B769" s="11" t="s">
        <v>2759</v>
      </c>
      <c r="C769" s="11" t="s">
        <v>92</v>
      </c>
      <c r="D769" s="90" t="str">
        <f t="shared" si="67"/>
        <v>19</v>
      </c>
      <c r="E769" s="90" t="str">
        <f t="shared" si="68"/>
        <v>1901</v>
      </c>
      <c r="F769" s="11" t="s">
        <v>1737</v>
      </c>
      <c r="G769" s="11" t="s">
        <v>1738</v>
      </c>
      <c r="H769" s="11">
        <v>128</v>
      </c>
      <c r="I769" s="11" t="s">
        <v>1739</v>
      </c>
      <c r="J769" s="11" t="s">
        <v>1740</v>
      </c>
      <c r="K769" s="13">
        <v>2</v>
      </c>
      <c r="L769" s="14">
        <v>0.6</v>
      </c>
      <c r="M769" s="75">
        <v>0.6</v>
      </c>
      <c r="N769" s="11" t="s">
        <v>1745</v>
      </c>
      <c r="O769" s="12" t="s">
        <v>37</v>
      </c>
      <c r="P769" s="16">
        <v>313575703</v>
      </c>
      <c r="Q769" s="18">
        <v>200</v>
      </c>
      <c r="R769" s="20">
        <v>44197</v>
      </c>
      <c r="S769" s="22">
        <v>12</v>
      </c>
      <c r="T769" s="7"/>
      <c r="U769" s="51">
        <v>200</v>
      </c>
      <c r="V769" s="79"/>
      <c r="W769" s="78"/>
      <c r="X769" s="49">
        <f t="shared" si="66"/>
        <v>0</v>
      </c>
      <c r="Y769" s="16">
        <v>0</v>
      </c>
      <c r="Z769" s="16">
        <v>1207192556</v>
      </c>
      <c r="AA769" s="16">
        <v>313575703</v>
      </c>
      <c r="AB769" s="16">
        <v>0</v>
      </c>
      <c r="AC769" s="16">
        <v>0</v>
      </c>
      <c r="AD769" s="55">
        <v>313575703</v>
      </c>
      <c r="AF769" s="58">
        <f t="shared" si="69"/>
        <v>0</v>
      </c>
      <c r="AJ769" s="83">
        <f t="shared" si="70"/>
        <v>0</v>
      </c>
      <c r="AK769" s="84">
        <f t="shared" si="71"/>
        <v>0</v>
      </c>
      <c r="AL769" s="85"/>
    </row>
    <row r="770" spans="1:38" ht="12.75" hidden="1" customHeight="1" x14ac:dyDescent="0.25">
      <c r="A770" s="10" t="s">
        <v>1623</v>
      </c>
      <c r="B770" s="11" t="s">
        <v>2759</v>
      </c>
      <c r="C770" s="11" t="s">
        <v>92</v>
      </c>
      <c r="D770" s="90" t="str">
        <f t="shared" si="67"/>
        <v>19</v>
      </c>
      <c r="E770" s="90" t="str">
        <f t="shared" si="68"/>
        <v>1901</v>
      </c>
      <c r="F770" s="11" t="s">
        <v>1737</v>
      </c>
      <c r="G770" s="11" t="s">
        <v>1746</v>
      </c>
      <c r="H770" s="11">
        <v>129</v>
      </c>
      <c r="I770" s="11" t="s">
        <v>1747</v>
      </c>
      <c r="J770" s="11" t="s">
        <v>1748</v>
      </c>
      <c r="K770" s="13">
        <v>2</v>
      </c>
      <c r="L770" s="14">
        <v>0.7</v>
      </c>
      <c r="M770" s="75">
        <v>0.7</v>
      </c>
      <c r="N770" s="11" t="s">
        <v>1749</v>
      </c>
      <c r="O770" s="12" t="s">
        <v>37</v>
      </c>
      <c r="P770" s="16">
        <v>101073424</v>
      </c>
      <c r="Q770" s="18">
        <v>288</v>
      </c>
      <c r="R770" s="20">
        <v>44197</v>
      </c>
      <c r="S770" s="22">
        <v>12</v>
      </c>
      <c r="T770" s="7"/>
      <c r="U770" s="51">
        <v>288</v>
      </c>
      <c r="V770" s="79"/>
      <c r="W770" s="78"/>
      <c r="X770" s="49">
        <f t="shared" si="66"/>
        <v>0</v>
      </c>
      <c r="Y770" s="16">
        <v>0</v>
      </c>
      <c r="Z770" s="16">
        <v>101073424</v>
      </c>
      <c r="AA770" s="16">
        <v>101073424</v>
      </c>
      <c r="AB770" s="16">
        <v>0</v>
      </c>
      <c r="AC770" s="16">
        <v>0</v>
      </c>
      <c r="AD770" s="55">
        <v>101073424</v>
      </c>
      <c r="AF770" s="58">
        <f t="shared" si="69"/>
        <v>0</v>
      </c>
      <c r="AJ770" s="83">
        <f t="shared" si="70"/>
        <v>0</v>
      </c>
      <c r="AK770" s="84">
        <f t="shared" si="71"/>
        <v>0</v>
      </c>
      <c r="AL770" s="85"/>
    </row>
    <row r="771" spans="1:38" ht="12.75" hidden="1" customHeight="1" x14ac:dyDescent="0.25">
      <c r="A771" s="10" t="s">
        <v>1623</v>
      </c>
      <c r="B771" s="11" t="s">
        <v>2759</v>
      </c>
      <c r="C771" s="11" t="s">
        <v>92</v>
      </c>
      <c r="D771" s="90" t="str">
        <f t="shared" si="67"/>
        <v>19</v>
      </c>
      <c r="E771" s="90" t="str">
        <f t="shared" si="68"/>
        <v>1901</v>
      </c>
      <c r="F771" s="11" t="s">
        <v>1686</v>
      </c>
      <c r="G771" s="11" t="s">
        <v>1082</v>
      </c>
      <c r="H771" s="11">
        <v>140</v>
      </c>
      <c r="I771" s="11" t="s">
        <v>1750</v>
      </c>
      <c r="J771" s="11" t="s">
        <v>1751</v>
      </c>
      <c r="K771" s="13">
        <v>116</v>
      </c>
      <c r="L771" s="14">
        <v>29</v>
      </c>
      <c r="M771" s="75">
        <v>29</v>
      </c>
      <c r="N771" s="11" t="s">
        <v>1752</v>
      </c>
      <c r="O771" s="12" t="s">
        <v>37</v>
      </c>
      <c r="P771" s="16">
        <v>246750592</v>
      </c>
      <c r="Q771" s="18">
        <v>60</v>
      </c>
      <c r="R771" s="20">
        <v>44197</v>
      </c>
      <c r="S771" s="22">
        <v>12</v>
      </c>
      <c r="T771" s="7"/>
      <c r="U771" s="51">
        <v>60</v>
      </c>
      <c r="V771" s="79"/>
      <c r="W771" s="78"/>
      <c r="X771" s="49">
        <f t="shared" si="66"/>
        <v>0</v>
      </c>
      <c r="Y771" s="16">
        <v>0</v>
      </c>
      <c r="Z771" s="16">
        <v>403804712</v>
      </c>
      <c r="AA771" s="16">
        <v>246750592</v>
      </c>
      <c r="AB771" s="16">
        <v>0</v>
      </c>
      <c r="AC771" s="16">
        <v>0</v>
      </c>
      <c r="AD771" s="55">
        <v>246750592</v>
      </c>
      <c r="AF771" s="58">
        <f t="shared" si="69"/>
        <v>0</v>
      </c>
      <c r="AJ771" s="83">
        <f t="shared" si="70"/>
        <v>0</v>
      </c>
      <c r="AK771" s="84">
        <f t="shared" si="71"/>
        <v>0</v>
      </c>
      <c r="AL771" s="85"/>
    </row>
    <row r="772" spans="1:38" ht="12.75" hidden="1" customHeight="1" x14ac:dyDescent="0.25">
      <c r="A772" s="10" t="s">
        <v>1623</v>
      </c>
      <c r="B772" s="11" t="s">
        <v>2759</v>
      </c>
      <c r="C772" s="11" t="s">
        <v>92</v>
      </c>
      <c r="D772" s="90" t="str">
        <f t="shared" si="67"/>
        <v>19</v>
      </c>
      <c r="E772" s="90" t="str">
        <f t="shared" si="68"/>
        <v>1901</v>
      </c>
      <c r="F772" s="11" t="s">
        <v>1686</v>
      </c>
      <c r="G772" s="11" t="s">
        <v>1082</v>
      </c>
      <c r="H772" s="11">
        <v>140</v>
      </c>
      <c r="I772" s="11" t="s">
        <v>1750</v>
      </c>
      <c r="J772" s="11" t="s">
        <v>1751</v>
      </c>
      <c r="K772" s="13">
        <v>116</v>
      </c>
      <c r="L772" s="14">
        <v>29</v>
      </c>
      <c r="M772" s="75">
        <v>29</v>
      </c>
      <c r="N772" s="11" t="s">
        <v>1753</v>
      </c>
      <c r="O772" s="12" t="s">
        <v>37</v>
      </c>
      <c r="P772" s="16">
        <v>157054120</v>
      </c>
      <c r="Q772" s="18">
        <v>20</v>
      </c>
      <c r="R772" s="20">
        <v>44197</v>
      </c>
      <c r="S772" s="22">
        <v>12</v>
      </c>
      <c r="T772" s="7"/>
      <c r="U772" s="51">
        <v>20</v>
      </c>
      <c r="V772" s="79"/>
      <c r="W772" s="78"/>
      <c r="X772" s="49">
        <f t="shared" si="66"/>
        <v>0</v>
      </c>
      <c r="Y772" s="16">
        <v>0</v>
      </c>
      <c r="Z772" s="16">
        <v>403804712</v>
      </c>
      <c r="AA772" s="16">
        <v>157054120</v>
      </c>
      <c r="AB772" s="16">
        <v>0</v>
      </c>
      <c r="AC772" s="16">
        <v>0</v>
      </c>
      <c r="AD772" s="55">
        <v>157054120</v>
      </c>
      <c r="AF772" s="58">
        <f t="shared" si="69"/>
        <v>0</v>
      </c>
      <c r="AJ772" s="83">
        <f t="shared" si="70"/>
        <v>0</v>
      </c>
      <c r="AK772" s="84">
        <f t="shared" si="71"/>
        <v>0</v>
      </c>
      <c r="AL772" s="85"/>
    </row>
    <row r="773" spans="1:38" ht="12.75" hidden="1" customHeight="1" x14ac:dyDescent="0.25">
      <c r="A773" s="10" t="s">
        <v>1623</v>
      </c>
      <c r="B773" s="11" t="s">
        <v>2759</v>
      </c>
      <c r="C773" s="11" t="s">
        <v>92</v>
      </c>
      <c r="D773" s="90" t="str">
        <f t="shared" si="67"/>
        <v>19</v>
      </c>
      <c r="E773" s="90" t="str">
        <f t="shared" si="68"/>
        <v>1901</v>
      </c>
      <c r="F773" s="11" t="s">
        <v>1686</v>
      </c>
      <c r="G773" s="11" t="s">
        <v>1754</v>
      </c>
      <c r="H773" s="11">
        <v>140</v>
      </c>
      <c r="I773" s="11" t="s">
        <v>1750</v>
      </c>
      <c r="J773" s="11" t="s">
        <v>1751</v>
      </c>
      <c r="K773" s="13">
        <v>116</v>
      </c>
      <c r="L773" s="14">
        <v>29</v>
      </c>
      <c r="M773" s="75">
        <v>29</v>
      </c>
      <c r="N773" s="11" t="s">
        <v>1755</v>
      </c>
      <c r="O773" s="12" t="s">
        <v>37</v>
      </c>
      <c r="P773" s="16">
        <v>77378440</v>
      </c>
      <c r="Q773" s="18">
        <v>144</v>
      </c>
      <c r="R773" s="20">
        <v>44197</v>
      </c>
      <c r="S773" s="22">
        <v>12</v>
      </c>
      <c r="T773" s="7"/>
      <c r="U773" s="51">
        <v>144</v>
      </c>
      <c r="V773" s="79"/>
      <c r="W773" s="78"/>
      <c r="X773" s="49">
        <f t="shared" si="66"/>
        <v>0</v>
      </c>
      <c r="Y773" s="16">
        <v>0</v>
      </c>
      <c r="Z773" s="16">
        <v>152166920</v>
      </c>
      <c r="AA773" s="16">
        <v>77378440</v>
      </c>
      <c r="AB773" s="16">
        <v>0</v>
      </c>
      <c r="AC773" s="16">
        <v>0</v>
      </c>
      <c r="AD773" s="55">
        <v>77378440</v>
      </c>
      <c r="AF773" s="58">
        <f t="shared" si="69"/>
        <v>0</v>
      </c>
      <c r="AJ773" s="83">
        <f t="shared" si="70"/>
        <v>0</v>
      </c>
      <c r="AK773" s="84">
        <f t="shared" si="71"/>
        <v>0</v>
      </c>
      <c r="AL773" s="85"/>
    </row>
    <row r="774" spans="1:38" ht="12.75" hidden="1" customHeight="1" x14ac:dyDescent="0.25">
      <c r="A774" s="10" t="s">
        <v>1623</v>
      </c>
      <c r="B774" s="11" t="s">
        <v>2759</v>
      </c>
      <c r="C774" s="11" t="s">
        <v>92</v>
      </c>
      <c r="D774" s="90" t="str">
        <f t="shared" si="67"/>
        <v>19</v>
      </c>
      <c r="E774" s="90" t="str">
        <f t="shared" si="68"/>
        <v>1901</v>
      </c>
      <c r="F774" s="11" t="s">
        <v>1686</v>
      </c>
      <c r="G774" s="11" t="s">
        <v>1754</v>
      </c>
      <c r="H774" s="11">
        <v>140</v>
      </c>
      <c r="I774" s="11" t="s">
        <v>1750</v>
      </c>
      <c r="J774" s="11" t="s">
        <v>1751</v>
      </c>
      <c r="K774" s="13">
        <v>116</v>
      </c>
      <c r="L774" s="14">
        <v>29</v>
      </c>
      <c r="M774" s="75">
        <v>29</v>
      </c>
      <c r="N774" s="11" t="s">
        <v>1756</v>
      </c>
      <c r="O774" s="12" t="s">
        <v>37</v>
      </c>
      <c r="P774" s="16">
        <v>74788480</v>
      </c>
      <c r="Q774" s="18">
        <v>144</v>
      </c>
      <c r="R774" s="20">
        <v>44197</v>
      </c>
      <c r="S774" s="22">
        <v>12</v>
      </c>
      <c r="T774" s="7"/>
      <c r="U774" s="51">
        <v>144</v>
      </c>
      <c r="V774" s="79"/>
      <c r="W774" s="78"/>
      <c r="X774" s="49">
        <f t="shared" si="66"/>
        <v>0</v>
      </c>
      <c r="Y774" s="16">
        <v>0</v>
      </c>
      <c r="Z774" s="16">
        <v>152166920</v>
      </c>
      <c r="AA774" s="16">
        <v>74788480</v>
      </c>
      <c r="AB774" s="16">
        <v>0</v>
      </c>
      <c r="AC774" s="16">
        <v>0</v>
      </c>
      <c r="AD774" s="55">
        <v>74788480</v>
      </c>
      <c r="AF774" s="58">
        <f t="shared" si="69"/>
        <v>0</v>
      </c>
      <c r="AJ774" s="83">
        <f t="shared" si="70"/>
        <v>0</v>
      </c>
      <c r="AK774" s="84">
        <f t="shared" si="71"/>
        <v>0</v>
      </c>
      <c r="AL774" s="85"/>
    </row>
    <row r="775" spans="1:38" ht="12.75" hidden="1" customHeight="1" x14ac:dyDescent="0.25">
      <c r="A775" s="10" t="s">
        <v>1623</v>
      </c>
      <c r="B775" s="11" t="s">
        <v>2759</v>
      </c>
      <c r="C775" s="11" t="s">
        <v>92</v>
      </c>
      <c r="D775" s="90" t="str">
        <f t="shared" si="67"/>
        <v>19</v>
      </c>
      <c r="E775" s="90" t="str">
        <f t="shared" si="68"/>
        <v>1901</v>
      </c>
      <c r="F775" s="11" t="s">
        <v>1659</v>
      </c>
      <c r="G775" s="11" t="s">
        <v>1757</v>
      </c>
      <c r="H775" s="11">
        <v>142</v>
      </c>
      <c r="I775" s="11" t="s">
        <v>1758</v>
      </c>
      <c r="J775" s="11" t="s">
        <v>1016</v>
      </c>
      <c r="K775" s="13">
        <v>96</v>
      </c>
      <c r="L775" s="14">
        <v>35</v>
      </c>
      <c r="M775" s="75">
        <v>35</v>
      </c>
      <c r="N775" s="11" t="s">
        <v>1759</v>
      </c>
      <c r="O775" s="12" t="s">
        <v>37</v>
      </c>
      <c r="P775" s="16">
        <v>400000000</v>
      </c>
      <c r="Q775" s="18">
        <v>5</v>
      </c>
      <c r="R775" s="20">
        <v>44197</v>
      </c>
      <c r="S775" s="22">
        <v>12</v>
      </c>
      <c r="T775" s="7"/>
      <c r="U775" s="51">
        <v>5</v>
      </c>
      <c r="V775" s="79"/>
      <c r="W775" s="78"/>
      <c r="X775" s="49">
        <f t="shared" si="66"/>
        <v>0</v>
      </c>
      <c r="Y775" s="16">
        <v>0</v>
      </c>
      <c r="Z775" s="16">
        <v>601106656</v>
      </c>
      <c r="AA775" s="16">
        <v>400000000</v>
      </c>
      <c r="AB775" s="16">
        <v>0</v>
      </c>
      <c r="AC775" s="16">
        <v>0</v>
      </c>
      <c r="AD775" s="55">
        <v>400000000</v>
      </c>
      <c r="AF775" s="58">
        <f t="shared" si="69"/>
        <v>0</v>
      </c>
      <c r="AJ775" s="83">
        <f t="shared" si="70"/>
        <v>0</v>
      </c>
      <c r="AK775" s="84">
        <f t="shared" si="71"/>
        <v>0</v>
      </c>
      <c r="AL775" s="85"/>
    </row>
    <row r="776" spans="1:38" ht="12.75" hidden="1" customHeight="1" x14ac:dyDescent="0.25">
      <c r="A776" s="10" t="s">
        <v>1623</v>
      </c>
      <c r="B776" s="11" t="s">
        <v>2759</v>
      </c>
      <c r="C776" s="11" t="s">
        <v>92</v>
      </c>
      <c r="D776" s="90" t="str">
        <f t="shared" si="67"/>
        <v>19</v>
      </c>
      <c r="E776" s="90" t="str">
        <f t="shared" si="68"/>
        <v>1901</v>
      </c>
      <c r="F776" s="11" t="s">
        <v>1659</v>
      </c>
      <c r="G776" s="11" t="s">
        <v>1757</v>
      </c>
      <c r="H776" s="11">
        <v>142</v>
      </c>
      <c r="I776" s="11" t="s">
        <v>1758</v>
      </c>
      <c r="J776" s="11" t="s">
        <v>1016</v>
      </c>
      <c r="K776" s="13">
        <v>96</v>
      </c>
      <c r="L776" s="14">
        <v>35</v>
      </c>
      <c r="M776" s="75">
        <v>35</v>
      </c>
      <c r="N776" s="11" t="s">
        <v>1760</v>
      </c>
      <c r="O776" s="12" t="s">
        <v>37</v>
      </c>
      <c r="P776" s="16">
        <v>201106656</v>
      </c>
      <c r="Q776" s="18">
        <v>40</v>
      </c>
      <c r="R776" s="20">
        <v>44197</v>
      </c>
      <c r="S776" s="22">
        <v>12</v>
      </c>
      <c r="T776" s="7"/>
      <c r="U776" s="51">
        <v>40</v>
      </c>
      <c r="V776" s="79"/>
      <c r="W776" s="78"/>
      <c r="X776" s="49">
        <f t="shared" si="66"/>
        <v>0</v>
      </c>
      <c r="Y776" s="16">
        <v>0</v>
      </c>
      <c r="Z776" s="16">
        <v>601106656</v>
      </c>
      <c r="AA776" s="16">
        <v>201106656</v>
      </c>
      <c r="AB776" s="16">
        <v>0</v>
      </c>
      <c r="AC776" s="16">
        <v>0</v>
      </c>
      <c r="AD776" s="55">
        <v>201106656</v>
      </c>
      <c r="AF776" s="58">
        <f t="shared" si="69"/>
        <v>0</v>
      </c>
      <c r="AJ776" s="83">
        <f t="shared" si="70"/>
        <v>0</v>
      </c>
      <c r="AK776" s="84">
        <f t="shared" si="71"/>
        <v>0</v>
      </c>
      <c r="AL776" s="85"/>
    </row>
    <row r="777" spans="1:38" ht="12.75" hidden="1" customHeight="1" x14ac:dyDescent="0.25">
      <c r="A777" s="10" t="s">
        <v>1623</v>
      </c>
      <c r="B777" s="11" t="s">
        <v>2759</v>
      </c>
      <c r="C777" s="11" t="s">
        <v>92</v>
      </c>
      <c r="D777" s="90" t="str">
        <f t="shared" si="67"/>
        <v>19</v>
      </c>
      <c r="E777" s="90" t="str">
        <f t="shared" si="68"/>
        <v>1901</v>
      </c>
      <c r="F777" s="11" t="s">
        <v>1737</v>
      </c>
      <c r="G777" s="11" t="s">
        <v>1761</v>
      </c>
      <c r="H777" s="11">
        <v>143</v>
      </c>
      <c r="I777" s="11" t="s">
        <v>1762</v>
      </c>
      <c r="J777" s="11" t="s">
        <v>1763</v>
      </c>
      <c r="K777" s="13">
        <v>100</v>
      </c>
      <c r="L777" s="14">
        <v>35</v>
      </c>
      <c r="M777" s="75">
        <v>35</v>
      </c>
      <c r="N777" s="11" t="s">
        <v>1764</v>
      </c>
      <c r="O777" s="12" t="s">
        <v>165</v>
      </c>
      <c r="P777" s="16">
        <v>109259360</v>
      </c>
      <c r="Q777" s="18">
        <v>30</v>
      </c>
      <c r="R777" s="20">
        <v>44197</v>
      </c>
      <c r="S777" s="22">
        <v>12</v>
      </c>
      <c r="T777" s="7"/>
      <c r="U777" s="51">
        <v>30</v>
      </c>
      <c r="V777" s="79"/>
      <c r="W777" s="78"/>
      <c r="X777" s="49">
        <f t="shared" si="66"/>
        <v>0</v>
      </c>
      <c r="Y777" s="16">
        <v>0</v>
      </c>
      <c r="Z777" s="16">
        <v>417607660</v>
      </c>
      <c r="AA777" s="16">
        <v>109259360</v>
      </c>
      <c r="AB777" s="16">
        <v>0</v>
      </c>
      <c r="AC777" s="16">
        <v>0</v>
      </c>
      <c r="AD777" s="55">
        <v>109259360</v>
      </c>
      <c r="AF777" s="58">
        <f t="shared" si="69"/>
        <v>0</v>
      </c>
      <c r="AJ777" s="83">
        <f t="shared" si="70"/>
        <v>0</v>
      </c>
      <c r="AK777" s="84">
        <f t="shared" si="71"/>
        <v>0</v>
      </c>
      <c r="AL777" s="85"/>
    </row>
    <row r="778" spans="1:38" ht="12.75" hidden="1" customHeight="1" x14ac:dyDescent="0.25">
      <c r="A778" s="10" t="s">
        <v>1623</v>
      </c>
      <c r="B778" s="11" t="s">
        <v>2759</v>
      </c>
      <c r="C778" s="11" t="s">
        <v>92</v>
      </c>
      <c r="D778" s="90" t="str">
        <f t="shared" si="67"/>
        <v>19</v>
      </c>
      <c r="E778" s="90" t="str">
        <f t="shared" si="68"/>
        <v>1901</v>
      </c>
      <c r="F778" s="11" t="s">
        <v>1737</v>
      </c>
      <c r="G778" s="11" t="s">
        <v>1761</v>
      </c>
      <c r="H778" s="11">
        <v>143</v>
      </c>
      <c r="I778" s="11" t="s">
        <v>1762</v>
      </c>
      <c r="J778" s="11" t="s">
        <v>1763</v>
      </c>
      <c r="K778" s="13">
        <v>100</v>
      </c>
      <c r="L778" s="14">
        <v>35</v>
      </c>
      <c r="M778" s="75">
        <v>35</v>
      </c>
      <c r="N778" s="11" t="s">
        <v>1765</v>
      </c>
      <c r="O778" s="12" t="s">
        <v>37</v>
      </c>
      <c r="P778" s="16">
        <v>178398276</v>
      </c>
      <c r="Q778" s="18">
        <v>15</v>
      </c>
      <c r="R778" s="20">
        <v>44197</v>
      </c>
      <c r="S778" s="22">
        <v>12</v>
      </c>
      <c r="T778" s="7"/>
      <c r="U778" s="51">
        <v>15</v>
      </c>
      <c r="V778" s="79"/>
      <c r="W778" s="78"/>
      <c r="X778" s="49">
        <f t="shared" si="66"/>
        <v>0</v>
      </c>
      <c r="Y778" s="16">
        <v>0</v>
      </c>
      <c r="Z778" s="16">
        <v>417607660</v>
      </c>
      <c r="AA778" s="16">
        <v>178398276</v>
      </c>
      <c r="AB778" s="16">
        <v>0</v>
      </c>
      <c r="AC778" s="16">
        <v>0</v>
      </c>
      <c r="AD778" s="55">
        <v>178398276</v>
      </c>
      <c r="AF778" s="58">
        <f t="shared" si="69"/>
        <v>0</v>
      </c>
      <c r="AJ778" s="83">
        <f t="shared" si="70"/>
        <v>0</v>
      </c>
      <c r="AK778" s="84">
        <f t="shared" si="71"/>
        <v>0</v>
      </c>
      <c r="AL778" s="85"/>
    </row>
    <row r="779" spans="1:38" ht="12.75" hidden="1" customHeight="1" x14ac:dyDescent="0.25">
      <c r="A779" s="10" t="s">
        <v>1623</v>
      </c>
      <c r="B779" s="11" t="s">
        <v>2759</v>
      </c>
      <c r="C779" s="11" t="s">
        <v>92</v>
      </c>
      <c r="D779" s="90" t="str">
        <f t="shared" si="67"/>
        <v>19</v>
      </c>
      <c r="E779" s="90" t="str">
        <f t="shared" si="68"/>
        <v>1901</v>
      </c>
      <c r="F779" s="11" t="s">
        <v>1737</v>
      </c>
      <c r="G779" s="11" t="s">
        <v>1761</v>
      </c>
      <c r="H779" s="11">
        <v>143</v>
      </c>
      <c r="I779" s="11" t="s">
        <v>1762</v>
      </c>
      <c r="J779" s="11" t="s">
        <v>1763</v>
      </c>
      <c r="K779" s="13">
        <v>100</v>
      </c>
      <c r="L779" s="14">
        <v>35</v>
      </c>
      <c r="M779" s="75">
        <v>35</v>
      </c>
      <c r="N779" s="11" t="s">
        <v>1766</v>
      </c>
      <c r="O779" s="12" t="s">
        <v>37</v>
      </c>
      <c r="P779" s="16">
        <v>129950024</v>
      </c>
      <c r="Q779" s="18">
        <v>288</v>
      </c>
      <c r="R779" s="20">
        <v>44197</v>
      </c>
      <c r="S779" s="22">
        <v>12</v>
      </c>
      <c r="T779" s="7"/>
      <c r="U779" s="51">
        <v>288</v>
      </c>
      <c r="V779" s="79"/>
      <c r="W779" s="78"/>
      <c r="X779" s="49">
        <f t="shared" si="66"/>
        <v>0</v>
      </c>
      <c r="Y779" s="16">
        <v>0</v>
      </c>
      <c r="Z779" s="16">
        <v>417607660</v>
      </c>
      <c r="AA779" s="16">
        <v>129950024</v>
      </c>
      <c r="AB779" s="16">
        <v>0</v>
      </c>
      <c r="AC779" s="16">
        <v>0</v>
      </c>
      <c r="AD779" s="55">
        <v>129950024</v>
      </c>
      <c r="AF779" s="58">
        <f t="shared" si="69"/>
        <v>0</v>
      </c>
      <c r="AJ779" s="83">
        <f t="shared" si="70"/>
        <v>0</v>
      </c>
      <c r="AK779" s="84">
        <f t="shared" si="71"/>
        <v>0</v>
      </c>
      <c r="AL779" s="85"/>
    </row>
    <row r="780" spans="1:38" ht="12.75" hidden="1" customHeight="1" x14ac:dyDescent="0.25">
      <c r="A780" s="10" t="s">
        <v>1623</v>
      </c>
      <c r="B780" s="11" t="s">
        <v>2759</v>
      </c>
      <c r="C780" s="11" t="s">
        <v>92</v>
      </c>
      <c r="D780" s="90" t="str">
        <f t="shared" si="67"/>
        <v>19</v>
      </c>
      <c r="E780" s="90" t="str">
        <f t="shared" si="68"/>
        <v>1901</v>
      </c>
      <c r="F780" s="11" t="s">
        <v>1686</v>
      </c>
      <c r="G780" s="11" t="s">
        <v>1082</v>
      </c>
      <c r="H780" s="11">
        <v>164</v>
      </c>
      <c r="I780" s="11" t="s">
        <v>1767</v>
      </c>
      <c r="J780" s="11" t="s">
        <v>1768</v>
      </c>
      <c r="K780" s="13">
        <v>6</v>
      </c>
      <c r="L780" s="14">
        <v>2</v>
      </c>
      <c r="M780" s="75">
        <v>2</v>
      </c>
      <c r="N780" s="11" t="s">
        <v>1769</v>
      </c>
      <c r="O780" s="12" t="s">
        <v>37</v>
      </c>
      <c r="P780" s="16">
        <v>430030338</v>
      </c>
      <c r="Q780" s="18">
        <v>24</v>
      </c>
      <c r="R780" s="20">
        <v>44197</v>
      </c>
      <c r="S780" s="22">
        <v>12</v>
      </c>
      <c r="T780" s="7"/>
      <c r="U780" s="51">
        <v>24</v>
      </c>
      <c r="V780" s="79"/>
      <c r="W780" s="78"/>
      <c r="X780" s="49">
        <f t="shared" si="66"/>
        <v>0</v>
      </c>
      <c r="Y780" s="16">
        <v>0</v>
      </c>
      <c r="Z780" s="16">
        <v>674399088</v>
      </c>
      <c r="AA780" s="16">
        <v>430030338</v>
      </c>
      <c r="AB780" s="16">
        <v>0</v>
      </c>
      <c r="AC780" s="16">
        <v>0</v>
      </c>
      <c r="AD780" s="55">
        <v>430030338</v>
      </c>
      <c r="AF780" s="58">
        <f t="shared" si="69"/>
        <v>0</v>
      </c>
      <c r="AJ780" s="83">
        <f t="shared" si="70"/>
        <v>0</v>
      </c>
      <c r="AK780" s="84">
        <f t="shared" si="71"/>
        <v>0</v>
      </c>
      <c r="AL780" s="85"/>
    </row>
    <row r="781" spans="1:38" ht="12.75" hidden="1" customHeight="1" x14ac:dyDescent="0.25">
      <c r="A781" s="10" t="s">
        <v>1623</v>
      </c>
      <c r="B781" s="11" t="s">
        <v>2759</v>
      </c>
      <c r="C781" s="11" t="s">
        <v>92</v>
      </c>
      <c r="D781" s="90" t="str">
        <f t="shared" si="67"/>
        <v>19</v>
      </c>
      <c r="E781" s="90" t="str">
        <f t="shared" si="68"/>
        <v>1901</v>
      </c>
      <c r="F781" s="11" t="s">
        <v>1686</v>
      </c>
      <c r="G781" s="11" t="s">
        <v>1082</v>
      </c>
      <c r="H781" s="11">
        <v>164</v>
      </c>
      <c r="I781" s="11" t="s">
        <v>1767</v>
      </c>
      <c r="J781" s="11" t="s">
        <v>1768</v>
      </c>
      <c r="K781" s="13">
        <v>6</v>
      </c>
      <c r="L781" s="14">
        <v>2</v>
      </c>
      <c r="M781" s="75">
        <v>2</v>
      </c>
      <c r="N781" s="11" t="s">
        <v>1770</v>
      </c>
      <c r="O781" s="12" t="s">
        <v>37</v>
      </c>
      <c r="P781" s="16">
        <v>183566330</v>
      </c>
      <c r="Q781" s="18">
        <v>2</v>
      </c>
      <c r="R781" s="20">
        <v>44197</v>
      </c>
      <c r="S781" s="22">
        <v>12</v>
      </c>
      <c r="T781" s="7"/>
      <c r="U781" s="51">
        <v>2</v>
      </c>
      <c r="V781" s="79"/>
      <c r="W781" s="78"/>
      <c r="X781" s="49">
        <f t="shared" ref="X781:X844" si="72">V781/U781</f>
        <v>0</v>
      </c>
      <c r="Y781" s="16">
        <v>0</v>
      </c>
      <c r="Z781" s="16">
        <v>674399088</v>
      </c>
      <c r="AA781" s="16">
        <v>183566330</v>
      </c>
      <c r="AB781" s="16">
        <v>0</v>
      </c>
      <c r="AC781" s="16">
        <v>0</v>
      </c>
      <c r="AD781" s="55">
        <v>183566330</v>
      </c>
      <c r="AF781" s="58">
        <f t="shared" si="69"/>
        <v>0</v>
      </c>
      <c r="AJ781" s="83">
        <f t="shared" si="70"/>
        <v>0</v>
      </c>
      <c r="AK781" s="84">
        <f t="shared" si="71"/>
        <v>0</v>
      </c>
      <c r="AL781" s="85"/>
    </row>
    <row r="782" spans="1:38" ht="12.75" hidden="1" customHeight="1" x14ac:dyDescent="0.25">
      <c r="A782" s="10" t="s">
        <v>1623</v>
      </c>
      <c r="B782" s="11" t="s">
        <v>2759</v>
      </c>
      <c r="C782" s="11" t="s">
        <v>92</v>
      </c>
      <c r="D782" s="90" t="str">
        <f t="shared" ref="D782:D845" si="73">MID(G782,1,2)</f>
        <v>19</v>
      </c>
      <c r="E782" s="90" t="str">
        <f t="shared" ref="E782:E845" si="74">MID(G782,1,4)</f>
        <v>1901</v>
      </c>
      <c r="F782" s="11" t="s">
        <v>1686</v>
      </c>
      <c r="G782" s="11" t="s">
        <v>1082</v>
      </c>
      <c r="H782" s="11">
        <v>164</v>
      </c>
      <c r="I782" s="11" t="s">
        <v>1767</v>
      </c>
      <c r="J782" s="11" t="s">
        <v>1768</v>
      </c>
      <c r="K782" s="13">
        <v>6</v>
      </c>
      <c r="L782" s="14">
        <v>2</v>
      </c>
      <c r="M782" s="75">
        <v>2</v>
      </c>
      <c r="N782" s="11" t="s">
        <v>1771</v>
      </c>
      <c r="O782" s="12" t="s">
        <v>37</v>
      </c>
      <c r="P782" s="16">
        <v>60802420</v>
      </c>
      <c r="Q782" s="18">
        <v>2</v>
      </c>
      <c r="R782" s="20">
        <v>44197</v>
      </c>
      <c r="S782" s="22">
        <v>12</v>
      </c>
      <c r="T782" s="7"/>
      <c r="U782" s="51">
        <v>2</v>
      </c>
      <c r="V782" s="79"/>
      <c r="W782" s="78"/>
      <c r="X782" s="49">
        <f t="shared" si="72"/>
        <v>0</v>
      </c>
      <c r="Y782" s="16">
        <v>0</v>
      </c>
      <c r="Z782" s="16">
        <v>674399088</v>
      </c>
      <c r="AA782" s="16">
        <v>60802420</v>
      </c>
      <c r="AB782" s="16">
        <v>0</v>
      </c>
      <c r="AC782" s="16">
        <v>0</v>
      </c>
      <c r="AD782" s="55">
        <v>60802420</v>
      </c>
      <c r="AF782" s="58">
        <f t="shared" ref="AF782:AF845" si="75">AE782/AA782</f>
        <v>0</v>
      </c>
      <c r="AJ782" s="83">
        <f t="shared" ref="AJ782:AJ845" si="76">AE782+AG782+AI782</f>
        <v>0</v>
      </c>
      <c r="AK782" s="84">
        <f t="shared" ref="AK782:AK845" si="77">AJ782/AD782</f>
        <v>0</v>
      </c>
      <c r="AL782" s="85"/>
    </row>
    <row r="783" spans="1:38" ht="12.75" hidden="1" customHeight="1" x14ac:dyDescent="0.25">
      <c r="A783" s="10" t="s">
        <v>1623</v>
      </c>
      <c r="B783" s="11" t="s">
        <v>2759</v>
      </c>
      <c r="C783" s="11" t="s">
        <v>92</v>
      </c>
      <c r="D783" s="90" t="str">
        <f t="shared" si="73"/>
        <v>19</v>
      </c>
      <c r="E783" s="90" t="str">
        <f t="shared" si="74"/>
        <v>1901</v>
      </c>
      <c r="F783" s="11" t="s">
        <v>1686</v>
      </c>
      <c r="G783" s="11" t="s">
        <v>1754</v>
      </c>
      <c r="H783" s="11">
        <v>164</v>
      </c>
      <c r="I783" s="11" t="s">
        <v>1767</v>
      </c>
      <c r="J783" s="11" t="s">
        <v>1768</v>
      </c>
      <c r="K783" s="13">
        <v>6</v>
      </c>
      <c r="L783" s="14">
        <v>2</v>
      </c>
      <c r="M783" s="75">
        <v>2</v>
      </c>
      <c r="N783" s="11" t="s">
        <v>1772</v>
      </c>
      <c r="O783" s="12" t="s">
        <v>37</v>
      </c>
      <c r="P783" s="16">
        <v>1092594</v>
      </c>
      <c r="Q783" s="18">
        <v>144</v>
      </c>
      <c r="R783" s="20">
        <v>44197</v>
      </c>
      <c r="S783" s="22">
        <v>12</v>
      </c>
      <c r="T783" s="7"/>
      <c r="U783" s="51">
        <v>144</v>
      </c>
      <c r="V783" s="79"/>
      <c r="W783" s="78"/>
      <c r="X783" s="49">
        <f t="shared" si="72"/>
        <v>0</v>
      </c>
      <c r="Y783" s="16">
        <v>0</v>
      </c>
      <c r="Z783" s="16">
        <v>436702818</v>
      </c>
      <c r="AA783" s="16">
        <v>1092594</v>
      </c>
      <c r="AB783" s="16">
        <v>0</v>
      </c>
      <c r="AC783" s="16">
        <v>0</v>
      </c>
      <c r="AD783" s="55">
        <v>1092594</v>
      </c>
      <c r="AF783" s="58">
        <f t="shared" si="75"/>
        <v>0</v>
      </c>
      <c r="AJ783" s="83">
        <f t="shared" si="76"/>
        <v>0</v>
      </c>
      <c r="AK783" s="84">
        <f t="shared" si="77"/>
        <v>0</v>
      </c>
      <c r="AL783" s="85"/>
    </row>
    <row r="784" spans="1:38" ht="12.75" hidden="1" customHeight="1" x14ac:dyDescent="0.25">
      <c r="A784" s="10" t="s">
        <v>1623</v>
      </c>
      <c r="B784" s="11" t="s">
        <v>2759</v>
      </c>
      <c r="C784" s="11" t="s">
        <v>92</v>
      </c>
      <c r="D784" s="90" t="str">
        <f t="shared" si="73"/>
        <v>19</v>
      </c>
      <c r="E784" s="90" t="str">
        <f t="shared" si="74"/>
        <v>1901</v>
      </c>
      <c r="F784" s="11" t="s">
        <v>1686</v>
      </c>
      <c r="G784" s="11" t="s">
        <v>1754</v>
      </c>
      <c r="H784" s="11">
        <v>164</v>
      </c>
      <c r="I784" s="11" t="s">
        <v>1767</v>
      </c>
      <c r="J784" s="11" t="s">
        <v>1768</v>
      </c>
      <c r="K784" s="13">
        <v>6</v>
      </c>
      <c r="L784" s="14">
        <v>2</v>
      </c>
      <c r="M784" s="75">
        <v>2</v>
      </c>
      <c r="N784" s="11" t="s">
        <v>1773</v>
      </c>
      <c r="O784" s="12" t="s">
        <v>37</v>
      </c>
      <c r="P784" s="16">
        <v>341377752</v>
      </c>
      <c r="Q784" s="18">
        <v>64</v>
      </c>
      <c r="R784" s="20">
        <v>44197</v>
      </c>
      <c r="S784" s="22">
        <v>12</v>
      </c>
      <c r="T784" s="7"/>
      <c r="U784" s="51">
        <v>64</v>
      </c>
      <c r="V784" s="79"/>
      <c r="W784" s="78"/>
      <c r="X784" s="49">
        <f t="shared" si="72"/>
        <v>0</v>
      </c>
      <c r="Y784" s="16">
        <v>0</v>
      </c>
      <c r="Z784" s="16">
        <v>436702818</v>
      </c>
      <c r="AA784" s="16">
        <v>341377752</v>
      </c>
      <c r="AB784" s="16">
        <v>0</v>
      </c>
      <c r="AC784" s="16">
        <v>0</v>
      </c>
      <c r="AD784" s="55">
        <v>341377752</v>
      </c>
      <c r="AF784" s="58">
        <f t="shared" si="75"/>
        <v>0</v>
      </c>
      <c r="AJ784" s="83">
        <f t="shared" si="76"/>
        <v>0</v>
      </c>
      <c r="AK784" s="84">
        <f t="shared" si="77"/>
        <v>0</v>
      </c>
      <c r="AL784" s="85"/>
    </row>
    <row r="785" spans="1:38" ht="12.75" hidden="1" customHeight="1" x14ac:dyDescent="0.25">
      <c r="A785" s="10" t="s">
        <v>1623</v>
      </c>
      <c r="B785" s="11" t="s">
        <v>2759</v>
      </c>
      <c r="C785" s="11" t="s">
        <v>92</v>
      </c>
      <c r="D785" s="90" t="str">
        <f t="shared" si="73"/>
        <v>19</v>
      </c>
      <c r="E785" s="90" t="str">
        <f t="shared" si="74"/>
        <v>1901</v>
      </c>
      <c r="F785" s="11" t="s">
        <v>1686</v>
      </c>
      <c r="G785" s="11" t="s">
        <v>1754</v>
      </c>
      <c r="H785" s="11">
        <v>164</v>
      </c>
      <c r="I785" s="11" t="s">
        <v>1767</v>
      </c>
      <c r="J785" s="11" t="s">
        <v>1768</v>
      </c>
      <c r="K785" s="13">
        <v>6</v>
      </c>
      <c r="L785" s="14">
        <v>2</v>
      </c>
      <c r="M785" s="75">
        <v>2</v>
      </c>
      <c r="N785" s="11" t="s">
        <v>1774</v>
      </c>
      <c r="O785" s="12" t="s">
        <v>37</v>
      </c>
      <c r="P785" s="16">
        <v>94232472</v>
      </c>
      <c r="Q785" s="18">
        <v>4</v>
      </c>
      <c r="R785" s="20">
        <v>44197</v>
      </c>
      <c r="S785" s="22">
        <v>12</v>
      </c>
      <c r="T785" s="7"/>
      <c r="U785" s="51">
        <v>4</v>
      </c>
      <c r="V785" s="79"/>
      <c r="W785" s="78"/>
      <c r="X785" s="49">
        <f t="shared" si="72"/>
        <v>0</v>
      </c>
      <c r="Y785" s="16">
        <v>0</v>
      </c>
      <c r="Z785" s="16">
        <v>436702818</v>
      </c>
      <c r="AA785" s="16">
        <v>94232472</v>
      </c>
      <c r="AB785" s="16">
        <v>0</v>
      </c>
      <c r="AC785" s="16">
        <v>0</v>
      </c>
      <c r="AD785" s="55">
        <v>94232472</v>
      </c>
      <c r="AF785" s="58">
        <f t="shared" si="75"/>
        <v>0</v>
      </c>
      <c r="AJ785" s="83">
        <f t="shared" si="76"/>
        <v>0</v>
      </c>
      <c r="AK785" s="84">
        <f t="shared" si="77"/>
        <v>0</v>
      </c>
      <c r="AL785" s="85"/>
    </row>
    <row r="786" spans="1:38" ht="12.75" hidden="1" customHeight="1" x14ac:dyDescent="0.25">
      <c r="A786" s="10" t="s">
        <v>1623</v>
      </c>
      <c r="B786" s="11" t="s">
        <v>2759</v>
      </c>
      <c r="C786" s="11" t="s">
        <v>92</v>
      </c>
      <c r="D786" s="90" t="str">
        <f t="shared" si="73"/>
        <v>19</v>
      </c>
      <c r="E786" s="90" t="str">
        <f t="shared" si="74"/>
        <v>1901</v>
      </c>
      <c r="F786" s="11" t="s">
        <v>1686</v>
      </c>
      <c r="G786" s="11" t="s">
        <v>1082</v>
      </c>
      <c r="H786" s="11">
        <v>178</v>
      </c>
      <c r="I786" s="11" t="s">
        <v>1775</v>
      </c>
      <c r="J786" s="11" t="s">
        <v>1776</v>
      </c>
      <c r="K786" s="13">
        <v>116</v>
      </c>
      <c r="L786" s="14">
        <v>116</v>
      </c>
      <c r="M786" s="75">
        <v>116</v>
      </c>
      <c r="N786" s="11" t="s">
        <v>1777</v>
      </c>
      <c r="O786" s="12" t="s">
        <v>37</v>
      </c>
      <c r="P786" s="16">
        <v>121247560</v>
      </c>
      <c r="Q786" s="18">
        <v>24</v>
      </c>
      <c r="R786" s="20">
        <v>44197</v>
      </c>
      <c r="S786" s="22">
        <v>12</v>
      </c>
      <c r="T786" s="7"/>
      <c r="U786" s="51">
        <v>24</v>
      </c>
      <c r="V786" s="79"/>
      <c r="W786" s="78"/>
      <c r="X786" s="49">
        <f t="shared" si="72"/>
        <v>0</v>
      </c>
      <c r="Y786" s="16">
        <v>0</v>
      </c>
      <c r="Z786" s="16">
        <v>241106490</v>
      </c>
      <c r="AA786" s="16">
        <v>121247560</v>
      </c>
      <c r="AB786" s="16">
        <v>0</v>
      </c>
      <c r="AC786" s="16">
        <v>0</v>
      </c>
      <c r="AD786" s="55">
        <v>121247560</v>
      </c>
      <c r="AF786" s="58">
        <f t="shared" si="75"/>
        <v>0</v>
      </c>
      <c r="AJ786" s="83">
        <f t="shared" si="76"/>
        <v>0</v>
      </c>
      <c r="AK786" s="84">
        <f t="shared" si="77"/>
        <v>0</v>
      </c>
      <c r="AL786" s="85"/>
    </row>
    <row r="787" spans="1:38" ht="12.75" hidden="1" customHeight="1" x14ac:dyDescent="0.25">
      <c r="A787" s="10" t="s">
        <v>1623</v>
      </c>
      <c r="B787" s="11" t="s">
        <v>2759</v>
      </c>
      <c r="C787" s="11" t="s">
        <v>92</v>
      </c>
      <c r="D787" s="90" t="str">
        <f t="shared" si="73"/>
        <v>19</v>
      </c>
      <c r="E787" s="90" t="str">
        <f t="shared" si="74"/>
        <v>1901</v>
      </c>
      <c r="F787" s="11" t="s">
        <v>1686</v>
      </c>
      <c r="G787" s="11" t="s">
        <v>1082</v>
      </c>
      <c r="H787" s="11">
        <v>178</v>
      </c>
      <c r="I787" s="11" t="s">
        <v>1775</v>
      </c>
      <c r="J787" s="11" t="s">
        <v>1776</v>
      </c>
      <c r="K787" s="13">
        <v>116</v>
      </c>
      <c r="L787" s="14">
        <v>116</v>
      </c>
      <c r="M787" s="75">
        <v>116</v>
      </c>
      <c r="N787" s="11" t="s">
        <v>1778</v>
      </c>
      <c r="O787" s="12" t="s">
        <v>37</v>
      </c>
      <c r="P787" s="16">
        <v>119858930</v>
      </c>
      <c r="Q787" s="18">
        <v>24</v>
      </c>
      <c r="R787" s="20">
        <v>44197</v>
      </c>
      <c r="S787" s="22">
        <v>12</v>
      </c>
      <c r="T787" s="7"/>
      <c r="U787" s="51">
        <v>24</v>
      </c>
      <c r="V787" s="79"/>
      <c r="W787" s="78"/>
      <c r="X787" s="49">
        <f t="shared" si="72"/>
        <v>0</v>
      </c>
      <c r="Y787" s="16">
        <v>0</v>
      </c>
      <c r="Z787" s="16">
        <v>241106490</v>
      </c>
      <c r="AA787" s="16">
        <v>119858930</v>
      </c>
      <c r="AB787" s="16">
        <v>0</v>
      </c>
      <c r="AC787" s="16">
        <v>0</v>
      </c>
      <c r="AD787" s="55">
        <v>119858930</v>
      </c>
      <c r="AF787" s="58">
        <f t="shared" si="75"/>
        <v>0</v>
      </c>
      <c r="AJ787" s="83">
        <f t="shared" si="76"/>
        <v>0</v>
      </c>
      <c r="AK787" s="84">
        <f t="shared" si="77"/>
        <v>0</v>
      </c>
      <c r="AL787" s="85"/>
    </row>
    <row r="788" spans="1:38" ht="12.75" hidden="1" customHeight="1" x14ac:dyDescent="0.25">
      <c r="A788" s="10" t="s">
        <v>1623</v>
      </c>
      <c r="B788" s="11" t="s">
        <v>2759</v>
      </c>
      <c r="C788" s="11" t="s">
        <v>545</v>
      </c>
      <c r="D788" s="90" t="str">
        <f t="shared" si="73"/>
        <v>19</v>
      </c>
      <c r="E788" s="90" t="str">
        <f t="shared" si="74"/>
        <v>1903</v>
      </c>
      <c r="F788" s="11" t="s">
        <v>1779</v>
      </c>
      <c r="G788" s="11" t="s">
        <v>1780</v>
      </c>
      <c r="H788" s="11">
        <v>289</v>
      </c>
      <c r="I788" s="11" t="s">
        <v>1781</v>
      </c>
      <c r="J788" s="11" t="s">
        <v>1782</v>
      </c>
      <c r="K788" s="13">
        <v>7</v>
      </c>
      <c r="L788" s="14">
        <v>7</v>
      </c>
      <c r="M788" s="75">
        <v>7</v>
      </c>
      <c r="N788" s="11" t="s">
        <v>1783</v>
      </c>
      <c r="O788" s="12" t="s">
        <v>165</v>
      </c>
      <c r="P788" s="16">
        <v>1223422979</v>
      </c>
      <c r="Q788" s="18">
        <v>7</v>
      </c>
      <c r="R788" s="20">
        <v>44197</v>
      </c>
      <c r="S788" s="22">
        <v>12</v>
      </c>
      <c r="T788" s="7"/>
      <c r="U788" s="51">
        <v>7</v>
      </c>
      <c r="V788" s="79"/>
      <c r="W788" s="78"/>
      <c r="X788" s="49">
        <f t="shared" si="72"/>
        <v>0</v>
      </c>
      <c r="Y788" s="16">
        <v>0</v>
      </c>
      <c r="Z788" s="16">
        <v>1223422979</v>
      </c>
      <c r="AA788" s="16">
        <v>1223422979</v>
      </c>
      <c r="AB788" s="16">
        <v>0</v>
      </c>
      <c r="AC788" s="16">
        <v>0</v>
      </c>
      <c r="AD788" s="55">
        <v>1223422979</v>
      </c>
      <c r="AF788" s="58">
        <f t="shared" si="75"/>
        <v>0</v>
      </c>
      <c r="AJ788" s="83">
        <f t="shared" si="76"/>
        <v>0</v>
      </c>
      <c r="AK788" s="84">
        <f t="shared" si="77"/>
        <v>0</v>
      </c>
      <c r="AL788" s="85"/>
    </row>
    <row r="789" spans="1:38" ht="12.75" hidden="1" customHeight="1" x14ac:dyDescent="0.25">
      <c r="A789" s="10" t="s">
        <v>1623</v>
      </c>
      <c r="B789" s="11" t="s">
        <v>2759</v>
      </c>
      <c r="C789" s="11" t="s">
        <v>545</v>
      </c>
      <c r="D789" s="90" t="str">
        <f t="shared" si="73"/>
        <v>19</v>
      </c>
      <c r="E789" s="90" t="str">
        <f t="shared" si="74"/>
        <v>1903</v>
      </c>
      <c r="F789" s="11" t="s">
        <v>1779</v>
      </c>
      <c r="G789" s="11" t="s">
        <v>1784</v>
      </c>
      <c r="H789" s="11">
        <v>290</v>
      </c>
      <c r="I789" s="11" t="s">
        <v>1785</v>
      </c>
      <c r="J789" s="11" t="s">
        <v>1786</v>
      </c>
      <c r="K789" s="13">
        <v>40</v>
      </c>
      <c r="L789" s="14">
        <v>15</v>
      </c>
      <c r="M789" s="75">
        <v>15</v>
      </c>
      <c r="N789" s="11" t="s">
        <v>1787</v>
      </c>
      <c r="O789" s="12" t="s">
        <v>37</v>
      </c>
      <c r="P789" s="16">
        <v>86879273</v>
      </c>
      <c r="Q789" s="18">
        <v>15</v>
      </c>
      <c r="R789" s="20">
        <v>44197</v>
      </c>
      <c r="S789" s="22">
        <v>12</v>
      </c>
      <c r="T789" s="7"/>
      <c r="U789" s="51">
        <v>15</v>
      </c>
      <c r="V789" s="79"/>
      <c r="W789" s="78"/>
      <c r="X789" s="49">
        <f t="shared" si="72"/>
        <v>0</v>
      </c>
      <c r="Y789" s="16">
        <v>0</v>
      </c>
      <c r="Z789" s="16">
        <v>332496655</v>
      </c>
      <c r="AA789" s="16">
        <v>86879273</v>
      </c>
      <c r="AB789" s="16">
        <v>0</v>
      </c>
      <c r="AC789" s="16">
        <v>0</v>
      </c>
      <c r="AD789" s="55">
        <v>86879273</v>
      </c>
      <c r="AF789" s="58">
        <f t="shared" si="75"/>
        <v>0</v>
      </c>
      <c r="AJ789" s="83">
        <f t="shared" si="76"/>
        <v>0</v>
      </c>
      <c r="AK789" s="84">
        <f t="shared" si="77"/>
        <v>0</v>
      </c>
      <c r="AL789" s="85"/>
    </row>
    <row r="790" spans="1:38" ht="12.75" hidden="1" customHeight="1" x14ac:dyDescent="0.25">
      <c r="A790" s="10" t="s">
        <v>1623</v>
      </c>
      <c r="B790" s="11" t="s">
        <v>2759</v>
      </c>
      <c r="C790" s="11" t="s">
        <v>545</v>
      </c>
      <c r="D790" s="90" t="str">
        <f t="shared" si="73"/>
        <v>19</v>
      </c>
      <c r="E790" s="90" t="str">
        <f t="shared" si="74"/>
        <v>1903</v>
      </c>
      <c r="F790" s="11" t="s">
        <v>1779</v>
      </c>
      <c r="G790" s="11" t="s">
        <v>1784</v>
      </c>
      <c r="H790" s="11">
        <v>290</v>
      </c>
      <c r="I790" s="11" t="s">
        <v>1785</v>
      </c>
      <c r="J790" s="11" t="s">
        <v>1786</v>
      </c>
      <c r="K790" s="13">
        <v>40</v>
      </c>
      <c r="L790" s="14">
        <v>15</v>
      </c>
      <c r="M790" s="75">
        <v>15</v>
      </c>
      <c r="N790" s="11" t="s">
        <v>1788</v>
      </c>
      <c r="O790" s="12" t="s">
        <v>37</v>
      </c>
      <c r="P790" s="16">
        <v>140000000</v>
      </c>
      <c r="Q790" s="18">
        <v>15</v>
      </c>
      <c r="R790" s="20">
        <v>44197</v>
      </c>
      <c r="S790" s="22">
        <v>12</v>
      </c>
      <c r="T790" s="7"/>
      <c r="U790" s="51">
        <v>15</v>
      </c>
      <c r="V790" s="79"/>
      <c r="W790" s="78"/>
      <c r="X790" s="49">
        <f t="shared" si="72"/>
        <v>0</v>
      </c>
      <c r="Y790" s="16">
        <v>0</v>
      </c>
      <c r="Z790" s="16">
        <v>332496655</v>
      </c>
      <c r="AA790" s="16">
        <v>140000000</v>
      </c>
      <c r="AB790" s="16">
        <v>0</v>
      </c>
      <c r="AC790" s="16">
        <v>0</v>
      </c>
      <c r="AD790" s="55">
        <v>140000000</v>
      </c>
      <c r="AF790" s="58">
        <f t="shared" si="75"/>
        <v>0</v>
      </c>
      <c r="AJ790" s="83">
        <f t="shared" si="76"/>
        <v>0</v>
      </c>
      <c r="AK790" s="84">
        <f t="shared" si="77"/>
        <v>0</v>
      </c>
      <c r="AL790" s="85"/>
    </row>
    <row r="791" spans="1:38" ht="12.75" hidden="1" customHeight="1" x14ac:dyDescent="0.25">
      <c r="A791" s="10" t="s">
        <v>1623</v>
      </c>
      <c r="B791" s="11" t="s">
        <v>2759</v>
      </c>
      <c r="C791" s="11" t="s">
        <v>545</v>
      </c>
      <c r="D791" s="90" t="str">
        <f t="shared" si="73"/>
        <v>19</v>
      </c>
      <c r="E791" s="90" t="str">
        <f t="shared" si="74"/>
        <v>1903</v>
      </c>
      <c r="F791" s="11" t="s">
        <v>1779</v>
      </c>
      <c r="G791" s="11" t="s">
        <v>1784</v>
      </c>
      <c r="H791" s="11">
        <v>290</v>
      </c>
      <c r="I791" s="11" t="s">
        <v>1785</v>
      </c>
      <c r="J791" s="11" t="s">
        <v>1786</v>
      </c>
      <c r="K791" s="13">
        <v>40</v>
      </c>
      <c r="L791" s="14">
        <v>15</v>
      </c>
      <c r="M791" s="75">
        <v>15</v>
      </c>
      <c r="N791" s="11" t="s">
        <v>1789</v>
      </c>
      <c r="O791" s="12" t="s">
        <v>37</v>
      </c>
      <c r="P791" s="16">
        <v>105617382</v>
      </c>
      <c r="Q791" s="18">
        <v>15</v>
      </c>
      <c r="R791" s="20">
        <v>44197</v>
      </c>
      <c r="S791" s="22">
        <v>12</v>
      </c>
      <c r="T791" s="7"/>
      <c r="U791" s="51">
        <v>15</v>
      </c>
      <c r="V791" s="79"/>
      <c r="W791" s="78"/>
      <c r="X791" s="49">
        <f t="shared" si="72"/>
        <v>0</v>
      </c>
      <c r="Y791" s="16">
        <v>0</v>
      </c>
      <c r="Z791" s="16">
        <v>332496655</v>
      </c>
      <c r="AA791" s="16">
        <v>105617382</v>
      </c>
      <c r="AB791" s="16">
        <v>0</v>
      </c>
      <c r="AC791" s="16">
        <v>0</v>
      </c>
      <c r="AD791" s="55">
        <v>105617382</v>
      </c>
      <c r="AF791" s="58">
        <f t="shared" si="75"/>
        <v>0</v>
      </c>
      <c r="AJ791" s="83">
        <f t="shared" si="76"/>
        <v>0</v>
      </c>
      <c r="AK791" s="84">
        <f t="shared" si="77"/>
        <v>0</v>
      </c>
      <c r="AL791" s="85"/>
    </row>
    <row r="792" spans="1:38" ht="12.75" hidden="1" customHeight="1" x14ac:dyDescent="0.25">
      <c r="A792" s="10" t="s">
        <v>1623</v>
      </c>
      <c r="B792" s="11" t="s">
        <v>2759</v>
      </c>
      <c r="C792" s="11" t="s">
        <v>545</v>
      </c>
      <c r="D792" s="90" t="str">
        <f t="shared" si="73"/>
        <v>19</v>
      </c>
      <c r="E792" s="90" t="str">
        <f t="shared" si="74"/>
        <v>1901</v>
      </c>
      <c r="F792" s="11" t="s">
        <v>1631</v>
      </c>
      <c r="G792" s="11" t="s">
        <v>1632</v>
      </c>
      <c r="H792" s="11">
        <v>299</v>
      </c>
      <c r="I792" s="11" t="s">
        <v>1790</v>
      </c>
      <c r="J792" s="11" t="s">
        <v>1791</v>
      </c>
      <c r="K792" s="13">
        <v>10</v>
      </c>
      <c r="L792" s="14">
        <v>4</v>
      </c>
      <c r="M792" s="75">
        <v>4</v>
      </c>
      <c r="N792" s="11" t="s">
        <v>1792</v>
      </c>
      <c r="O792" s="12" t="s">
        <v>37</v>
      </c>
      <c r="P792" s="16">
        <v>257819528</v>
      </c>
      <c r="Q792" s="18">
        <v>226699</v>
      </c>
      <c r="R792" s="20">
        <v>44197</v>
      </c>
      <c r="S792" s="22">
        <v>12</v>
      </c>
      <c r="T792" s="7"/>
      <c r="U792" s="51">
        <v>226699</v>
      </c>
      <c r="V792" s="79"/>
      <c r="W792" s="78"/>
      <c r="X792" s="49">
        <f t="shared" si="72"/>
        <v>0</v>
      </c>
      <c r="Y792" s="16">
        <v>0</v>
      </c>
      <c r="Z792" s="16">
        <v>816143123</v>
      </c>
      <c r="AA792" s="16">
        <v>257819528</v>
      </c>
      <c r="AB792" s="16">
        <v>0</v>
      </c>
      <c r="AC792" s="16">
        <v>0</v>
      </c>
      <c r="AD792" s="55">
        <v>257819528</v>
      </c>
      <c r="AF792" s="58">
        <f t="shared" si="75"/>
        <v>0</v>
      </c>
      <c r="AJ792" s="83">
        <f t="shared" si="76"/>
        <v>0</v>
      </c>
      <c r="AK792" s="84">
        <f t="shared" si="77"/>
        <v>0</v>
      </c>
      <c r="AL792" s="85"/>
    </row>
    <row r="793" spans="1:38" ht="12.75" hidden="1" customHeight="1" x14ac:dyDescent="0.25">
      <c r="A793" s="10" t="s">
        <v>1623</v>
      </c>
      <c r="B793" s="11" t="s">
        <v>2759</v>
      </c>
      <c r="C793" s="11" t="s">
        <v>545</v>
      </c>
      <c r="D793" s="90" t="str">
        <f t="shared" si="73"/>
        <v>19</v>
      </c>
      <c r="E793" s="90" t="str">
        <f t="shared" si="74"/>
        <v>1901</v>
      </c>
      <c r="F793" s="11" t="s">
        <v>1631</v>
      </c>
      <c r="G793" s="11" t="s">
        <v>1632</v>
      </c>
      <c r="H793" s="11">
        <v>299</v>
      </c>
      <c r="I793" s="11" t="s">
        <v>1790</v>
      </c>
      <c r="J793" s="11" t="s">
        <v>1791</v>
      </c>
      <c r="K793" s="13">
        <v>10</v>
      </c>
      <c r="L793" s="14">
        <v>4</v>
      </c>
      <c r="M793" s="75">
        <v>4</v>
      </c>
      <c r="N793" s="11" t="s">
        <v>1793</v>
      </c>
      <c r="O793" s="12" t="s">
        <v>37</v>
      </c>
      <c r="P793" s="16">
        <v>558323595</v>
      </c>
      <c r="Q793" s="18">
        <v>116</v>
      </c>
      <c r="R793" s="20">
        <v>44197</v>
      </c>
      <c r="S793" s="22">
        <v>12</v>
      </c>
      <c r="T793" s="7"/>
      <c r="U793" s="51">
        <v>116</v>
      </c>
      <c r="V793" s="79"/>
      <c r="W793" s="78"/>
      <c r="X793" s="49">
        <f t="shared" si="72"/>
        <v>0</v>
      </c>
      <c r="Y793" s="16">
        <v>0</v>
      </c>
      <c r="Z793" s="16">
        <v>816143123</v>
      </c>
      <c r="AA793" s="16">
        <v>558323595</v>
      </c>
      <c r="AB793" s="16">
        <v>0</v>
      </c>
      <c r="AC793" s="16">
        <v>0</v>
      </c>
      <c r="AD793" s="55">
        <v>558323595</v>
      </c>
      <c r="AF793" s="58">
        <f t="shared" si="75"/>
        <v>0</v>
      </c>
      <c r="AJ793" s="83">
        <f t="shared" si="76"/>
        <v>0</v>
      </c>
      <c r="AK793" s="84">
        <f t="shared" si="77"/>
        <v>0</v>
      </c>
      <c r="AL793" s="85"/>
    </row>
    <row r="794" spans="1:38" ht="12.75" hidden="1" customHeight="1" x14ac:dyDescent="0.25">
      <c r="A794" s="10" t="s">
        <v>1623</v>
      </c>
      <c r="B794" s="11" t="s">
        <v>2759</v>
      </c>
      <c r="C794" s="11" t="s">
        <v>32</v>
      </c>
      <c r="D794" s="90" t="str">
        <f t="shared" si="73"/>
        <v>19</v>
      </c>
      <c r="E794" s="90" t="str">
        <f t="shared" si="74"/>
        <v>1901</v>
      </c>
      <c r="F794" s="11" t="s">
        <v>1640</v>
      </c>
      <c r="G794" s="11" t="s">
        <v>1794</v>
      </c>
      <c r="H794" s="11">
        <v>381</v>
      </c>
      <c r="I794" s="11" t="s">
        <v>1795</v>
      </c>
      <c r="J794" s="11" t="s">
        <v>1796</v>
      </c>
      <c r="K794" s="13">
        <v>3.3</v>
      </c>
      <c r="L794" s="14">
        <v>0.5</v>
      </c>
      <c r="M794" s="75">
        <v>0.5</v>
      </c>
      <c r="N794" s="11" t="s">
        <v>1797</v>
      </c>
      <c r="O794" s="12" t="s">
        <v>37</v>
      </c>
      <c r="P794" s="16">
        <v>1535674932</v>
      </c>
      <c r="Q794" s="18">
        <v>400</v>
      </c>
      <c r="R794" s="20">
        <v>44197</v>
      </c>
      <c r="S794" s="22">
        <v>12</v>
      </c>
      <c r="T794" s="7"/>
      <c r="U794" s="51">
        <v>400</v>
      </c>
      <c r="V794" s="79"/>
      <c r="W794" s="78"/>
      <c r="X794" s="49">
        <f t="shared" si="72"/>
        <v>0</v>
      </c>
      <c r="Y794" s="16">
        <v>0</v>
      </c>
      <c r="Z794" s="16">
        <v>7125714663</v>
      </c>
      <c r="AA794" s="16">
        <v>1535674932</v>
      </c>
      <c r="AB794" s="16">
        <v>0</v>
      </c>
      <c r="AC794" s="16">
        <v>0</v>
      </c>
      <c r="AD794" s="55">
        <v>1535674932</v>
      </c>
      <c r="AF794" s="58">
        <f t="shared" si="75"/>
        <v>0</v>
      </c>
      <c r="AJ794" s="83">
        <f t="shared" si="76"/>
        <v>0</v>
      </c>
      <c r="AK794" s="84">
        <f t="shared" si="77"/>
        <v>0</v>
      </c>
      <c r="AL794" s="85"/>
    </row>
    <row r="795" spans="1:38" ht="12.75" hidden="1" customHeight="1" x14ac:dyDescent="0.25">
      <c r="A795" s="10" t="s">
        <v>1623</v>
      </c>
      <c r="B795" s="11" t="s">
        <v>2759</v>
      </c>
      <c r="C795" s="11" t="s">
        <v>32</v>
      </c>
      <c r="D795" s="90" t="str">
        <f t="shared" si="73"/>
        <v>19</v>
      </c>
      <c r="E795" s="90" t="str">
        <f t="shared" si="74"/>
        <v>1901</v>
      </c>
      <c r="F795" s="11" t="s">
        <v>1640</v>
      </c>
      <c r="G795" s="11" t="s">
        <v>1794</v>
      </c>
      <c r="H795" s="11">
        <v>381</v>
      </c>
      <c r="I795" s="11" t="s">
        <v>1795</v>
      </c>
      <c r="J795" s="11" t="s">
        <v>1796</v>
      </c>
      <c r="K795" s="13">
        <v>3.3</v>
      </c>
      <c r="L795" s="14">
        <v>0.5</v>
      </c>
      <c r="M795" s="75">
        <v>0.5</v>
      </c>
      <c r="N795" s="11" t="s">
        <v>1798</v>
      </c>
      <c r="O795" s="12" t="s">
        <v>37</v>
      </c>
      <c r="P795" s="16">
        <v>536743661</v>
      </c>
      <c r="Q795" s="18">
        <v>3</v>
      </c>
      <c r="R795" s="20">
        <v>44197</v>
      </c>
      <c r="S795" s="22">
        <v>12</v>
      </c>
      <c r="T795" s="7"/>
      <c r="U795" s="51">
        <v>3</v>
      </c>
      <c r="V795" s="79"/>
      <c r="W795" s="78"/>
      <c r="X795" s="49">
        <f t="shared" si="72"/>
        <v>0</v>
      </c>
      <c r="Y795" s="16">
        <v>0</v>
      </c>
      <c r="Z795" s="16">
        <v>7125714663</v>
      </c>
      <c r="AA795" s="16">
        <v>536743661</v>
      </c>
      <c r="AB795" s="16">
        <v>0</v>
      </c>
      <c r="AC795" s="16">
        <v>0</v>
      </c>
      <c r="AD795" s="55">
        <v>536743661</v>
      </c>
      <c r="AF795" s="58">
        <f t="shared" si="75"/>
        <v>0</v>
      </c>
      <c r="AJ795" s="83">
        <f t="shared" si="76"/>
        <v>0</v>
      </c>
      <c r="AK795" s="84">
        <f t="shared" si="77"/>
        <v>0</v>
      </c>
      <c r="AL795" s="85"/>
    </row>
    <row r="796" spans="1:38" ht="12.75" hidden="1" customHeight="1" x14ac:dyDescent="0.25">
      <c r="A796" s="10" t="s">
        <v>1623</v>
      </c>
      <c r="B796" s="11" t="s">
        <v>2759</v>
      </c>
      <c r="C796" s="11" t="s">
        <v>32</v>
      </c>
      <c r="D796" s="90" t="str">
        <f t="shared" si="73"/>
        <v>19</v>
      </c>
      <c r="E796" s="90" t="str">
        <f t="shared" si="74"/>
        <v>1901</v>
      </c>
      <c r="F796" s="11" t="s">
        <v>1640</v>
      </c>
      <c r="G796" s="11" t="s">
        <v>1794</v>
      </c>
      <c r="H796" s="11">
        <v>381</v>
      </c>
      <c r="I796" s="11" t="s">
        <v>1795</v>
      </c>
      <c r="J796" s="11" t="s">
        <v>1796</v>
      </c>
      <c r="K796" s="13">
        <v>3.3</v>
      </c>
      <c r="L796" s="14">
        <v>0.5</v>
      </c>
      <c r="M796" s="75">
        <v>0.5</v>
      </c>
      <c r="N796" s="11" t="s">
        <v>1799</v>
      </c>
      <c r="O796" s="12" t="s">
        <v>37</v>
      </c>
      <c r="P796" s="16">
        <v>171308246</v>
      </c>
      <c r="Q796" s="18">
        <v>10000</v>
      </c>
      <c r="R796" s="20">
        <v>44197</v>
      </c>
      <c r="S796" s="22">
        <v>12</v>
      </c>
      <c r="T796" s="7"/>
      <c r="U796" s="51">
        <v>10000</v>
      </c>
      <c r="V796" s="79"/>
      <c r="W796" s="78"/>
      <c r="X796" s="49">
        <f t="shared" si="72"/>
        <v>0</v>
      </c>
      <c r="Y796" s="16">
        <v>0</v>
      </c>
      <c r="Z796" s="16">
        <v>7125714663</v>
      </c>
      <c r="AA796" s="16">
        <v>171308246</v>
      </c>
      <c r="AB796" s="16">
        <v>0</v>
      </c>
      <c r="AC796" s="16">
        <v>0</v>
      </c>
      <c r="AD796" s="55">
        <v>171308246</v>
      </c>
      <c r="AF796" s="58">
        <f t="shared" si="75"/>
        <v>0</v>
      </c>
      <c r="AJ796" s="83">
        <f t="shared" si="76"/>
        <v>0</v>
      </c>
      <c r="AK796" s="84">
        <f t="shared" si="77"/>
        <v>0</v>
      </c>
      <c r="AL796" s="85"/>
    </row>
    <row r="797" spans="1:38" ht="12.75" hidden="1" customHeight="1" x14ac:dyDescent="0.25">
      <c r="A797" s="10" t="s">
        <v>1623</v>
      </c>
      <c r="B797" s="11" t="s">
        <v>2759</v>
      </c>
      <c r="C797" s="11" t="s">
        <v>32</v>
      </c>
      <c r="D797" s="90" t="str">
        <f t="shared" si="73"/>
        <v>19</v>
      </c>
      <c r="E797" s="90" t="str">
        <f t="shared" si="74"/>
        <v>1901</v>
      </c>
      <c r="F797" s="11" t="s">
        <v>1640</v>
      </c>
      <c r="G797" s="11" t="s">
        <v>1794</v>
      </c>
      <c r="H797" s="11">
        <v>381</v>
      </c>
      <c r="I797" s="11" t="s">
        <v>1795</v>
      </c>
      <c r="J797" s="11" t="s">
        <v>1796</v>
      </c>
      <c r="K797" s="13">
        <v>3.3</v>
      </c>
      <c r="L797" s="14">
        <v>0.5</v>
      </c>
      <c r="M797" s="75">
        <v>0.5</v>
      </c>
      <c r="N797" s="11" t="s">
        <v>1800</v>
      </c>
      <c r="O797" s="12" t="s">
        <v>37</v>
      </c>
      <c r="P797" s="16">
        <v>2997148386</v>
      </c>
      <c r="Q797" s="18">
        <v>50000</v>
      </c>
      <c r="R797" s="20">
        <v>44197</v>
      </c>
      <c r="S797" s="22">
        <v>12</v>
      </c>
      <c r="T797" s="7"/>
      <c r="U797" s="51">
        <v>50000</v>
      </c>
      <c r="V797" s="79"/>
      <c r="W797" s="78"/>
      <c r="X797" s="49">
        <f t="shared" si="72"/>
        <v>0</v>
      </c>
      <c r="Y797" s="16">
        <v>0</v>
      </c>
      <c r="Z797" s="16">
        <v>7125714663</v>
      </c>
      <c r="AA797" s="16">
        <v>2997148386</v>
      </c>
      <c r="AB797" s="16">
        <v>0</v>
      </c>
      <c r="AC797" s="16">
        <v>0</v>
      </c>
      <c r="AD797" s="55">
        <v>2997148386</v>
      </c>
      <c r="AF797" s="58">
        <f t="shared" si="75"/>
        <v>0</v>
      </c>
      <c r="AJ797" s="83">
        <f t="shared" si="76"/>
        <v>0</v>
      </c>
      <c r="AK797" s="84">
        <f t="shared" si="77"/>
        <v>0</v>
      </c>
      <c r="AL797" s="85"/>
    </row>
    <row r="798" spans="1:38" ht="12.75" hidden="1" customHeight="1" x14ac:dyDescent="0.25">
      <c r="A798" s="10" t="s">
        <v>1623</v>
      </c>
      <c r="B798" s="11" t="s">
        <v>2759</v>
      </c>
      <c r="C798" s="11" t="s">
        <v>32</v>
      </c>
      <c r="D798" s="90" t="str">
        <f t="shared" si="73"/>
        <v>19</v>
      </c>
      <c r="E798" s="90" t="str">
        <f t="shared" si="74"/>
        <v>1901</v>
      </c>
      <c r="F798" s="11" t="s">
        <v>1640</v>
      </c>
      <c r="G798" s="11" t="s">
        <v>1794</v>
      </c>
      <c r="H798" s="11">
        <v>381</v>
      </c>
      <c r="I798" s="11" t="s">
        <v>1795</v>
      </c>
      <c r="J798" s="11" t="s">
        <v>1796</v>
      </c>
      <c r="K798" s="13">
        <v>3.3</v>
      </c>
      <c r="L798" s="14">
        <v>0.5</v>
      </c>
      <c r="M798" s="75">
        <v>0.5</v>
      </c>
      <c r="N798" s="11" t="s">
        <v>1801</v>
      </c>
      <c r="O798" s="12" t="s">
        <v>165</v>
      </c>
      <c r="P798" s="16">
        <v>1120074529</v>
      </c>
      <c r="Q798" s="18">
        <v>100</v>
      </c>
      <c r="R798" s="20">
        <v>44197</v>
      </c>
      <c r="S798" s="22">
        <v>12</v>
      </c>
      <c r="T798" s="7"/>
      <c r="U798" s="51">
        <v>100</v>
      </c>
      <c r="V798" s="79"/>
      <c r="W798" s="78"/>
      <c r="X798" s="49">
        <f t="shared" si="72"/>
        <v>0</v>
      </c>
      <c r="Y798" s="16">
        <v>0</v>
      </c>
      <c r="Z798" s="16">
        <v>7125714663</v>
      </c>
      <c r="AA798" s="16">
        <v>1120074529</v>
      </c>
      <c r="AB798" s="16">
        <v>0</v>
      </c>
      <c r="AC798" s="16">
        <v>0</v>
      </c>
      <c r="AD798" s="55">
        <v>1120074529</v>
      </c>
      <c r="AF798" s="58">
        <f t="shared" si="75"/>
        <v>0</v>
      </c>
      <c r="AJ798" s="83">
        <f t="shared" si="76"/>
        <v>0</v>
      </c>
      <c r="AK798" s="84">
        <f t="shared" si="77"/>
        <v>0</v>
      </c>
      <c r="AL798" s="85"/>
    </row>
    <row r="799" spans="1:38" ht="12.75" hidden="1" customHeight="1" x14ac:dyDescent="0.25">
      <c r="A799" s="10" t="s">
        <v>1623</v>
      </c>
      <c r="B799" s="11" t="s">
        <v>2759</v>
      </c>
      <c r="C799" s="11" t="s">
        <v>32</v>
      </c>
      <c r="D799" s="90" t="str">
        <f t="shared" si="73"/>
        <v>19</v>
      </c>
      <c r="E799" s="90" t="str">
        <f t="shared" si="74"/>
        <v>1901</v>
      </c>
      <c r="F799" s="11" t="s">
        <v>1640</v>
      </c>
      <c r="G799" s="11" t="s">
        <v>1794</v>
      </c>
      <c r="H799" s="11">
        <v>381</v>
      </c>
      <c r="I799" s="11" t="s">
        <v>1795</v>
      </c>
      <c r="J799" s="11" t="s">
        <v>1796</v>
      </c>
      <c r="K799" s="13">
        <v>3.3</v>
      </c>
      <c r="L799" s="14">
        <v>0.5</v>
      </c>
      <c r="M799" s="75">
        <v>0.5</v>
      </c>
      <c r="N799" s="11" t="s">
        <v>1802</v>
      </c>
      <c r="O799" s="12" t="s">
        <v>37</v>
      </c>
      <c r="P799" s="16">
        <v>764764909</v>
      </c>
      <c r="Q799" s="18">
        <v>1</v>
      </c>
      <c r="R799" s="20">
        <v>44197</v>
      </c>
      <c r="S799" s="22">
        <v>12</v>
      </c>
      <c r="T799" s="7"/>
      <c r="U799" s="51">
        <v>1</v>
      </c>
      <c r="V799" s="79"/>
      <c r="W799" s="78"/>
      <c r="X799" s="49">
        <f t="shared" si="72"/>
        <v>0</v>
      </c>
      <c r="Y799" s="16">
        <v>0</v>
      </c>
      <c r="Z799" s="16">
        <v>7125714663</v>
      </c>
      <c r="AA799" s="16">
        <v>764764909</v>
      </c>
      <c r="AB799" s="16">
        <v>0</v>
      </c>
      <c r="AC799" s="16">
        <v>0</v>
      </c>
      <c r="AD799" s="55">
        <v>764764909</v>
      </c>
      <c r="AF799" s="58">
        <f t="shared" si="75"/>
        <v>0</v>
      </c>
      <c r="AJ799" s="83">
        <f t="shared" si="76"/>
        <v>0</v>
      </c>
      <c r="AK799" s="84">
        <f t="shared" si="77"/>
        <v>0</v>
      </c>
      <c r="AL799" s="85"/>
    </row>
    <row r="800" spans="1:38" ht="12.75" hidden="1" customHeight="1" x14ac:dyDescent="0.25">
      <c r="A800" s="10" t="s">
        <v>1623</v>
      </c>
      <c r="B800" s="11" t="s">
        <v>2759</v>
      </c>
      <c r="C800" s="11" t="s">
        <v>32</v>
      </c>
      <c r="D800" s="90" t="str">
        <f t="shared" si="73"/>
        <v>19</v>
      </c>
      <c r="E800" s="90" t="str">
        <f t="shared" si="74"/>
        <v>1903</v>
      </c>
      <c r="F800" s="11" t="s">
        <v>1779</v>
      </c>
      <c r="G800" s="11" t="s">
        <v>1780</v>
      </c>
      <c r="H800" s="11">
        <v>393</v>
      </c>
      <c r="I800" s="11" t="s">
        <v>1803</v>
      </c>
      <c r="J800" s="11" t="s">
        <v>1804</v>
      </c>
      <c r="K800" s="13">
        <v>90</v>
      </c>
      <c r="L800" s="14">
        <v>90</v>
      </c>
      <c r="M800" s="75">
        <v>90</v>
      </c>
      <c r="N800" s="11" t="s">
        <v>1805</v>
      </c>
      <c r="O800" s="12" t="s">
        <v>37</v>
      </c>
      <c r="P800" s="16">
        <v>2427252217</v>
      </c>
      <c r="Q800" s="18">
        <v>102</v>
      </c>
      <c r="R800" s="20">
        <v>44197</v>
      </c>
      <c r="S800" s="22">
        <v>12</v>
      </c>
      <c r="T800" s="7"/>
      <c r="U800" s="51">
        <v>102</v>
      </c>
      <c r="V800" s="79"/>
      <c r="W800" s="78"/>
      <c r="X800" s="49">
        <f t="shared" si="72"/>
        <v>0</v>
      </c>
      <c r="Y800" s="16">
        <v>0</v>
      </c>
      <c r="Z800" s="16">
        <v>3100000000</v>
      </c>
      <c r="AA800" s="16">
        <v>2427252217</v>
      </c>
      <c r="AB800" s="16">
        <v>0</v>
      </c>
      <c r="AC800" s="16">
        <v>0</v>
      </c>
      <c r="AD800" s="55">
        <v>2427252217</v>
      </c>
      <c r="AF800" s="58">
        <f t="shared" si="75"/>
        <v>0</v>
      </c>
      <c r="AJ800" s="83">
        <f t="shared" si="76"/>
        <v>0</v>
      </c>
      <c r="AK800" s="84">
        <f t="shared" si="77"/>
        <v>0</v>
      </c>
      <c r="AL800" s="85"/>
    </row>
    <row r="801" spans="1:38" ht="12.75" hidden="1" customHeight="1" x14ac:dyDescent="0.25">
      <c r="A801" s="10" t="s">
        <v>1623</v>
      </c>
      <c r="B801" s="11" t="s">
        <v>2759</v>
      </c>
      <c r="C801" s="11" t="s">
        <v>32</v>
      </c>
      <c r="D801" s="90" t="str">
        <f t="shared" si="73"/>
        <v>19</v>
      </c>
      <c r="E801" s="90" t="str">
        <f t="shared" si="74"/>
        <v>1903</v>
      </c>
      <c r="F801" s="11" t="s">
        <v>1779</v>
      </c>
      <c r="G801" s="11" t="s">
        <v>1780</v>
      </c>
      <c r="H801" s="11">
        <v>393</v>
      </c>
      <c r="I801" s="11" t="s">
        <v>1803</v>
      </c>
      <c r="J801" s="11" t="s">
        <v>1804</v>
      </c>
      <c r="K801" s="13">
        <v>90</v>
      </c>
      <c r="L801" s="14">
        <v>90</v>
      </c>
      <c r="M801" s="75">
        <v>90</v>
      </c>
      <c r="N801" s="11" t="s">
        <v>1806</v>
      </c>
      <c r="O801" s="12" t="s">
        <v>165</v>
      </c>
      <c r="P801" s="16">
        <v>498951077</v>
      </c>
      <c r="Q801" s="18">
        <v>100</v>
      </c>
      <c r="R801" s="20">
        <v>44197</v>
      </c>
      <c r="S801" s="22">
        <v>12</v>
      </c>
      <c r="T801" s="7"/>
      <c r="U801" s="51">
        <v>100</v>
      </c>
      <c r="V801" s="79"/>
      <c r="W801" s="78"/>
      <c r="X801" s="49">
        <f t="shared" si="72"/>
        <v>0</v>
      </c>
      <c r="Y801" s="16">
        <v>0</v>
      </c>
      <c r="Z801" s="16">
        <v>3100000000</v>
      </c>
      <c r="AA801" s="16">
        <v>498951077</v>
      </c>
      <c r="AB801" s="16">
        <v>0</v>
      </c>
      <c r="AC801" s="16">
        <v>0</v>
      </c>
      <c r="AD801" s="55">
        <v>498951077</v>
      </c>
      <c r="AF801" s="58">
        <f t="shared" si="75"/>
        <v>0</v>
      </c>
      <c r="AJ801" s="83">
        <f t="shared" si="76"/>
        <v>0</v>
      </c>
      <c r="AK801" s="84">
        <f t="shared" si="77"/>
        <v>0</v>
      </c>
      <c r="AL801" s="85"/>
    </row>
    <row r="802" spans="1:38" ht="12.75" hidden="1" customHeight="1" x14ac:dyDescent="0.25">
      <c r="A802" s="10" t="s">
        <v>1623</v>
      </c>
      <c r="B802" s="11" t="s">
        <v>2759</v>
      </c>
      <c r="C802" s="11" t="s">
        <v>32</v>
      </c>
      <c r="D802" s="90" t="str">
        <f t="shared" si="73"/>
        <v>19</v>
      </c>
      <c r="E802" s="90" t="str">
        <f t="shared" si="74"/>
        <v>1903</v>
      </c>
      <c r="F802" s="11" t="s">
        <v>1779</v>
      </c>
      <c r="G802" s="11" t="s">
        <v>1780</v>
      </c>
      <c r="H802" s="11">
        <v>393</v>
      </c>
      <c r="I802" s="11" t="s">
        <v>1803</v>
      </c>
      <c r="J802" s="11" t="s">
        <v>1804</v>
      </c>
      <c r="K802" s="13">
        <v>90</v>
      </c>
      <c r="L802" s="14">
        <v>90</v>
      </c>
      <c r="M802" s="75">
        <v>90</v>
      </c>
      <c r="N802" s="11" t="s">
        <v>1807</v>
      </c>
      <c r="O802" s="12" t="s">
        <v>165</v>
      </c>
      <c r="P802" s="16">
        <v>173796706</v>
      </c>
      <c r="Q802" s="18">
        <v>100</v>
      </c>
      <c r="R802" s="20">
        <v>44197</v>
      </c>
      <c r="S802" s="22">
        <v>12</v>
      </c>
      <c r="T802" s="7"/>
      <c r="U802" s="51">
        <v>100</v>
      </c>
      <c r="V802" s="79"/>
      <c r="W802" s="78"/>
      <c r="X802" s="49">
        <f t="shared" si="72"/>
        <v>0</v>
      </c>
      <c r="Y802" s="16">
        <v>0</v>
      </c>
      <c r="Z802" s="16">
        <v>3100000000</v>
      </c>
      <c r="AA802" s="16">
        <v>173796706</v>
      </c>
      <c r="AB802" s="16">
        <v>0</v>
      </c>
      <c r="AC802" s="16">
        <v>0</v>
      </c>
      <c r="AD802" s="55">
        <v>173796706</v>
      </c>
      <c r="AF802" s="58">
        <f t="shared" si="75"/>
        <v>0</v>
      </c>
      <c r="AJ802" s="83">
        <f t="shared" si="76"/>
        <v>0</v>
      </c>
      <c r="AK802" s="84">
        <f t="shared" si="77"/>
        <v>0</v>
      </c>
      <c r="AL802" s="85"/>
    </row>
    <row r="803" spans="1:38" ht="12.75" hidden="1" customHeight="1" x14ac:dyDescent="0.25">
      <c r="A803" s="10" t="s">
        <v>1808</v>
      </c>
      <c r="B803" s="11" t="s">
        <v>2759</v>
      </c>
      <c r="C803" s="11" t="s">
        <v>92</v>
      </c>
      <c r="D803" s="90" t="str">
        <f t="shared" si="73"/>
        <v>19</v>
      </c>
      <c r="E803" s="90" t="str">
        <f t="shared" si="74"/>
        <v>1901</v>
      </c>
      <c r="F803" s="11" t="s">
        <v>1809</v>
      </c>
      <c r="G803" s="11" t="s">
        <v>1810</v>
      </c>
      <c r="H803" s="11">
        <v>2</v>
      </c>
      <c r="I803" s="11" t="s">
        <v>1811</v>
      </c>
      <c r="J803" s="11" t="s">
        <v>119</v>
      </c>
      <c r="K803" s="13">
        <v>100</v>
      </c>
      <c r="L803" s="14">
        <v>100</v>
      </c>
      <c r="M803" s="75">
        <v>100</v>
      </c>
      <c r="N803" s="11" t="s">
        <v>1812</v>
      </c>
      <c r="O803" s="12" t="s">
        <v>37</v>
      </c>
      <c r="P803" s="16">
        <v>18441614008</v>
      </c>
      <c r="Q803" s="18">
        <v>39</v>
      </c>
      <c r="R803" s="20">
        <v>44197</v>
      </c>
      <c r="S803" s="22">
        <v>12</v>
      </c>
      <c r="T803" s="7"/>
      <c r="U803" s="51">
        <v>39</v>
      </c>
      <c r="V803" s="79"/>
      <c r="W803" s="78"/>
      <c r="X803" s="49">
        <f t="shared" si="72"/>
        <v>0</v>
      </c>
      <c r="Y803" s="16">
        <v>0</v>
      </c>
      <c r="Z803" s="16">
        <v>107600329050</v>
      </c>
      <c r="AA803" s="16">
        <v>18441614008</v>
      </c>
      <c r="AB803" s="16">
        <v>0</v>
      </c>
      <c r="AC803" s="16">
        <v>0</v>
      </c>
      <c r="AD803" s="55">
        <v>18441614008</v>
      </c>
      <c r="AF803" s="58">
        <f t="shared" si="75"/>
        <v>0</v>
      </c>
      <c r="AJ803" s="83">
        <f t="shared" si="76"/>
        <v>0</v>
      </c>
      <c r="AK803" s="84">
        <f t="shared" si="77"/>
        <v>0</v>
      </c>
      <c r="AL803" s="85"/>
    </row>
    <row r="804" spans="1:38" ht="12.75" hidden="1" customHeight="1" x14ac:dyDescent="0.25">
      <c r="A804" s="10" t="s">
        <v>1808</v>
      </c>
      <c r="B804" s="11" t="s">
        <v>2759</v>
      </c>
      <c r="C804" s="11" t="s">
        <v>92</v>
      </c>
      <c r="D804" s="90" t="str">
        <f t="shared" si="73"/>
        <v>19</v>
      </c>
      <c r="E804" s="90" t="str">
        <f t="shared" si="74"/>
        <v>1901</v>
      </c>
      <c r="F804" s="11" t="s">
        <v>1809</v>
      </c>
      <c r="G804" s="11" t="s">
        <v>1810</v>
      </c>
      <c r="H804" s="11">
        <v>2</v>
      </c>
      <c r="I804" s="11" t="s">
        <v>1811</v>
      </c>
      <c r="J804" s="11" t="s">
        <v>119</v>
      </c>
      <c r="K804" s="13">
        <v>100</v>
      </c>
      <c r="L804" s="14">
        <v>100</v>
      </c>
      <c r="M804" s="75">
        <v>100</v>
      </c>
      <c r="N804" s="11" t="s">
        <v>1813</v>
      </c>
      <c r="O804" s="12" t="s">
        <v>165</v>
      </c>
      <c r="P804" s="16">
        <v>62158929702</v>
      </c>
      <c r="Q804" s="18">
        <v>70</v>
      </c>
      <c r="R804" s="20">
        <v>44197</v>
      </c>
      <c r="S804" s="22">
        <v>12</v>
      </c>
      <c r="T804" s="7"/>
      <c r="U804" s="51">
        <v>70</v>
      </c>
      <c r="V804" s="79"/>
      <c r="W804" s="78"/>
      <c r="X804" s="49">
        <f t="shared" si="72"/>
        <v>0</v>
      </c>
      <c r="Y804" s="16">
        <v>0</v>
      </c>
      <c r="Z804" s="16">
        <v>107600329050</v>
      </c>
      <c r="AA804" s="16">
        <v>62158929702</v>
      </c>
      <c r="AB804" s="16">
        <v>0</v>
      </c>
      <c r="AC804" s="16">
        <v>0</v>
      </c>
      <c r="AD804" s="55">
        <v>62158929702</v>
      </c>
      <c r="AF804" s="58">
        <f t="shared" si="75"/>
        <v>0</v>
      </c>
      <c r="AJ804" s="83">
        <f t="shared" si="76"/>
        <v>0</v>
      </c>
      <c r="AK804" s="84">
        <f t="shared" si="77"/>
        <v>0</v>
      </c>
      <c r="AL804" s="85"/>
    </row>
    <row r="805" spans="1:38" ht="12.75" hidden="1" customHeight="1" x14ac:dyDescent="0.25">
      <c r="A805" s="10" t="s">
        <v>1808</v>
      </c>
      <c r="B805" s="11" t="s">
        <v>2759</v>
      </c>
      <c r="C805" s="11" t="s">
        <v>92</v>
      </c>
      <c r="D805" s="90" t="str">
        <f t="shared" si="73"/>
        <v>19</v>
      </c>
      <c r="E805" s="90" t="str">
        <f t="shared" si="74"/>
        <v>1901</v>
      </c>
      <c r="F805" s="11" t="s">
        <v>1809</v>
      </c>
      <c r="G805" s="11" t="s">
        <v>1810</v>
      </c>
      <c r="H805" s="11">
        <v>2</v>
      </c>
      <c r="I805" s="11" t="s">
        <v>1811</v>
      </c>
      <c r="J805" s="11" t="s">
        <v>119</v>
      </c>
      <c r="K805" s="13">
        <v>100</v>
      </c>
      <c r="L805" s="14">
        <v>100</v>
      </c>
      <c r="M805" s="75">
        <v>100</v>
      </c>
      <c r="N805" s="11" t="s">
        <v>1814</v>
      </c>
      <c r="O805" s="12" t="s">
        <v>37</v>
      </c>
      <c r="P805" s="16">
        <v>9109127202</v>
      </c>
      <c r="Q805" s="18">
        <v>116</v>
      </c>
      <c r="R805" s="20">
        <v>44197</v>
      </c>
      <c r="S805" s="22">
        <v>12</v>
      </c>
      <c r="T805" s="7"/>
      <c r="U805" s="51">
        <v>116</v>
      </c>
      <c r="V805" s="79"/>
      <c r="W805" s="78"/>
      <c r="X805" s="49">
        <f t="shared" si="72"/>
        <v>0</v>
      </c>
      <c r="Y805" s="16">
        <v>0</v>
      </c>
      <c r="Z805" s="16">
        <v>107600329050</v>
      </c>
      <c r="AA805" s="16">
        <v>9109127202</v>
      </c>
      <c r="AB805" s="16">
        <v>0</v>
      </c>
      <c r="AC805" s="16">
        <v>0</v>
      </c>
      <c r="AD805" s="55">
        <v>9109127202</v>
      </c>
      <c r="AF805" s="58">
        <f t="shared" si="75"/>
        <v>0</v>
      </c>
      <c r="AJ805" s="83">
        <f t="shared" si="76"/>
        <v>0</v>
      </c>
      <c r="AK805" s="84">
        <f t="shared" si="77"/>
        <v>0</v>
      </c>
      <c r="AL805" s="85"/>
    </row>
    <row r="806" spans="1:38" ht="12.75" hidden="1" customHeight="1" x14ac:dyDescent="0.25">
      <c r="A806" s="10" t="s">
        <v>1808</v>
      </c>
      <c r="B806" s="11" t="s">
        <v>2759</v>
      </c>
      <c r="C806" s="11" t="s">
        <v>92</v>
      </c>
      <c r="D806" s="90" t="str">
        <f t="shared" si="73"/>
        <v>19</v>
      </c>
      <c r="E806" s="90" t="str">
        <f t="shared" si="74"/>
        <v>1901</v>
      </c>
      <c r="F806" s="11" t="s">
        <v>1809</v>
      </c>
      <c r="G806" s="11" t="s">
        <v>1810</v>
      </c>
      <c r="H806" s="11">
        <v>2</v>
      </c>
      <c r="I806" s="11" t="s">
        <v>1811</v>
      </c>
      <c r="J806" s="11" t="s">
        <v>119</v>
      </c>
      <c r="K806" s="13">
        <v>100</v>
      </c>
      <c r="L806" s="14">
        <v>100</v>
      </c>
      <c r="M806" s="75">
        <v>100</v>
      </c>
      <c r="N806" s="11" t="s">
        <v>1815</v>
      </c>
      <c r="O806" s="12" t="s">
        <v>165</v>
      </c>
      <c r="P806" s="16">
        <v>15625276538</v>
      </c>
      <c r="Q806" s="18">
        <v>70</v>
      </c>
      <c r="R806" s="20">
        <v>44197</v>
      </c>
      <c r="S806" s="22">
        <v>12</v>
      </c>
      <c r="T806" s="7"/>
      <c r="U806" s="51">
        <v>70</v>
      </c>
      <c r="V806" s="79"/>
      <c r="W806" s="78"/>
      <c r="X806" s="49">
        <f t="shared" si="72"/>
        <v>0</v>
      </c>
      <c r="Y806" s="16">
        <v>0</v>
      </c>
      <c r="Z806" s="16">
        <v>107600329050</v>
      </c>
      <c r="AA806" s="16">
        <v>15625276538</v>
      </c>
      <c r="AB806" s="16">
        <v>0</v>
      </c>
      <c r="AC806" s="16">
        <v>0</v>
      </c>
      <c r="AD806" s="55">
        <v>15625276538</v>
      </c>
      <c r="AF806" s="58">
        <f t="shared" si="75"/>
        <v>0</v>
      </c>
      <c r="AJ806" s="83">
        <f t="shared" si="76"/>
        <v>0</v>
      </c>
      <c r="AK806" s="84">
        <f t="shared" si="77"/>
        <v>0</v>
      </c>
      <c r="AL806" s="85"/>
    </row>
    <row r="807" spans="1:38" ht="12.75" hidden="1" customHeight="1" x14ac:dyDescent="0.25">
      <c r="A807" s="10" t="s">
        <v>1808</v>
      </c>
      <c r="B807" s="11" t="s">
        <v>2759</v>
      </c>
      <c r="C807" s="11" t="s">
        <v>92</v>
      </c>
      <c r="D807" s="90" t="str">
        <f t="shared" si="73"/>
        <v>19</v>
      </c>
      <c r="E807" s="90" t="str">
        <f t="shared" si="74"/>
        <v>1901</v>
      </c>
      <c r="F807" s="11" t="s">
        <v>1809</v>
      </c>
      <c r="G807" s="11" t="s">
        <v>1810</v>
      </c>
      <c r="H807" s="11">
        <v>2</v>
      </c>
      <c r="I807" s="11" t="s">
        <v>1811</v>
      </c>
      <c r="J807" s="11" t="s">
        <v>119</v>
      </c>
      <c r="K807" s="13">
        <v>100</v>
      </c>
      <c r="L807" s="14">
        <v>100</v>
      </c>
      <c r="M807" s="75">
        <v>100</v>
      </c>
      <c r="N807" s="11" t="s">
        <v>1816</v>
      </c>
      <c r="O807" s="12" t="s">
        <v>165</v>
      </c>
      <c r="P807" s="16">
        <v>50000000</v>
      </c>
      <c r="Q807" s="18">
        <v>70</v>
      </c>
      <c r="R807" s="20">
        <v>44197</v>
      </c>
      <c r="S807" s="22">
        <v>12</v>
      </c>
      <c r="T807" s="7"/>
      <c r="U807" s="51">
        <v>70</v>
      </c>
      <c r="V807" s="79"/>
      <c r="W807" s="78"/>
      <c r="X807" s="49">
        <f t="shared" si="72"/>
        <v>0</v>
      </c>
      <c r="Y807" s="16">
        <v>0</v>
      </c>
      <c r="Z807" s="16">
        <v>107600329050</v>
      </c>
      <c r="AA807" s="16">
        <v>50000000</v>
      </c>
      <c r="AB807" s="16">
        <v>0</v>
      </c>
      <c r="AC807" s="16">
        <v>0</v>
      </c>
      <c r="AD807" s="55">
        <v>50000000</v>
      </c>
      <c r="AF807" s="58">
        <f t="shared" si="75"/>
        <v>0</v>
      </c>
      <c r="AJ807" s="83">
        <f t="shared" si="76"/>
        <v>0</v>
      </c>
      <c r="AK807" s="84">
        <f t="shared" si="77"/>
        <v>0</v>
      </c>
      <c r="AL807" s="85"/>
    </row>
    <row r="808" spans="1:38" ht="12.75" hidden="1" customHeight="1" x14ac:dyDescent="0.25">
      <c r="A808" s="10" t="s">
        <v>1808</v>
      </c>
      <c r="B808" s="11" t="s">
        <v>2759</v>
      </c>
      <c r="C808" s="11" t="s">
        <v>92</v>
      </c>
      <c r="D808" s="90" t="str">
        <f t="shared" si="73"/>
        <v>19</v>
      </c>
      <c r="E808" s="90" t="str">
        <f t="shared" si="74"/>
        <v>1901</v>
      </c>
      <c r="F808" s="11" t="s">
        <v>1809</v>
      </c>
      <c r="G808" s="11" t="s">
        <v>1810</v>
      </c>
      <c r="H808" s="11">
        <v>2</v>
      </c>
      <c r="I808" s="11" t="s">
        <v>1811</v>
      </c>
      <c r="J808" s="11" t="s">
        <v>119</v>
      </c>
      <c r="K808" s="13">
        <v>100</v>
      </c>
      <c r="L808" s="14">
        <v>100</v>
      </c>
      <c r="M808" s="75">
        <v>100</v>
      </c>
      <c r="N808" s="11" t="s">
        <v>1817</v>
      </c>
      <c r="O808" s="12" t="s">
        <v>37</v>
      </c>
      <c r="P808" s="16">
        <v>2215381600</v>
      </c>
      <c r="Q808" s="18">
        <v>116</v>
      </c>
      <c r="R808" s="20">
        <v>44197</v>
      </c>
      <c r="S808" s="22">
        <v>12</v>
      </c>
      <c r="T808" s="7"/>
      <c r="U808" s="51">
        <v>116</v>
      </c>
      <c r="V808" s="79"/>
      <c r="W808" s="78"/>
      <c r="X808" s="49">
        <f t="shared" si="72"/>
        <v>0</v>
      </c>
      <c r="Y808" s="16">
        <v>0</v>
      </c>
      <c r="Z808" s="16">
        <v>107600329050</v>
      </c>
      <c r="AA808" s="16">
        <v>2215381600</v>
      </c>
      <c r="AB808" s="16">
        <v>0</v>
      </c>
      <c r="AC808" s="16">
        <v>0</v>
      </c>
      <c r="AD808" s="55">
        <v>2215381600</v>
      </c>
      <c r="AF808" s="58">
        <f t="shared" si="75"/>
        <v>0</v>
      </c>
      <c r="AJ808" s="83">
        <f t="shared" si="76"/>
        <v>0</v>
      </c>
      <c r="AK808" s="84">
        <f t="shared" si="77"/>
        <v>0</v>
      </c>
      <c r="AL808" s="85"/>
    </row>
    <row r="809" spans="1:38" ht="12.75" hidden="1" customHeight="1" x14ac:dyDescent="0.25">
      <c r="A809" s="10" t="s">
        <v>1818</v>
      </c>
      <c r="B809" s="11" t="s">
        <v>2759</v>
      </c>
      <c r="C809" s="11" t="s">
        <v>32</v>
      </c>
      <c r="D809" s="90" t="str">
        <f t="shared" si="73"/>
        <v>19</v>
      </c>
      <c r="E809" s="90" t="str">
        <f t="shared" si="74"/>
        <v>1902</v>
      </c>
      <c r="F809" s="11" t="s">
        <v>1819</v>
      </c>
      <c r="G809" s="11" t="s">
        <v>1820</v>
      </c>
      <c r="H809" s="11">
        <v>397</v>
      </c>
      <c r="I809" s="11" t="s">
        <v>1821</v>
      </c>
      <c r="J809" s="11" t="s">
        <v>1822</v>
      </c>
      <c r="K809" s="13">
        <v>116</v>
      </c>
      <c r="L809" s="14">
        <v>116</v>
      </c>
      <c r="M809" s="75">
        <v>116</v>
      </c>
      <c r="N809" s="11" t="s">
        <v>1823</v>
      </c>
      <c r="O809" s="12" t="s">
        <v>165</v>
      </c>
      <c r="P809" s="16">
        <v>185454713766</v>
      </c>
      <c r="Q809" s="18">
        <v>100</v>
      </c>
      <c r="R809" s="20">
        <v>44197</v>
      </c>
      <c r="S809" s="22">
        <v>12</v>
      </c>
      <c r="T809" s="7"/>
      <c r="U809" s="51">
        <v>100</v>
      </c>
      <c r="V809" s="79"/>
      <c r="W809" s="78"/>
      <c r="X809" s="49">
        <f t="shared" si="72"/>
        <v>0</v>
      </c>
      <c r="Y809" s="16">
        <v>0</v>
      </c>
      <c r="Z809" s="16">
        <v>185454713766</v>
      </c>
      <c r="AA809" s="16">
        <v>185454713766</v>
      </c>
      <c r="AB809" s="16">
        <v>0</v>
      </c>
      <c r="AC809" s="16">
        <v>0</v>
      </c>
      <c r="AD809" s="55">
        <v>185454713766</v>
      </c>
      <c r="AF809" s="58">
        <f t="shared" si="75"/>
        <v>0</v>
      </c>
      <c r="AJ809" s="83">
        <f t="shared" si="76"/>
        <v>0</v>
      </c>
      <c r="AK809" s="84">
        <f t="shared" si="77"/>
        <v>0</v>
      </c>
      <c r="AL809" s="85"/>
    </row>
    <row r="810" spans="1:38" ht="12.75" hidden="1" customHeight="1" x14ac:dyDescent="0.25">
      <c r="A810" s="10" t="s">
        <v>1824</v>
      </c>
      <c r="B810" s="11" t="s">
        <v>2759</v>
      </c>
      <c r="C810" s="11" t="s">
        <v>92</v>
      </c>
      <c r="D810" s="90" t="str">
        <f t="shared" si="73"/>
        <v>19</v>
      </c>
      <c r="E810" s="90" t="str">
        <f t="shared" si="74"/>
        <v>1901</v>
      </c>
      <c r="F810" s="11" t="s">
        <v>1825</v>
      </c>
      <c r="G810" s="11" t="s">
        <v>1826</v>
      </c>
      <c r="H810" s="11">
        <v>30</v>
      </c>
      <c r="I810" s="11" t="s">
        <v>1827</v>
      </c>
      <c r="J810" s="11" t="s">
        <v>1828</v>
      </c>
      <c r="K810" s="13">
        <v>1</v>
      </c>
      <c r="L810" s="14">
        <v>0.25</v>
      </c>
      <c r="M810" s="75">
        <v>0.25</v>
      </c>
      <c r="N810" s="11" t="s">
        <v>1829</v>
      </c>
      <c r="O810" s="12" t="s">
        <v>37</v>
      </c>
      <c r="P810" s="16">
        <v>70180712</v>
      </c>
      <c r="Q810" s="18">
        <v>2</v>
      </c>
      <c r="R810" s="20">
        <v>44197</v>
      </c>
      <c r="S810" s="22">
        <v>12</v>
      </c>
      <c r="T810" s="7"/>
      <c r="U810" s="51">
        <v>2</v>
      </c>
      <c r="V810" s="79"/>
      <c r="W810" s="78"/>
      <c r="X810" s="49">
        <f t="shared" si="72"/>
        <v>0</v>
      </c>
      <c r="Y810" s="16">
        <v>0</v>
      </c>
      <c r="Z810" s="16">
        <v>108685258</v>
      </c>
      <c r="AA810" s="16">
        <v>70180712</v>
      </c>
      <c r="AB810" s="16">
        <v>0</v>
      </c>
      <c r="AC810" s="16">
        <v>0</v>
      </c>
      <c r="AD810" s="55">
        <v>70180712</v>
      </c>
      <c r="AF810" s="58">
        <f t="shared" si="75"/>
        <v>0</v>
      </c>
      <c r="AJ810" s="83">
        <f t="shared" si="76"/>
        <v>0</v>
      </c>
      <c r="AK810" s="84">
        <f t="shared" si="77"/>
        <v>0</v>
      </c>
      <c r="AL810" s="85"/>
    </row>
    <row r="811" spans="1:38" ht="12.75" hidden="1" customHeight="1" x14ac:dyDescent="0.25">
      <c r="A811" s="10" t="s">
        <v>1824</v>
      </c>
      <c r="B811" s="11" t="s">
        <v>2759</v>
      </c>
      <c r="C811" s="11" t="s">
        <v>92</v>
      </c>
      <c r="D811" s="90" t="str">
        <f t="shared" si="73"/>
        <v>19</v>
      </c>
      <c r="E811" s="90" t="str">
        <f t="shared" si="74"/>
        <v>1901</v>
      </c>
      <c r="F811" s="11" t="s">
        <v>1825</v>
      </c>
      <c r="G811" s="11" t="s">
        <v>1826</v>
      </c>
      <c r="H811" s="11">
        <v>30</v>
      </c>
      <c r="I811" s="11" t="s">
        <v>1827</v>
      </c>
      <c r="J811" s="11" t="s">
        <v>1828</v>
      </c>
      <c r="K811" s="13">
        <v>1</v>
      </c>
      <c r="L811" s="14">
        <v>0.25</v>
      </c>
      <c r="M811" s="75">
        <v>0.25</v>
      </c>
      <c r="N811" s="11" t="s">
        <v>1830</v>
      </c>
      <c r="O811" s="12" t="s">
        <v>37</v>
      </c>
      <c r="P811" s="16">
        <v>38504546</v>
      </c>
      <c r="Q811" s="18">
        <v>20</v>
      </c>
      <c r="R811" s="20">
        <v>44197</v>
      </c>
      <c r="S811" s="22">
        <v>12</v>
      </c>
      <c r="T811" s="7"/>
      <c r="U811" s="51">
        <v>20</v>
      </c>
      <c r="V811" s="79"/>
      <c r="W811" s="78"/>
      <c r="X811" s="49">
        <f t="shared" si="72"/>
        <v>0</v>
      </c>
      <c r="Y811" s="16">
        <v>0</v>
      </c>
      <c r="Z811" s="16">
        <v>108685258</v>
      </c>
      <c r="AA811" s="16">
        <v>38504546</v>
      </c>
      <c r="AB811" s="16">
        <v>0</v>
      </c>
      <c r="AC811" s="16">
        <v>0</v>
      </c>
      <c r="AD811" s="55">
        <v>38504546</v>
      </c>
      <c r="AF811" s="58">
        <f t="shared" si="75"/>
        <v>0</v>
      </c>
      <c r="AJ811" s="83">
        <f t="shared" si="76"/>
        <v>0</v>
      </c>
      <c r="AK811" s="84">
        <f t="shared" si="77"/>
        <v>0</v>
      </c>
      <c r="AL811" s="85"/>
    </row>
    <row r="812" spans="1:38" ht="12.75" hidden="1" customHeight="1" x14ac:dyDescent="0.25">
      <c r="A812" s="10" t="s">
        <v>1824</v>
      </c>
      <c r="B812" s="11" t="s">
        <v>2759</v>
      </c>
      <c r="C812" s="11" t="s">
        <v>92</v>
      </c>
      <c r="D812" s="90" t="str">
        <f t="shared" si="73"/>
        <v>19</v>
      </c>
      <c r="E812" s="90" t="str">
        <f t="shared" si="74"/>
        <v>1901</v>
      </c>
      <c r="F812" s="11" t="s">
        <v>1825</v>
      </c>
      <c r="G812" s="11" t="s">
        <v>1826</v>
      </c>
      <c r="H812" s="11">
        <v>30</v>
      </c>
      <c r="I812" s="11" t="s">
        <v>1827</v>
      </c>
      <c r="J812" s="11" t="s">
        <v>1828</v>
      </c>
      <c r="K812" s="13">
        <v>1</v>
      </c>
      <c r="L812" s="14">
        <v>0.25</v>
      </c>
      <c r="M812" s="75">
        <v>0.25</v>
      </c>
      <c r="N812" s="11" t="s">
        <v>1831</v>
      </c>
      <c r="O812" s="12" t="s">
        <v>37</v>
      </c>
      <c r="P812" s="16">
        <v>0</v>
      </c>
      <c r="Q812" s="18">
        <v>12218</v>
      </c>
      <c r="R812" s="20">
        <v>44197</v>
      </c>
      <c r="S812" s="22">
        <v>12</v>
      </c>
      <c r="T812" s="7"/>
      <c r="U812" s="51">
        <v>0</v>
      </c>
      <c r="V812" s="79"/>
      <c r="W812" s="78"/>
      <c r="X812" s="49" t="e">
        <f t="shared" si="72"/>
        <v>#DIV/0!</v>
      </c>
      <c r="Y812" s="16">
        <v>0</v>
      </c>
      <c r="Z812" s="16">
        <v>108685258</v>
      </c>
      <c r="AA812" s="40">
        <v>0</v>
      </c>
      <c r="AB812" s="16">
        <v>0</v>
      </c>
      <c r="AC812" s="16">
        <v>0</v>
      </c>
      <c r="AD812" s="55">
        <v>0</v>
      </c>
      <c r="AF812" s="58" t="e">
        <f t="shared" si="75"/>
        <v>#DIV/0!</v>
      </c>
      <c r="AJ812" s="83">
        <f t="shared" si="76"/>
        <v>0</v>
      </c>
      <c r="AK812" s="84" t="e">
        <f t="shared" si="77"/>
        <v>#DIV/0!</v>
      </c>
      <c r="AL812" s="85" t="s">
        <v>2766</v>
      </c>
    </row>
    <row r="813" spans="1:38" ht="12.75" hidden="1" customHeight="1" x14ac:dyDescent="0.25">
      <c r="A813" s="10" t="s">
        <v>1832</v>
      </c>
      <c r="B813" s="11" t="s">
        <v>2759</v>
      </c>
      <c r="C813" s="11" t="s">
        <v>92</v>
      </c>
      <c r="D813" s="90" t="str">
        <f t="shared" si="73"/>
        <v>19</v>
      </c>
      <c r="E813" s="90" t="str">
        <f t="shared" si="74"/>
        <v>1901</v>
      </c>
      <c r="F813" s="11" t="s">
        <v>1809</v>
      </c>
      <c r="G813" s="11" t="s">
        <v>1810</v>
      </c>
      <c r="H813" s="11">
        <v>2</v>
      </c>
      <c r="I813" s="11" t="s">
        <v>1811</v>
      </c>
      <c r="J813" s="11" t="s">
        <v>119</v>
      </c>
      <c r="K813" s="13">
        <v>100</v>
      </c>
      <c r="L813" s="14">
        <v>100</v>
      </c>
      <c r="M813" s="75">
        <v>100</v>
      </c>
      <c r="N813" s="11" t="s">
        <v>1833</v>
      </c>
      <c r="O813" s="12" t="s">
        <v>165</v>
      </c>
      <c r="P813" s="16">
        <v>40866751</v>
      </c>
      <c r="Q813" s="18">
        <v>100</v>
      </c>
      <c r="R813" s="20">
        <v>44197</v>
      </c>
      <c r="S813" s="22">
        <v>12</v>
      </c>
      <c r="T813" s="7"/>
      <c r="U813" s="51">
        <v>100</v>
      </c>
      <c r="V813" s="79"/>
      <c r="W813" s="78"/>
      <c r="X813" s="49">
        <f t="shared" si="72"/>
        <v>0</v>
      </c>
      <c r="Y813" s="16">
        <v>0</v>
      </c>
      <c r="Z813" s="16">
        <v>3774224824</v>
      </c>
      <c r="AA813" s="16">
        <v>40866751</v>
      </c>
      <c r="AB813" s="16">
        <v>0</v>
      </c>
      <c r="AC813" s="16">
        <v>0</v>
      </c>
      <c r="AD813" s="55">
        <v>40866751</v>
      </c>
      <c r="AF813" s="58">
        <f t="shared" si="75"/>
        <v>0</v>
      </c>
      <c r="AJ813" s="83">
        <f t="shared" si="76"/>
        <v>0</v>
      </c>
      <c r="AK813" s="84">
        <f t="shared" si="77"/>
        <v>0</v>
      </c>
      <c r="AL813" s="85"/>
    </row>
    <row r="814" spans="1:38" ht="12.75" hidden="1" customHeight="1" x14ac:dyDescent="0.25">
      <c r="A814" s="10" t="s">
        <v>1832</v>
      </c>
      <c r="B814" s="11" t="s">
        <v>2759</v>
      </c>
      <c r="C814" s="11" t="s">
        <v>92</v>
      </c>
      <c r="D814" s="90" t="str">
        <f t="shared" si="73"/>
        <v>19</v>
      </c>
      <c r="E814" s="90" t="str">
        <f t="shared" si="74"/>
        <v>1901</v>
      </c>
      <c r="F814" s="11" t="s">
        <v>1809</v>
      </c>
      <c r="G814" s="11" t="s">
        <v>1810</v>
      </c>
      <c r="H814" s="11">
        <v>2</v>
      </c>
      <c r="I814" s="11" t="s">
        <v>1811</v>
      </c>
      <c r="J814" s="11" t="s">
        <v>119</v>
      </c>
      <c r="K814" s="13">
        <v>100</v>
      </c>
      <c r="L814" s="14">
        <v>100</v>
      </c>
      <c r="M814" s="75">
        <v>100</v>
      </c>
      <c r="N814" s="11" t="s">
        <v>1834</v>
      </c>
      <c r="O814" s="12" t="s">
        <v>165</v>
      </c>
      <c r="P814" s="16">
        <v>184579163</v>
      </c>
      <c r="Q814" s="18">
        <v>100</v>
      </c>
      <c r="R814" s="20">
        <v>44197</v>
      </c>
      <c r="S814" s="22">
        <v>12</v>
      </c>
      <c r="T814" s="7"/>
      <c r="U814" s="51">
        <v>100</v>
      </c>
      <c r="V814" s="79"/>
      <c r="W814" s="78"/>
      <c r="X814" s="49">
        <f t="shared" si="72"/>
        <v>0</v>
      </c>
      <c r="Y814" s="16">
        <v>0</v>
      </c>
      <c r="Z814" s="16">
        <v>3774224824</v>
      </c>
      <c r="AA814" s="16">
        <v>184579163</v>
      </c>
      <c r="AB814" s="16">
        <v>0</v>
      </c>
      <c r="AC814" s="16">
        <v>0</v>
      </c>
      <c r="AD814" s="55">
        <v>184579163</v>
      </c>
      <c r="AF814" s="58">
        <f t="shared" si="75"/>
        <v>0</v>
      </c>
      <c r="AJ814" s="83">
        <f t="shared" si="76"/>
        <v>0</v>
      </c>
      <c r="AK814" s="84">
        <f t="shared" si="77"/>
        <v>0</v>
      </c>
      <c r="AL814" s="85"/>
    </row>
    <row r="815" spans="1:38" ht="12.75" hidden="1" customHeight="1" x14ac:dyDescent="0.25">
      <c r="A815" s="10" t="s">
        <v>1832</v>
      </c>
      <c r="B815" s="11" t="s">
        <v>2759</v>
      </c>
      <c r="C815" s="11" t="s">
        <v>92</v>
      </c>
      <c r="D815" s="90" t="str">
        <f t="shared" si="73"/>
        <v>19</v>
      </c>
      <c r="E815" s="90" t="str">
        <f t="shared" si="74"/>
        <v>1901</v>
      </c>
      <c r="F815" s="11" t="s">
        <v>1809</v>
      </c>
      <c r="G815" s="11" t="s">
        <v>1810</v>
      </c>
      <c r="H815" s="11">
        <v>2</v>
      </c>
      <c r="I815" s="11" t="s">
        <v>1811</v>
      </c>
      <c r="J815" s="11" t="s">
        <v>119</v>
      </c>
      <c r="K815" s="13">
        <v>100</v>
      </c>
      <c r="L815" s="14">
        <v>100</v>
      </c>
      <c r="M815" s="75">
        <v>100</v>
      </c>
      <c r="N815" s="11" t="s">
        <v>1835</v>
      </c>
      <c r="O815" s="12" t="s">
        <v>165</v>
      </c>
      <c r="P815" s="16">
        <v>3548778910</v>
      </c>
      <c r="Q815" s="18">
        <v>116</v>
      </c>
      <c r="R815" s="20">
        <v>44197</v>
      </c>
      <c r="S815" s="22">
        <v>12</v>
      </c>
      <c r="T815" s="7"/>
      <c r="U815" s="51">
        <v>116</v>
      </c>
      <c r="V815" s="79"/>
      <c r="W815" s="78"/>
      <c r="X815" s="49">
        <f t="shared" si="72"/>
        <v>0</v>
      </c>
      <c r="Y815" s="16">
        <v>0</v>
      </c>
      <c r="Z815" s="16">
        <v>3774224824</v>
      </c>
      <c r="AA815" s="16">
        <v>3548778910</v>
      </c>
      <c r="AB815" s="16">
        <v>0</v>
      </c>
      <c r="AC815" s="16">
        <v>0</v>
      </c>
      <c r="AD815" s="55">
        <v>3548778910</v>
      </c>
      <c r="AF815" s="58">
        <f t="shared" si="75"/>
        <v>0</v>
      </c>
      <c r="AJ815" s="83">
        <f t="shared" si="76"/>
        <v>0</v>
      </c>
      <c r="AK815" s="84">
        <f t="shared" si="77"/>
        <v>0</v>
      </c>
      <c r="AL815" s="85"/>
    </row>
    <row r="816" spans="1:38" ht="12.75" hidden="1" customHeight="1" x14ac:dyDescent="0.25">
      <c r="A816" s="10" t="s">
        <v>1832</v>
      </c>
      <c r="B816" s="11" t="s">
        <v>2759</v>
      </c>
      <c r="C816" s="11" t="s">
        <v>92</v>
      </c>
      <c r="D816" s="90" t="str">
        <f t="shared" si="73"/>
        <v>19</v>
      </c>
      <c r="E816" s="90" t="str">
        <f t="shared" si="74"/>
        <v>1901</v>
      </c>
      <c r="F816" s="11" t="s">
        <v>1809</v>
      </c>
      <c r="G816" s="11" t="s">
        <v>1692</v>
      </c>
      <c r="H816" s="11">
        <v>3</v>
      </c>
      <c r="I816" s="11" t="s">
        <v>1836</v>
      </c>
      <c r="J816" s="11" t="s">
        <v>286</v>
      </c>
      <c r="K816" s="13">
        <v>1</v>
      </c>
      <c r="L816" s="14">
        <v>0.25</v>
      </c>
      <c r="M816" s="75">
        <v>0.25</v>
      </c>
      <c r="N816" s="11" t="s">
        <v>1837</v>
      </c>
      <c r="O816" s="12" t="s">
        <v>37</v>
      </c>
      <c r="P816" s="16">
        <v>99673043</v>
      </c>
      <c r="Q816" s="18">
        <v>4</v>
      </c>
      <c r="R816" s="20">
        <v>44197</v>
      </c>
      <c r="S816" s="22">
        <v>12</v>
      </c>
      <c r="T816" s="7"/>
      <c r="U816" s="51">
        <v>4</v>
      </c>
      <c r="V816" s="79"/>
      <c r="W816" s="78"/>
      <c r="X816" s="49">
        <f t="shared" si="72"/>
        <v>0</v>
      </c>
      <c r="Y816" s="16">
        <v>0</v>
      </c>
      <c r="Z816" s="16">
        <v>319284357</v>
      </c>
      <c r="AA816" s="16">
        <v>99673043</v>
      </c>
      <c r="AB816" s="16">
        <v>0</v>
      </c>
      <c r="AC816" s="16">
        <v>0</v>
      </c>
      <c r="AD816" s="55">
        <v>99673043</v>
      </c>
      <c r="AF816" s="58">
        <f t="shared" si="75"/>
        <v>0</v>
      </c>
      <c r="AJ816" s="83">
        <f t="shared" si="76"/>
        <v>0</v>
      </c>
      <c r="AK816" s="84">
        <f t="shared" si="77"/>
        <v>0</v>
      </c>
      <c r="AL816" s="85"/>
    </row>
    <row r="817" spans="1:38" ht="12.75" hidden="1" customHeight="1" x14ac:dyDescent="0.25">
      <c r="A817" s="10" t="s">
        <v>1832</v>
      </c>
      <c r="B817" s="11" t="s">
        <v>2759</v>
      </c>
      <c r="C817" s="11" t="s">
        <v>92</v>
      </c>
      <c r="D817" s="90" t="str">
        <f t="shared" si="73"/>
        <v>19</v>
      </c>
      <c r="E817" s="90" t="str">
        <f t="shared" si="74"/>
        <v>1901</v>
      </c>
      <c r="F817" s="11" t="s">
        <v>1809</v>
      </c>
      <c r="G817" s="11" t="s">
        <v>1692</v>
      </c>
      <c r="H817" s="11">
        <v>3</v>
      </c>
      <c r="I817" s="11" t="s">
        <v>1836</v>
      </c>
      <c r="J817" s="11" t="s">
        <v>286</v>
      </c>
      <c r="K817" s="13">
        <v>1</v>
      </c>
      <c r="L817" s="14">
        <v>0.25</v>
      </c>
      <c r="M817" s="75">
        <v>0.25</v>
      </c>
      <c r="N817" s="11" t="s">
        <v>1838</v>
      </c>
      <c r="O817" s="12" t="s">
        <v>37</v>
      </c>
      <c r="P817" s="16">
        <v>164253238</v>
      </c>
      <c r="Q817" s="18">
        <v>4</v>
      </c>
      <c r="R817" s="20">
        <v>44197</v>
      </c>
      <c r="S817" s="22">
        <v>12</v>
      </c>
      <c r="T817" s="7"/>
      <c r="U817" s="51">
        <v>4</v>
      </c>
      <c r="V817" s="79"/>
      <c r="W817" s="78"/>
      <c r="X817" s="49">
        <f t="shared" si="72"/>
        <v>0</v>
      </c>
      <c r="Y817" s="16">
        <v>0</v>
      </c>
      <c r="Z817" s="16">
        <v>319284357</v>
      </c>
      <c r="AA817" s="16">
        <v>164253238</v>
      </c>
      <c r="AB817" s="16">
        <v>0</v>
      </c>
      <c r="AC817" s="16">
        <v>0</v>
      </c>
      <c r="AD817" s="55">
        <v>164253238</v>
      </c>
      <c r="AF817" s="58">
        <f t="shared" si="75"/>
        <v>0</v>
      </c>
      <c r="AJ817" s="83">
        <f t="shared" si="76"/>
        <v>0</v>
      </c>
      <c r="AK817" s="84">
        <f t="shared" si="77"/>
        <v>0</v>
      </c>
      <c r="AL817" s="85"/>
    </row>
    <row r="818" spans="1:38" ht="12.75" hidden="1" customHeight="1" x14ac:dyDescent="0.25">
      <c r="A818" s="10" t="s">
        <v>1832</v>
      </c>
      <c r="B818" s="11" t="s">
        <v>2759</v>
      </c>
      <c r="C818" s="11" t="s">
        <v>92</v>
      </c>
      <c r="D818" s="90" t="str">
        <f t="shared" si="73"/>
        <v>19</v>
      </c>
      <c r="E818" s="90" t="str">
        <f t="shared" si="74"/>
        <v>1901</v>
      </c>
      <c r="F818" s="11" t="s">
        <v>1809</v>
      </c>
      <c r="G818" s="11" t="s">
        <v>1692</v>
      </c>
      <c r="H818" s="11">
        <v>3</v>
      </c>
      <c r="I818" s="11" t="s">
        <v>1836</v>
      </c>
      <c r="J818" s="11" t="s">
        <v>286</v>
      </c>
      <c r="K818" s="13">
        <v>1</v>
      </c>
      <c r="L818" s="14">
        <v>0.25</v>
      </c>
      <c r="M818" s="75">
        <v>0.25</v>
      </c>
      <c r="N818" s="11" t="s">
        <v>1839</v>
      </c>
      <c r="O818" s="12" t="s">
        <v>37</v>
      </c>
      <c r="P818" s="16">
        <v>55358076</v>
      </c>
      <c r="Q818" s="18">
        <v>4</v>
      </c>
      <c r="R818" s="20">
        <v>44197</v>
      </c>
      <c r="S818" s="22">
        <v>12</v>
      </c>
      <c r="T818" s="7"/>
      <c r="U818" s="51">
        <v>4</v>
      </c>
      <c r="V818" s="79"/>
      <c r="W818" s="78"/>
      <c r="X818" s="49">
        <f t="shared" si="72"/>
        <v>0</v>
      </c>
      <c r="Y818" s="16">
        <v>0</v>
      </c>
      <c r="Z818" s="16">
        <v>319284357</v>
      </c>
      <c r="AA818" s="16">
        <v>55358076</v>
      </c>
      <c r="AB818" s="16">
        <v>0</v>
      </c>
      <c r="AC818" s="16">
        <v>0</v>
      </c>
      <c r="AD818" s="55">
        <v>55358076</v>
      </c>
      <c r="AF818" s="58">
        <f t="shared" si="75"/>
        <v>0</v>
      </c>
      <c r="AJ818" s="83">
        <f t="shared" si="76"/>
        <v>0</v>
      </c>
      <c r="AK818" s="84">
        <f t="shared" si="77"/>
        <v>0</v>
      </c>
      <c r="AL818" s="85"/>
    </row>
    <row r="819" spans="1:38" ht="12.75" hidden="1" customHeight="1" x14ac:dyDescent="0.25">
      <c r="A819" s="10" t="s">
        <v>1832</v>
      </c>
      <c r="B819" s="11" t="s">
        <v>2759</v>
      </c>
      <c r="C819" s="11" t="s">
        <v>92</v>
      </c>
      <c r="D819" s="90" t="str">
        <f t="shared" si="73"/>
        <v>19</v>
      </c>
      <c r="E819" s="90" t="str">
        <f t="shared" si="74"/>
        <v>1901</v>
      </c>
      <c r="F819" s="11" t="s">
        <v>1840</v>
      </c>
      <c r="G819" s="11" t="s">
        <v>1841</v>
      </c>
      <c r="H819" s="11">
        <v>27</v>
      </c>
      <c r="I819" s="11" t="s">
        <v>1842</v>
      </c>
      <c r="J819" s="11" t="s">
        <v>1843</v>
      </c>
      <c r="K819" s="13">
        <v>100</v>
      </c>
      <c r="L819" s="14">
        <v>20</v>
      </c>
      <c r="M819" s="75">
        <v>20</v>
      </c>
      <c r="N819" s="11" t="s">
        <v>1844</v>
      </c>
      <c r="O819" s="12" t="s">
        <v>37</v>
      </c>
      <c r="P819" s="16">
        <v>6317144975</v>
      </c>
      <c r="Q819" s="18">
        <v>25</v>
      </c>
      <c r="R819" s="20">
        <v>44197</v>
      </c>
      <c r="S819" s="22">
        <v>12</v>
      </c>
      <c r="T819" s="7"/>
      <c r="U819" s="51">
        <v>25</v>
      </c>
      <c r="V819" s="79"/>
      <c r="W819" s="78"/>
      <c r="X819" s="49">
        <f t="shared" si="72"/>
        <v>0</v>
      </c>
      <c r="Y819" s="16">
        <v>0</v>
      </c>
      <c r="Z819" s="16">
        <v>7282561637</v>
      </c>
      <c r="AA819" s="16">
        <v>6317144975</v>
      </c>
      <c r="AB819" s="16">
        <v>0</v>
      </c>
      <c r="AC819" s="16">
        <v>0</v>
      </c>
      <c r="AD819" s="55">
        <v>6317144975</v>
      </c>
      <c r="AF819" s="58">
        <f t="shared" si="75"/>
        <v>0</v>
      </c>
      <c r="AJ819" s="83">
        <f t="shared" si="76"/>
        <v>0</v>
      </c>
      <c r="AK819" s="84">
        <f t="shared" si="77"/>
        <v>0</v>
      </c>
      <c r="AL819" s="85"/>
    </row>
    <row r="820" spans="1:38" ht="12.75" hidden="1" customHeight="1" x14ac:dyDescent="0.25">
      <c r="A820" s="10" t="s">
        <v>1832</v>
      </c>
      <c r="B820" s="11" t="s">
        <v>2759</v>
      </c>
      <c r="C820" s="11" t="s">
        <v>92</v>
      </c>
      <c r="D820" s="90" t="str">
        <f t="shared" si="73"/>
        <v>19</v>
      </c>
      <c r="E820" s="90" t="str">
        <f t="shared" si="74"/>
        <v>1901</v>
      </c>
      <c r="F820" s="11" t="s">
        <v>1840</v>
      </c>
      <c r="G820" s="11" t="s">
        <v>1841</v>
      </c>
      <c r="H820" s="11">
        <v>27</v>
      </c>
      <c r="I820" s="11" t="s">
        <v>1842</v>
      </c>
      <c r="J820" s="11" t="s">
        <v>1843</v>
      </c>
      <c r="K820" s="13">
        <v>100</v>
      </c>
      <c r="L820" s="14">
        <v>20</v>
      </c>
      <c r="M820" s="75">
        <v>20</v>
      </c>
      <c r="N820" s="11" t="s">
        <v>1845</v>
      </c>
      <c r="O820" s="12" t="s">
        <v>37</v>
      </c>
      <c r="P820" s="16">
        <v>722948113</v>
      </c>
      <c r="Q820" s="18">
        <v>6</v>
      </c>
      <c r="R820" s="20">
        <v>44197</v>
      </c>
      <c r="S820" s="22">
        <v>12</v>
      </c>
      <c r="T820" s="7"/>
      <c r="U820" s="51">
        <v>6</v>
      </c>
      <c r="V820" s="79"/>
      <c r="W820" s="78"/>
      <c r="X820" s="49">
        <f t="shared" si="72"/>
        <v>0</v>
      </c>
      <c r="Y820" s="16">
        <v>0</v>
      </c>
      <c r="Z820" s="16">
        <v>7282561637</v>
      </c>
      <c r="AA820" s="16">
        <v>722948113</v>
      </c>
      <c r="AB820" s="16">
        <v>0</v>
      </c>
      <c r="AC820" s="16">
        <v>0</v>
      </c>
      <c r="AD820" s="55">
        <v>722948113</v>
      </c>
      <c r="AF820" s="58">
        <f t="shared" si="75"/>
        <v>0</v>
      </c>
      <c r="AJ820" s="83">
        <f t="shared" si="76"/>
        <v>0</v>
      </c>
      <c r="AK820" s="84">
        <f t="shared" si="77"/>
        <v>0</v>
      </c>
      <c r="AL820" s="85"/>
    </row>
    <row r="821" spans="1:38" ht="12.75" hidden="1" customHeight="1" x14ac:dyDescent="0.25">
      <c r="A821" s="10" t="s">
        <v>1832</v>
      </c>
      <c r="B821" s="11" t="s">
        <v>2759</v>
      </c>
      <c r="C821" s="11" t="s">
        <v>92</v>
      </c>
      <c r="D821" s="90" t="str">
        <f t="shared" si="73"/>
        <v>19</v>
      </c>
      <c r="E821" s="90" t="str">
        <f t="shared" si="74"/>
        <v>1901</v>
      </c>
      <c r="F821" s="11" t="s">
        <v>1840</v>
      </c>
      <c r="G821" s="11" t="s">
        <v>1841</v>
      </c>
      <c r="H821" s="11">
        <v>27</v>
      </c>
      <c r="I821" s="11" t="s">
        <v>1842</v>
      </c>
      <c r="J821" s="11" t="s">
        <v>1843</v>
      </c>
      <c r="K821" s="13">
        <v>100</v>
      </c>
      <c r="L821" s="14">
        <v>20</v>
      </c>
      <c r="M821" s="75">
        <v>20</v>
      </c>
      <c r="N821" s="11" t="s">
        <v>1846</v>
      </c>
      <c r="O821" s="12" t="s">
        <v>165</v>
      </c>
      <c r="P821" s="16">
        <v>242468549</v>
      </c>
      <c r="Q821" s="18">
        <v>100</v>
      </c>
      <c r="R821" s="20">
        <v>44197</v>
      </c>
      <c r="S821" s="22">
        <v>12</v>
      </c>
      <c r="T821" s="7"/>
      <c r="U821" s="51">
        <v>100</v>
      </c>
      <c r="V821" s="79"/>
      <c r="W821" s="78"/>
      <c r="X821" s="49">
        <f t="shared" si="72"/>
        <v>0</v>
      </c>
      <c r="Y821" s="16">
        <v>0</v>
      </c>
      <c r="Z821" s="16">
        <v>7282561637</v>
      </c>
      <c r="AA821" s="16">
        <v>242468549</v>
      </c>
      <c r="AB821" s="16">
        <v>0</v>
      </c>
      <c r="AC821" s="16">
        <v>0</v>
      </c>
      <c r="AD821" s="55">
        <v>242468549</v>
      </c>
      <c r="AF821" s="58">
        <f t="shared" si="75"/>
        <v>0</v>
      </c>
      <c r="AJ821" s="83">
        <f t="shared" si="76"/>
        <v>0</v>
      </c>
      <c r="AK821" s="84">
        <f t="shared" si="77"/>
        <v>0</v>
      </c>
      <c r="AL821" s="85"/>
    </row>
    <row r="822" spans="1:38" ht="12.75" hidden="1" customHeight="1" x14ac:dyDescent="0.25">
      <c r="A822" s="10" t="s">
        <v>1832</v>
      </c>
      <c r="B822" s="11" t="s">
        <v>2759</v>
      </c>
      <c r="C822" s="11" t="s">
        <v>92</v>
      </c>
      <c r="D822" s="90" t="str">
        <f t="shared" si="73"/>
        <v>19</v>
      </c>
      <c r="E822" s="90" t="str">
        <f t="shared" si="74"/>
        <v>1901</v>
      </c>
      <c r="F822" s="11" t="s">
        <v>1847</v>
      </c>
      <c r="G822" s="11" t="s">
        <v>1848</v>
      </c>
      <c r="H822" s="11">
        <v>28</v>
      </c>
      <c r="I822" s="11" t="s">
        <v>1849</v>
      </c>
      <c r="J822" s="11" t="s">
        <v>1850</v>
      </c>
      <c r="K822" s="13">
        <v>14</v>
      </c>
      <c r="L822" s="14">
        <v>3.25</v>
      </c>
      <c r="M822" s="75">
        <v>1.7</v>
      </c>
      <c r="N822" s="11" t="s">
        <v>1851</v>
      </c>
      <c r="O822" s="12" t="s">
        <v>165</v>
      </c>
      <c r="P822" s="16">
        <v>14796422685</v>
      </c>
      <c r="Q822" s="18">
        <v>100</v>
      </c>
      <c r="R822" s="20">
        <v>44197</v>
      </c>
      <c r="S822" s="22">
        <v>12</v>
      </c>
      <c r="T822" s="7"/>
      <c r="U822" s="51">
        <v>100</v>
      </c>
      <c r="V822" s="79"/>
      <c r="W822" s="78"/>
      <c r="X822" s="49">
        <f t="shared" si="72"/>
        <v>0</v>
      </c>
      <c r="Y822" s="16">
        <v>0</v>
      </c>
      <c r="Z822" s="16">
        <v>24080697540</v>
      </c>
      <c r="AA822" s="16">
        <v>14796422685</v>
      </c>
      <c r="AB822" s="16">
        <v>0</v>
      </c>
      <c r="AC822" s="16">
        <v>0</v>
      </c>
      <c r="AD822" s="55">
        <v>14796422685</v>
      </c>
      <c r="AF822" s="58">
        <f t="shared" si="75"/>
        <v>0</v>
      </c>
      <c r="AJ822" s="83">
        <f t="shared" si="76"/>
        <v>0</v>
      </c>
      <c r="AK822" s="84">
        <f t="shared" si="77"/>
        <v>0</v>
      </c>
      <c r="AL822" s="85"/>
    </row>
    <row r="823" spans="1:38" ht="12.75" hidden="1" customHeight="1" x14ac:dyDescent="0.25">
      <c r="A823" s="10" t="s">
        <v>1832</v>
      </c>
      <c r="B823" s="11" t="s">
        <v>2759</v>
      </c>
      <c r="C823" s="11" t="s">
        <v>92</v>
      </c>
      <c r="D823" s="90" t="str">
        <f t="shared" si="73"/>
        <v>19</v>
      </c>
      <c r="E823" s="90" t="str">
        <f t="shared" si="74"/>
        <v>1901</v>
      </c>
      <c r="F823" s="11" t="s">
        <v>1847</v>
      </c>
      <c r="G823" s="11" t="s">
        <v>1848</v>
      </c>
      <c r="H823" s="11">
        <v>28</v>
      </c>
      <c r="I823" s="11" t="s">
        <v>1849</v>
      </c>
      <c r="J823" s="11" t="s">
        <v>1850</v>
      </c>
      <c r="K823" s="13">
        <v>14</v>
      </c>
      <c r="L823" s="14">
        <v>3.25</v>
      </c>
      <c r="M823" s="75">
        <v>1.7</v>
      </c>
      <c r="N823" s="11" t="s">
        <v>1852</v>
      </c>
      <c r="O823" s="12" t="s">
        <v>165</v>
      </c>
      <c r="P823" s="16">
        <v>8499535829</v>
      </c>
      <c r="Q823" s="18">
        <v>100</v>
      </c>
      <c r="R823" s="20">
        <v>44197</v>
      </c>
      <c r="S823" s="22">
        <v>12</v>
      </c>
      <c r="T823" s="7"/>
      <c r="U823" s="51">
        <v>100</v>
      </c>
      <c r="V823" s="79"/>
      <c r="W823" s="78"/>
      <c r="X823" s="49">
        <f t="shared" si="72"/>
        <v>0</v>
      </c>
      <c r="Y823" s="16">
        <v>0</v>
      </c>
      <c r="Z823" s="16">
        <v>24080697540</v>
      </c>
      <c r="AA823" s="16">
        <v>8499535829</v>
      </c>
      <c r="AB823" s="16">
        <v>0</v>
      </c>
      <c r="AC823" s="16">
        <v>0</v>
      </c>
      <c r="AD823" s="55">
        <v>8499535829</v>
      </c>
      <c r="AF823" s="58">
        <f t="shared" si="75"/>
        <v>0</v>
      </c>
      <c r="AJ823" s="83">
        <f t="shared" si="76"/>
        <v>0</v>
      </c>
      <c r="AK823" s="84">
        <f t="shared" si="77"/>
        <v>0</v>
      </c>
      <c r="AL823" s="85"/>
    </row>
    <row r="824" spans="1:38" ht="12.75" hidden="1" customHeight="1" x14ac:dyDescent="0.25">
      <c r="A824" s="10" t="s">
        <v>1832</v>
      </c>
      <c r="B824" s="11" t="s">
        <v>2759</v>
      </c>
      <c r="C824" s="11" t="s">
        <v>92</v>
      </c>
      <c r="D824" s="90" t="str">
        <f t="shared" si="73"/>
        <v>19</v>
      </c>
      <c r="E824" s="90" t="str">
        <f t="shared" si="74"/>
        <v>1901</v>
      </c>
      <c r="F824" s="11" t="s">
        <v>1847</v>
      </c>
      <c r="G824" s="11" t="s">
        <v>1848</v>
      </c>
      <c r="H824" s="11">
        <v>28</v>
      </c>
      <c r="I824" s="11" t="s">
        <v>1849</v>
      </c>
      <c r="J824" s="11" t="s">
        <v>1850</v>
      </c>
      <c r="K824" s="13">
        <v>14</v>
      </c>
      <c r="L824" s="14">
        <v>3.25</v>
      </c>
      <c r="M824" s="75">
        <v>1.7</v>
      </c>
      <c r="N824" s="11" t="s">
        <v>1853</v>
      </c>
      <c r="O824" s="12" t="s">
        <v>37</v>
      </c>
      <c r="P824" s="16">
        <v>784739026</v>
      </c>
      <c r="Q824" s="18">
        <v>15</v>
      </c>
      <c r="R824" s="20">
        <v>44197</v>
      </c>
      <c r="S824" s="22">
        <v>12</v>
      </c>
      <c r="T824" s="7"/>
      <c r="U824" s="51">
        <v>15</v>
      </c>
      <c r="V824" s="79"/>
      <c r="W824" s="78"/>
      <c r="X824" s="49">
        <f t="shared" si="72"/>
        <v>0</v>
      </c>
      <c r="Y824" s="16">
        <v>0</v>
      </c>
      <c r="Z824" s="16">
        <v>24080697540</v>
      </c>
      <c r="AA824" s="16">
        <v>784739026</v>
      </c>
      <c r="AB824" s="16">
        <v>0</v>
      </c>
      <c r="AC824" s="16">
        <v>0</v>
      </c>
      <c r="AD824" s="55">
        <v>784739026</v>
      </c>
      <c r="AF824" s="58">
        <f t="shared" si="75"/>
        <v>0</v>
      </c>
      <c r="AJ824" s="83">
        <f t="shared" si="76"/>
        <v>0</v>
      </c>
      <c r="AK824" s="84">
        <f t="shared" si="77"/>
        <v>0</v>
      </c>
      <c r="AL824" s="85"/>
    </row>
    <row r="825" spans="1:38" ht="12.75" hidden="1" customHeight="1" x14ac:dyDescent="0.25">
      <c r="A825" s="10" t="s">
        <v>1832</v>
      </c>
      <c r="B825" s="11" t="s">
        <v>2759</v>
      </c>
      <c r="C825" s="11" t="s">
        <v>92</v>
      </c>
      <c r="D825" s="90" t="str">
        <f t="shared" si="73"/>
        <v>19</v>
      </c>
      <c r="E825" s="90" t="str">
        <f t="shared" si="74"/>
        <v>1901</v>
      </c>
      <c r="F825" s="11" t="s">
        <v>1854</v>
      </c>
      <c r="G825" s="11" t="s">
        <v>1855</v>
      </c>
      <c r="H825" s="11">
        <v>28</v>
      </c>
      <c r="I825" s="11" t="s">
        <v>1849</v>
      </c>
      <c r="J825" s="11" t="s">
        <v>1850</v>
      </c>
      <c r="K825" s="13">
        <v>14</v>
      </c>
      <c r="L825" s="14">
        <v>3.25</v>
      </c>
      <c r="M825" s="75">
        <v>1.7</v>
      </c>
      <c r="N825" s="11"/>
      <c r="O825" s="12" t="s">
        <v>37</v>
      </c>
      <c r="P825" s="16">
        <v>4352000000</v>
      </c>
      <c r="Q825" s="18">
        <v>1</v>
      </c>
      <c r="R825" s="20">
        <v>44197</v>
      </c>
      <c r="S825" s="22">
        <v>12</v>
      </c>
      <c r="T825" s="7"/>
      <c r="U825" s="51">
        <v>1</v>
      </c>
      <c r="V825" s="79"/>
      <c r="W825" s="78"/>
      <c r="X825" s="49">
        <f t="shared" si="72"/>
        <v>0</v>
      </c>
      <c r="Y825" s="16">
        <v>0</v>
      </c>
      <c r="Z825" s="16">
        <v>6907964376</v>
      </c>
      <c r="AA825" s="16">
        <v>4352000000</v>
      </c>
      <c r="AB825" s="16">
        <v>0</v>
      </c>
      <c r="AC825" s="16">
        <v>0</v>
      </c>
      <c r="AD825" s="55">
        <v>4352000000</v>
      </c>
      <c r="AF825" s="58">
        <f t="shared" si="75"/>
        <v>0</v>
      </c>
      <c r="AJ825" s="83">
        <f t="shared" si="76"/>
        <v>0</v>
      </c>
      <c r="AK825" s="84">
        <f t="shared" si="77"/>
        <v>0</v>
      </c>
      <c r="AL825" s="85"/>
    </row>
    <row r="826" spans="1:38" ht="12.75" hidden="1" customHeight="1" x14ac:dyDescent="0.25">
      <c r="A826" s="10" t="s">
        <v>1832</v>
      </c>
      <c r="B826" s="11" t="s">
        <v>2759</v>
      </c>
      <c r="C826" s="11" t="s">
        <v>92</v>
      </c>
      <c r="D826" s="90" t="str">
        <f t="shared" si="73"/>
        <v>19</v>
      </c>
      <c r="E826" s="90" t="str">
        <f t="shared" si="74"/>
        <v>1901</v>
      </c>
      <c r="F826" s="11" t="s">
        <v>1854</v>
      </c>
      <c r="G826" s="11" t="s">
        <v>1855</v>
      </c>
      <c r="H826" s="11">
        <v>28</v>
      </c>
      <c r="I826" s="11" t="s">
        <v>1849</v>
      </c>
      <c r="J826" s="11" t="s">
        <v>1850</v>
      </c>
      <c r="K826" s="13">
        <v>14</v>
      </c>
      <c r="L826" s="14">
        <v>3.25</v>
      </c>
      <c r="M826" s="75">
        <v>1.7</v>
      </c>
      <c r="N826" s="11" t="s">
        <v>1856</v>
      </c>
      <c r="O826" s="12" t="s">
        <v>37</v>
      </c>
      <c r="P826" s="16">
        <v>357964376</v>
      </c>
      <c r="Q826" s="18">
        <v>2</v>
      </c>
      <c r="R826" s="20">
        <v>44197</v>
      </c>
      <c r="S826" s="22">
        <v>12</v>
      </c>
      <c r="T826" s="7"/>
      <c r="U826" s="51">
        <v>2</v>
      </c>
      <c r="V826" s="79"/>
      <c r="W826" s="78"/>
      <c r="X826" s="49">
        <f t="shared" si="72"/>
        <v>0</v>
      </c>
      <c r="Y826" s="16">
        <v>0</v>
      </c>
      <c r="Z826" s="16">
        <v>6907964376</v>
      </c>
      <c r="AA826" s="16">
        <v>357964376</v>
      </c>
      <c r="AB826" s="16">
        <v>0</v>
      </c>
      <c r="AC826" s="16">
        <v>0</v>
      </c>
      <c r="AD826" s="55">
        <v>357964376</v>
      </c>
      <c r="AF826" s="58">
        <f t="shared" si="75"/>
        <v>0</v>
      </c>
      <c r="AJ826" s="83">
        <f t="shared" si="76"/>
        <v>0</v>
      </c>
      <c r="AK826" s="84">
        <f t="shared" si="77"/>
        <v>0</v>
      </c>
      <c r="AL826" s="85"/>
    </row>
    <row r="827" spans="1:38" ht="12.75" hidden="1" customHeight="1" x14ac:dyDescent="0.25">
      <c r="A827" s="10" t="s">
        <v>1832</v>
      </c>
      <c r="B827" s="11" t="s">
        <v>2759</v>
      </c>
      <c r="C827" s="11" t="s">
        <v>92</v>
      </c>
      <c r="D827" s="90" t="str">
        <f t="shared" si="73"/>
        <v>19</v>
      </c>
      <c r="E827" s="90" t="str">
        <f t="shared" si="74"/>
        <v>1901</v>
      </c>
      <c r="F827" s="11" t="s">
        <v>1854</v>
      </c>
      <c r="G827" s="11" t="s">
        <v>1855</v>
      </c>
      <c r="H827" s="11">
        <v>28</v>
      </c>
      <c r="I827" s="11" t="s">
        <v>1849</v>
      </c>
      <c r="J827" s="11" t="s">
        <v>1850</v>
      </c>
      <c r="K827" s="13">
        <v>14</v>
      </c>
      <c r="L827" s="14">
        <v>3.25</v>
      </c>
      <c r="M827" s="75">
        <v>1.7</v>
      </c>
      <c r="N827" s="11" t="s">
        <v>1857</v>
      </c>
      <c r="O827" s="12" t="s">
        <v>37</v>
      </c>
      <c r="P827" s="16">
        <v>2198000000</v>
      </c>
      <c r="Q827" s="18">
        <v>2</v>
      </c>
      <c r="R827" s="20">
        <v>44197</v>
      </c>
      <c r="S827" s="22">
        <v>12</v>
      </c>
      <c r="T827" s="7"/>
      <c r="U827" s="51">
        <v>2</v>
      </c>
      <c r="V827" s="79"/>
      <c r="W827" s="78"/>
      <c r="X827" s="49">
        <f t="shared" si="72"/>
        <v>0</v>
      </c>
      <c r="Y827" s="16">
        <v>0</v>
      </c>
      <c r="Z827" s="16">
        <v>6907964376</v>
      </c>
      <c r="AA827" s="16">
        <v>2198000000</v>
      </c>
      <c r="AB827" s="16">
        <v>0</v>
      </c>
      <c r="AC827" s="16">
        <v>0</v>
      </c>
      <c r="AD827" s="55">
        <v>2198000000</v>
      </c>
      <c r="AF827" s="58">
        <f t="shared" si="75"/>
        <v>0</v>
      </c>
      <c r="AJ827" s="83">
        <f t="shared" si="76"/>
        <v>0</v>
      </c>
      <c r="AK827" s="84">
        <f t="shared" si="77"/>
        <v>0</v>
      </c>
      <c r="AL827" s="85"/>
    </row>
    <row r="828" spans="1:38" ht="12.75" hidden="1" customHeight="1" x14ac:dyDescent="0.25">
      <c r="A828" s="10" t="s">
        <v>1832</v>
      </c>
      <c r="B828" s="11" t="s">
        <v>2759</v>
      </c>
      <c r="C828" s="11" t="s">
        <v>92</v>
      </c>
      <c r="D828" s="90" t="str">
        <f t="shared" si="73"/>
        <v>19</v>
      </c>
      <c r="E828" s="90" t="str">
        <f t="shared" si="74"/>
        <v>1901</v>
      </c>
      <c r="F828" s="11" t="s">
        <v>1854</v>
      </c>
      <c r="G828" s="11" t="s">
        <v>1858</v>
      </c>
      <c r="H828" s="11">
        <v>28</v>
      </c>
      <c r="I828" s="11" t="s">
        <v>1849</v>
      </c>
      <c r="J828" s="11" t="s">
        <v>1850</v>
      </c>
      <c r="K828" s="13">
        <v>14</v>
      </c>
      <c r="L828" s="14">
        <v>3.25</v>
      </c>
      <c r="M828" s="75">
        <v>1.7</v>
      </c>
      <c r="N828" s="11" t="s">
        <v>1859</v>
      </c>
      <c r="O828" s="12" t="s">
        <v>37</v>
      </c>
      <c r="P828" s="16">
        <v>3156298895</v>
      </c>
      <c r="Q828" s="18">
        <v>1</v>
      </c>
      <c r="R828" s="20">
        <v>44197</v>
      </c>
      <c r="S828" s="22">
        <v>12</v>
      </c>
      <c r="T828" s="7"/>
      <c r="U828" s="51">
        <v>1</v>
      </c>
      <c r="V828" s="79"/>
      <c r="W828" s="78"/>
      <c r="X828" s="49">
        <f t="shared" si="72"/>
        <v>0</v>
      </c>
      <c r="Y828" s="16">
        <v>0</v>
      </c>
      <c r="Z828" s="16">
        <v>3156298895</v>
      </c>
      <c r="AA828" s="16">
        <v>3156298895</v>
      </c>
      <c r="AB828" s="16">
        <v>0</v>
      </c>
      <c r="AC828" s="16">
        <v>0</v>
      </c>
      <c r="AD828" s="55">
        <v>3156298895</v>
      </c>
      <c r="AF828" s="58">
        <f t="shared" si="75"/>
        <v>0</v>
      </c>
      <c r="AJ828" s="83">
        <f t="shared" si="76"/>
        <v>0</v>
      </c>
      <c r="AK828" s="84">
        <f t="shared" si="77"/>
        <v>0</v>
      </c>
      <c r="AL828" s="85"/>
    </row>
    <row r="829" spans="1:38" ht="12.75" hidden="1" customHeight="1" x14ac:dyDescent="0.25">
      <c r="A829" s="10" t="s">
        <v>1832</v>
      </c>
      <c r="B829" s="11" t="s">
        <v>2759</v>
      </c>
      <c r="C829" s="11" t="s">
        <v>92</v>
      </c>
      <c r="D829" s="90" t="str">
        <f t="shared" si="73"/>
        <v>19</v>
      </c>
      <c r="E829" s="90" t="str">
        <f t="shared" si="74"/>
        <v>1901</v>
      </c>
      <c r="F829" s="11" t="s">
        <v>1854</v>
      </c>
      <c r="G829" s="11" t="s">
        <v>1860</v>
      </c>
      <c r="H829" s="11">
        <v>28</v>
      </c>
      <c r="I829" s="11" t="s">
        <v>1849</v>
      </c>
      <c r="J829" s="11" t="s">
        <v>1850</v>
      </c>
      <c r="K829" s="13">
        <v>14</v>
      </c>
      <c r="L829" s="14">
        <v>3.25</v>
      </c>
      <c r="M829" s="75">
        <v>1.7</v>
      </c>
      <c r="N829" s="11" t="s">
        <v>1861</v>
      </c>
      <c r="O829" s="12" t="s">
        <v>37</v>
      </c>
      <c r="P829" s="16">
        <v>0</v>
      </c>
      <c r="Q829" s="18">
        <v>0</v>
      </c>
      <c r="R829" s="20">
        <v>44197</v>
      </c>
      <c r="S829" s="22">
        <v>12</v>
      </c>
      <c r="T829" s="7"/>
      <c r="U829" s="51">
        <v>0</v>
      </c>
      <c r="V829" s="79"/>
      <c r="W829" s="78"/>
      <c r="X829" s="49" t="e">
        <f t="shared" si="72"/>
        <v>#DIV/0!</v>
      </c>
      <c r="Y829" s="16">
        <v>0</v>
      </c>
      <c r="Z829" s="16">
        <v>0</v>
      </c>
      <c r="AA829" s="40">
        <v>0</v>
      </c>
      <c r="AB829" s="16">
        <v>0</v>
      </c>
      <c r="AC829" s="16">
        <v>0</v>
      </c>
      <c r="AD829" s="55">
        <v>0</v>
      </c>
      <c r="AF829" s="58" t="e">
        <f t="shared" si="75"/>
        <v>#DIV/0!</v>
      </c>
      <c r="AJ829" s="83">
        <f t="shared" si="76"/>
        <v>0</v>
      </c>
      <c r="AK829" s="84" t="e">
        <f t="shared" si="77"/>
        <v>#DIV/0!</v>
      </c>
      <c r="AL829" s="85" t="s">
        <v>2766</v>
      </c>
    </row>
    <row r="830" spans="1:38" ht="12.75" hidden="1" customHeight="1" x14ac:dyDescent="0.25">
      <c r="A830" s="10" t="s">
        <v>1832</v>
      </c>
      <c r="B830" s="11" t="s">
        <v>2759</v>
      </c>
      <c r="C830" s="11" t="s">
        <v>92</v>
      </c>
      <c r="D830" s="90" t="str">
        <f t="shared" si="73"/>
        <v>19</v>
      </c>
      <c r="E830" s="90" t="str">
        <f t="shared" si="74"/>
        <v>1901</v>
      </c>
      <c r="F830" s="11" t="s">
        <v>1854</v>
      </c>
      <c r="G830" s="11" t="s">
        <v>1862</v>
      </c>
      <c r="H830" s="11">
        <v>28</v>
      </c>
      <c r="I830" s="11" t="s">
        <v>1849</v>
      </c>
      <c r="J830" s="11" t="s">
        <v>1850</v>
      </c>
      <c r="K830" s="13">
        <v>14</v>
      </c>
      <c r="L830" s="14">
        <v>3.25</v>
      </c>
      <c r="M830" s="75">
        <v>1.7</v>
      </c>
      <c r="N830" s="11" t="s">
        <v>1863</v>
      </c>
      <c r="O830" s="12" t="s">
        <v>37</v>
      </c>
      <c r="P830" s="16">
        <v>1640000000</v>
      </c>
      <c r="Q830" s="18">
        <v>1</v>
      </c>
      <c r="R830" s="20">
        <v>44197</v>
      </c>
      <c r="S830" s="22">
        <v>12</v>
      </c>
      <c r="T830" s="7"/>
      <c r="U830" s="51">
        <v>1</v>
      </c>
      <c r="V830" s="79"/>
      <c r="W830" s="78"/>
      <c r="X830" s="49">
        <f t="shared" si="72"/>
        <v>0</v>
      </c>
      <c r="Y830" s="16">
        <v>0</v>
      </c>
      <c r="Z830" s="16">
        <v>1640000000</v>
      </c>
      <c r="AA830" s="16">
        <v>1640000000</v>
      </c>
      <c r="AB830" s="16">
        <v>0</v>
      </c>
      <c r="AC830" s="16">
        <v>0</v>
      </c>
      <c r="AD830" s="55">
        <v>1640000000</v>
      </c>
      <c r="AF830" s="58">
        <f t="shared" si="75"/>
        <v>0</v>
      </c>
      <c r="AJ830" s="83">
        <f t="shared" si="76"/>
        <v>0</v>
      </c>
      <c r="AK830" s="84">
        <f t="shared" si="77"/>
        <v>0</v>
      </c>
      <c r="AL830" s="85"/>
    </row>
    <row r="831" spans="1:38" ht="12.75" hidden="1" customHeight="1" x14ac:dyDescent="0.25">
      <c r="A831" s="10" t="s">
        <v>1832</v>
      </c>
      <c r="B831" s="11" t="s">
        <v>2759</v>
      </c>
      <c r="C831" s="11" t="s">
        <v>92</v>
      </c>
      <c r="D831" s="90" t="str">
        <f t="shared" si="73"/>
        <v>19</v>
      </c>
      <c r="E831" s="90" t="str">
        <f t="shared" si="74"/>
        <v>1901</v>
      </c>
      <c r="F831" s="11" t="s">
        <v>1854</v>
      </c>
      <c r="G831" s="11" t="s">
        <v>1864</v>
      </c>
      <c r="H831" s="11">
        <v>28</v>
      </c>
      <c r="I831" s="11" t="s">
        <v>1849</v>
      </c>
      <c r="J831" s="11" t="s">
        <v>1850</v>
      </c>
      <c r="K831" s="13">
        <v>14</v>
      </c>
      <c r="L831" s="14">
        <v>3.25</v>
      </c>
      <c r="M831" s="75">
        <v>1.7</v>
      </c>
      <c r="N831" s="11" t="s">
        <v>1865</v>
      </c>
      <c r="O831" s="12" t="s">
        <v>37</v>
      </c>
      <c r="P831" s="16">
        <v>2100000000</v>
      </c>
      <c r="Q831" s="18">
        <v>1</v>
      </c>
      <c r="R831" s="20">
        <v>44197</v>
      </c>
      <c r="S831" s="22">
        <v>12</v>
      </c>
      <c r="T831" s="7"/>
      <c r="U831" s="51">
        <v>1</v>
      </c>
      <c r="V831" s="79"/>
      <c r="W831" s="78"/>
      <c r="X831" s="49">
        <f t="shared" si="72"/>
        <v>0</v>
      </c>
      <c r="Y831" s="16">
        <v>0</v>
      </c>
      <c r="Z831" s="16">
        <v>2100000000</v>
      </c>
      <c r="AA831" s="16">
        <v>2100000000</v>
      </c>
      <c r="AB831" s="16">
        <v>0</v>
      </c>
      <c r="AC831" s="16">
        <v>0</v>
      </c>
      <c r="AD831" s="55">
        <v>2100000000</v>
      </c>
      <c r="AF831" s="58">
        <f t="shared" si="75"/>
        <v>0</v>
      </c>
      <c r="AJ831" s="83">
        <f t="shared" si="76"/>
        <v>0</v>
      </c>
      <c r="AK831" s="84">
        <f t="shared" si="77"/>
        <v>0</v>
      </c>
      <c r="AL831" s="85"/>
    </row>
    <row r="832" spans="1:38" ht="12.75" hidden="1" customHeight="1" x14ac:dyDescent="0.25">
      <c r="A832" s="10" t="s">
        <v>1832</v>
      </c>
      <c r="B832" s="11" t="s">
        <v>2759</v>
      </c>
      <c r="C832" s="11" t="s">
        <v>92</v>
      </c>
      <c r="D832" s="90" t="str">
        <f t="shared" si="73"/>
        <v>19</v>
      </c>
      <c r="E832" s="90" t="str">
        <f t="shared" si="74"/>
        <v>1903</v>
      </c>
      <c r="F832" s="11" t="s">
        <v>1866</v>
      </c>
      <c r="G832" s="11" t="s">
        <v>1867</v>
      </c>
      <c r="H832" s="11">
        <v>29</v>
      </c>
      <c r="I832" s="11" t="s">
        <v>1868</v>
      </c>
      <c r="J832" s="11" t="s">
        <v>1869</v>
      </c>
      <c r="K832" s="13">
        <v>5078</v>
      </c>
      <c r="L832" s="14">
        <v>1400</v>
      </c>
      <c r="M832" s="75">
        <v>1486</v>
      </c>
      <c r="N832" s="11" t="s">
        <v>1870</v>
      </c>
      <c r="O832" s="12" t="s">
        <v>37</v>
      </c>
      <c r="P832" s="16">
        <v>203452702</v>
      </c>
      <c r="Q832" s="18">
        <v>116</v>
      </c>
      <c r="R832" s="20">
        <v>44197</v>
      </c>
      <c r="S832" s="22">
        <v>12</v>
      </c>
      <c r="T832" s="7"/>
      <c r="U832" s="51">
        <v>116</v>
      </c>
      <c r="V832" s="79"/>
      <c r="W832" s="78"/>
      <c r="X832" s="49">
        <f t="shared" si="72"/>
        <v>0</v>
      </c>
      <c r="Y832" s="16">
        <v>0</v>
      </c>
      <c r="Z832" s="16">
        <v>1170885802</v>
      </c>
      <c r="AA832" s="16">
        <v>203452702</v>
      </c>
      <c r="AB832" s="16">
        <v>0</v>
      </c>
      <c r="AC832" s="16">
        <v>0</v>
      </c>
      <c r="AD832" s="55">
        <v>203452702</v>
      </c>
      <c r="AF832" s="58">
        <f t="shared" si="75"/>
        <v>0</v>
      </c>
      <c r="AJ832" s="83">
        <f t="shared" si="76"/>
        <v>0</v>
      </c>
      <c r="AK832" s="84">
        <f t="shared" si="77"/>
        <v>0</v>
      </c>
      <c r="AL832" s="85"/>
    </row>
    <row r="833" spans="1:38" ht="12.75" hidden="1" customHeight="1" x14ac:dyDescent="0.25">
      <c r="A833" s="10" t="s">
        <v>1832</v>
      </c>
      <c r="B833" s="11" t="s">
        <v>2759</v>
      </c>
      <c r="C833" s="11" t="s">
        <v>92</v>
      </c>
      <c r="D833" s="90" t="str">
        <f t="shared" si="73"/>
        <v>19</v>
      </c>
      <c r="E833" s="90" t="str">
        <f t="shared" si="74"/>
        <v>1903</v>
      </c>
      <c r="F833" s="11" t="s">
        <v>1866</v>
      </c>
      <c r="G833" s="11" t="s">
        <v>1867</v>
      </c>
      <c r="H833" s="11">
        <v>29</v>
      </c>
      <c r="I833" s="11" t="s">
        <v>1868</v>
      </c>
      <c r="J833" s="11" t="s">
        <v>1869</v>
      </c>
      <c r="K833" s="13">
        <v>5078</v>
      </c>
      <c r="L833" s="14">
        <v>1400</v>
      </c>
      <c r="M833" s="75">
        <v>1486</v>
      </c>
      <c r="N833" s="11" t="s">
        <v>1871</v>
      </c>
      <c r="O833" s="12" t="s">
        <v>37</v>
      </c>
      <c r="P833" s="16">
        <v>5000000</v>
      </c>
      <c r="Q833" s="18">
        <v>80</v>
      </c>
      <c r="R833" s="20">
        <v>44197</v>
      </c>
      <c r="S833" s="22">
        <v>12</v>
      </c>
      <c r="T833" s="7"/>
      <c r="U833" s="51">
        <v>80</v>
      </c>
      <c r="V833" s="79"/>
      <c r="W833" s="78"/>
      <c r="X833" s="49">
        <f t="shared" si="72"/>
        <v>0</v>
      </c>
      <c r="Y833" s="16">
        <v>0</v>
      </c>
      <c r="Z833" s="16">
        <v>1170885802</v>
      </c>
      <c r="AA833" s="16">
        <v>5000000</v>
      </c>
      <c r="AB833" s="16">
        <v>0</v>
      </c>
      <c r="AC833" s="16">
        <v>0</v>
      </c>
      <c r="AD833" s="55">
        <v>5000000</v>
      </c>
      <c r="AF833" s="58">
        <f t="shared" si="75"/>
        <v>0</v>
      </c>
      <c r="AJ833" s="83">
        <f t="shared" si="76"/>
        <v>0</v>
      </c>
      <c r="AK833" s="84">
        <f t="shared" si="77"/>
        <v>0</v>
      </c>
      <c r="AL833" s="85"/>
    </row>
    <row r="834" spans="1:38" ht="12.75" hidden="1" customHeight="1" x14ac:dyDescent="0.25">
      <c r="A834" s="10" t="s">
        <v>1832</v>
      </c>
      <c r="B834" s="11" t="s">
        <v>2759</v>
      </c>
      <c r="C834" s="11" t="s">
        <v>92</v>
      </c>
      <c r="D834" s="90" t="str">
        <f t="shared" si="73"/>
        <v>19</v>
      </c>
      <c r="E834" s="90" t="str">
        <f t="shared" si="74"/>
        <v>1903</v>
      </c>
      <c r="F834" s="11" t="s">
        <v>1866</v>
      </c>
      <c r="G834" s="11" t="s">
        <v>1867</v>
      </c>
      <c r="H834" s="11">
        <v>29</v>
      </c>
      <c r="I834" s="11" t="s">
        <v>1868</v>
      </c>
      <c r="J834" s="11" t="s">
        <v>1869</v>
      </c>
      <c r="K834" s="13">
        <v>5078</v>
      </c>
      <c r="L834" s="14">
        <v>1400</v>
      </c>
      <c r="M834" s="75">
        <v>1486</v>
      </c>
      <c r="N834" s="11" t="s">
        <v>1872</v>
      </c>
      <c r="O834" s="12" t="s">
        <v>37</v>
      </c>
      <c r="P834" s="16">
        <v>959883100</v>
      </c>
      <c r="Q834" s="18">
        <v>704</v>
      </c>
      <c r="R834" s="20">
        <v>44197</v>
      </c>
      <c r="S834" s="22">
        <v>12</v>
      </c>
      <c r="T834" s="7"/>
      <c r="U834" s="51">
        <v>704</v>
      </c>
      <c r="V834" s="79"/>
      <c r="W834" s="78"/>
      <c r="X834" s="49">
        <f t="shared" si="72"/>
        <v>0</v>
      </c>
      <c r="Y834" s="16">
        <v>0</v>
      </c>
      <c r="Z834" s="16">
        <v>1170885802</v>
      </c>
      <c r="AA834" s="16">
        <v>959883100</v>
      </c>
      <c r="AB834" s="16">
        <v>0</v>
      </c>
      <c r="AC834" s="16">
        <v>0</v>
      </c>
      <c r="AD834" s="55">
        <v>959883100</v>
      </c>
      <c r="AF834" s="58">
        <f t="shared" si="75"/>
        <v>0</v>
      </c>
      <c r="AJ834" s="83">
        <f t="shared" si="76"/>
        <v>0</v>
      </c>
      <c r="AK834" s="84">
        <f t="shared" si="77"/>
        <v>0</v>
      </c>
      <c r="AL834" s="85"/>
    </row>
    <row r="835" spans="1:38" ht="12.75" hidden="1" customHeight="1" x14ac:dyDescent="0.25">
      <c r="A835" s="10" t="s">
        <v>1832</v>
      </c>
      <c r="B835" s="11" t="s">
        <v>2759</v>
      </c>
      <c r="C835" s="11" t="s">
        <v>92</v>
      </c>
      <c r="D835" s="90" t="str">
        <f t="shared" si="73"/>
        <v>19</v>
      </c>
      <c r="E835" s="90" t="str">
        <f t="shared" si="74"/>
        <v>1903</v>
      </c>
      <c r="F835" s="11" t="s">
        <v>1866</v>
      </c>
      <c r="G835" s="11" t="s">
        <v>1867</v>
      </c>
      <c r="H835" s="11">
        <v>29</v>
      </c>
      <c r="I835" s="11" t="s">
        <v>1868</v>
      </c>
      <c r="J835" s="11" t="s">
        <v>1869</v>
      </c>
      <c r="K835" s="13">
        <v>5078</v>
      </c>
      <c r="L835" s="14">
        <v>1400</v>
      </c>
      <c r="M835" s="75">
        <v>1486</v>
      </c>
      <c r="N835" s="11" t="s">
        <v>1873</v>
      </c>
      <c r="O835" s="12" t="s">
        <v>37</v>
      </c>
      <c r="P835" s="16">
        <v>1900000</v>
      </c>
      <c r="Q835" s="18">
        <v>1</v>
      </c>
      <c r="R835" s="20">
        <v>44197</v>
      </c>
      <c r="S835" s="22">
        <v>12</v>
      </c>
      <c r="T835" s="7"/>
      <c r="U835" s="51">
        <v>1</v>
      </c>
      <c r="V835" s="79"/>
      <c r="W835" s="78"/>
      <c r="X835" s="49">
        <f t="shared" si="72"/>
        <v>0</v>
      </c>
      <c r="Y835" s="16">
        <v>0</v>
      </c>
      <c r="Z835" s="16">
        <v>1170885802</v>
      </c>
      <c r="AA835" s="16">
        <v>1900000</v>
      </c>
      <c r="AB835" s="16">
        <v>0</v>
      </c>
      <c r="AC835" s="16">
        <v>0</v>
      </c>
      <c r="AD835" s="55">
        <v>1900000</v>
      </c>
      <c r="AF835" s="58">
        <f t="shared" si="75"/>
        <v>0</v>
      </c>
      <c r="AJ835" s="83">
        <f t="shared" si="76"/>
        <v>0</v>
      </c>
      <c r="AK835" s="84">
        <f t="shared" si="77"/>
        <v>0</v>
      </c>
      <c r="AL835" s="85"/>
    </row>
    <row r="836" spans="1:38" ht="12.75" hidden="1" customHeight="1" x14ac:dyDescent="0.25">
      <c r="A836" s="10" t="s">
        <v>1832</v>
      </c>
      <c r="B836" s="11" t="s">
        <v>2759</v>
      </c>
      <c r="C836" s="11" t="s">
        <v>92</v>
      </c>
      <c r="D836" s="90" t="str">
        <f t="shared" si="73"/>
        <v>19</v>
      </c>
      <c r="E836" s="90" t="str">
        <f t="shared" si="74"/>
        <v>1903</v>
      </c>
      <c r="F836" s="11" t="s">
        <v>1866</v>
      </c>
      <c r="G836" s="11" t="s">
        <v>1867</v>
      </c>
      <c r="H836" s="11">
        <v>29</v>
      </c>
      <c r="I836" s="11" t="s">
        <v>1868</v>
      </c>
      <c r="J836" s="11" t="s">
        <v>1869</v>
      </c>
      <c r="K836" s="13">
        <v>5078</v>
      </c>
      <c r="L836" s="14">
        <v>1400</v>
      </c>
      <c r="M836" s="75">
        <v>1486</v>
      </c>
      <c r="N836" s="11" t="s">
        <v>1874</v>
      </c>
      <c r="O836" s="12" t="s">
        <v>37</v>
      </c>
      <c r="P836" s="16">
        <v>0</v>
      </c>
      <c r="Q836" s="18">
        <v>1</v>
      </c>
      <c r="R836" s="20">
        <v>44197</v>
      </c>
      <c r="S836" s="22">
        <v>12</v>
      </c>
      <c r="T836" s="7"/>
      <c r="U836" s="51">
        <v>1</v>
      </c>
      <c r="V836" s="79"/>
      <c r="W836" s="78"/>
      <c r="X836" s="49">
        <f t="shared" si="72"/>
        <v>0</v>
      </c>
      <c r="Y836" s="16">
        <v>0</v>
      </c>
      <c r="Z836" s="16">
        <v>1170885802</v>
      </c>
      <c r="AA836" s="40">
        <v>0</v>
      </c>
      <c r="AB836" s="16">
        <v>0</v>
      </c>
      <c r="AC836" s="16">
        <v>0</v>
      </c>
      <c r="AD836" s="55">
        <v>0</v>
      </c>
      <c r="AF836" s="58" t="e">
        <f t="shared" si="75"/>
        <v>#DIV/0!</v>
      </c>
      <c r="AJ836" s="83">
        <f t="shared" si="76"/>
        <v>0</v>
      </c>
      <c r="AK836" s="84" t="e">
        <f t="shared" si="77"/>
        <v>#DIV/0!</v>
      </c>
      <c r="AL836" s="85" t="s">
        <v>2766</v>
      </c>
    </row>
    <row r="837" spans="1:38" ht="12.75" hidden="1" customHeight="1" x14ac:dyDescent="0.25">
      <c r="A837" s="10" t="s">
        <v>1832</v>
      </c>
      <c r="B837" s="11" t="s">
        <v>2759</v>
      </c>
      <c r="C837" s="11" t="s">
        <v>92</v>
      </c>
      <c r="D837" s="90" t="str">
        <f t="shared" si="73"/>
        <v>19</v>
      </c>
      <c r="E837" s="90" t="str">
        <f t="shared" si="74"/>
        <v>1903</v>
      </c>
      <c r="F837" s="11" t="s">
        <v>1866</v>
      </c>
      <c r="G837" s="11" t="s">
        <v>1867</v>
      </c>
      <c r="H837" s="11">
        <v>29</v>
      </c>
      <c r="I837" s="11" t="s">
        <v>1868</v>
      </c>
      <c r="J837" s="11" t="s">
        <v>1869</v>
      </c>
      <c r="K837" s="13">
        <v>5078</v>
      </c>
      <c r="L837" s="14">
        <v>1400</v>
      </c>
      <c r="M837" s="75">
        <v>1486</v>
      </c>
      <c r="N837" s="11" t="s">
        <v>1875</v>
      </c>
      <c r="O837" s="12" t="s">
        <v>37</v>
      </c>
      <c r="P837" s="16">
        <v>650000</v>
      </c>
      <c r="Q837" s="18">
        <v>1</v>
      </c>
      <c r="R837" s="20">
        <v>44197</v>
      </c>
      <c r="S837" s="22">
        <v>12</v>
      </c>
      <c r="T837" s="7"/>
      <c r="U837" s="51">
        <v>1</v>
      </c>
      <c r="V837" s="79"/>
      <c r="W837" s="78"/>
      <c r="X837" s="49">
        <f t="shared" si="72"/>
        <v>0</v>
      </c>
      <c r="Y837" s="16">
        <v>0</v>
      </c>
      <c r="Z837" s="16">
        <v>1170885802</v>
      </c>
      <c r="AA837" s="16">
        <v>650000</v>
      </c>
      <c r="AB837" s="16">
        <v>0</v>
      </c>
      <c r="AC837" s="16">
        <v>0</v>
      </c>
      <c r="AD837" s="55">
        <v>650000</v>
      </c>
      <c r="AF837" s="58">
        <f t="shared" si="75"/>
        <v>0</v>
      </c>
      <c r="AJ837" s="83">
        <f t="shared" si="76"/>
        <v>0</v>
      </c>
      <c r="AK837" s="84">
        <f t="shared" si="77"/>
        <v>0</v>
      </c>
      <c r="AL837" s="85"/>
    </row>
    <row r="838" spans="1:38" ht="12.75" hidden="1" customHeight="1" x14ac:dyDescent="0.25">
      <c r="A838" s="10" t="s">
        <v>1832</v>
      </c>
      <c r="B838" s="11" t="s">
        <v>2759</v>
      </c>
      <c r="C838" s="11" t="s">
        <v>32</v>
      </c>
      <c r="D838" s="90" t="str">
        <f t="shared" si="73"/>
        <v>19</v>
      </c>
      <c r="E838" s="90" t="str">
        <f t="shared" si="74"/>
        <v>1901</v>
      </c>
      <c r="F838" s="11" t="s">
        <v>1847</v>
      </c>
      <c r="G838" s="11" t="s">
        <v>1672</v>
      </c>
      <c r="H838" s="11">
        <v>382</v>
      </c>
      <c r="I838" s="11" t="s">
        <v>1876</v>
      </c>
      <c r="J838" s="11" t="s">
        <v>1877</v>
      </c>
      <c r="K838" s="13">
        <v>100</v>
      </c>
      <c r="L838" s="14">
        <v>25</v>
      </c>
      <c r="M838" s="75">
        <v>25</v>
      </c>
      <c r="N838" s="37" t="s">
        <v>1878</v>
      </c>
      <c r="O838" s="12" t="s">
        <v>37</v>
      </c>
      <c r="P838" s="16">
        <v>474807900</v>
      </c>
      <c r="Q838" s="18">
        <v>3</v>
      </c>
      <c r="R838" s="20">
        <v>44197</v>
      </c>
      <c r="S838" s="22">
        <v>12</v>
      </c>
      <c r="T838" s="7"/>
      <c r="U838" s="51">
        <v>3</v>
      </c>
      <c r="V838" s="79"/>
      <c r="W838" s="78"/>
      <c r="X838" s="49">
        <f t="shared" si="72"/>
        <v>0</v>
      </c>
      <c r="Y838" s="16">
        <v>0</v>
      </c>
      <c r="Z838" s="16">
        <v>1523378775</v>
      </c>
      <c r="AA838" s="16">
        <v>474807900</v>
      </c>
      <c r="AB838" s="16">
        <v>0</v>
      </c>
      <c r="AC838" s="16">
        <v>0</v>
      </c>
      <c r="AD838" s="55">
        <v>474807900</v>
      </c>
      <c r="AF838" s="58">
        <f t="shared" si="75"/>
        <v>0</v>
      </c>
      <c r="AJ838" s="83">
        <f t="shared" si="76"/>
        <v>0</v>
      </c>
      <c r="AK838" s="84">
        <f t="shared" si="77"/>
        <v>0</v>
      </c>
      <c r="AL838" s="85"/>
    </row>
    <row r="839" spans="1:38" ht="12.75" hidden="1" customHeight="1" x14ac:dyDescent="0.25">
      <c r="A839" s="10" t="s">
        <v>1832</v>
      </c>
      <c r="B839" s="11" t="s">
        <v>2759</v>
      </c>
      <c r="C839" s="11" t="s">
        <v>32</v>
      </c>
      <c r="D839" s="90" t="str">
        <f t="shared" si="73"/>
        <v>19</v>
      </c>
      <c r="E839" s="90" t="str">
        <f t="shared" si="74"/>
        <v>1901</v>
      </c>
      <c r="F839" s="11" t="s">
        <v>1847</v>
      </c>
      <c r="G839" s="11" t="s">
        <v>1672</v>
      </c>
      <c r="H839" s="11">
        <v>382</v>
      </c>
      <c r="I839" s="11" t="s">
        <v>1876</v>
      </c>
      <c r="J839" s="11" t="s">
        <v>1877</v>
      </c>
      <c r="K839" s="13">
        <v>100</v>
      </c>
      <c r="L839" s="14">
        <v>25</v>
      </c>
      <c r="M839" s="75">
        <v>25</v>
      </c>
      <c r="N839" s="11" t="s">
        <v>1879</v>
      </c>
      <c r="O839" s="12" t="s">
        <v>573</v>
      </c>
      <c r="P839" s="16">
        <v>482615923</v>
      </c>
      <c r="Q839" s="18">
        <v>1</v>
      </c>
      <c r="R839" s="20">
        <v>44197</v>
      </c>
      <c r="S839" s="22">
        <v>12</v>
      </c>
      <c r="T839" s="7"/>
      <c r="U839" s="51">
        <v>1</v>
      </c>
      <c r="V839" s="79"/>
      <c r="W839" s="78"/>
      <c r="X839" s="49">
        <f t="shared" si="72"/>
        <v>0</v>
      </c>
      <c r="Y839" s="16">
        <v>0</v>
      </c>
      <c r="Z839" s="16">
        <v>1523378775</v>
      </c>
      <c r="AA839" s="16">
        <v>482615923</v>
      </c>
      <c r="AB839" s="16">
        <v>0</v>
      </c>
      <c r="AC839" s="16">
        <v>0</v>
      </c>
      <c r="AD839" s="55">
        <v>482615923</v>
      </c>
      <c r="AF839" s="58">
        <f t="shared" si="75"/>
        <v>0</v>
      </c>
      <c r="AJ839" s="83">
        <f t="shared" si="76"/>
        <v>0</v>
      </c>
      <c r="AK839" s="84">
        <f t="shared" si="77"/>
        <v>0</v>
      </c>
      <c r="AL839" s="85"/>
    </row>
    <row r="840" spans="1:38" ht="12.75" hidden="1" customHeight="1" x14ac:dyDescent="0.25">
      <c r="A840" s="10" t="s">
        <v>1832</v>
      </c>
      <c r="B840" s="11" t="s">
        <v>2759</v>
      </c>
      <c r="C840" s="11" t="s">
        <v>32</v>
      </c>
      <c r="D840" s="90" t="str">
        <f t="shared" si="73"/>
        <v>19</v>
      </c>
      <c r="E840" s="90" t="str">
        <f t="shared" si="74"/>
        <v>1901</v>
      </c>
      <c r="F840" s="11" t="s">
        <v>1847</v>
      </c>
      <c r="G840" s="11" t="s">
        <v>1672</v>
      </c>
      <c r="H840" s="11">
        <v>382</v>
      </c>
      <c r="I840" s="11" t="s">
        <v>1876</v>
      </c>
      <c r="J840" s="11" t="s">
        <v>1877</v>
      </c>
      <c r="K840" s="13">
        <v>100</v>
      </c>
      <c r="L840" s="14">
        <v>25</v>
      </c>
      <c r="M840" s="75">
        <v>25</v>
      </c>
      <c r="N840" s="11" t="s">
        <v>1880</v>
      </c>
      <c r="O840" s="12" t="s">
        <v>37</v>
      </c>
      <c r="P840" s="16">
        <v>565954952</v>
      </c>
      <c r="Q840" s="18">
        <v>14</v>
      </c>
      <c r="R840" s="20">
        <v>44197</v>
      </c>
      <c r="S840" s="22">
        <v>12</v>
      </c>
      <c r="T840" s="7"/>
      <c r="U840" s="51">
        <v>14</v>
      </c>
      <c r="V840" s="79"/>
      <c r="W840" s="78"/>
      <c r="X840" s="49">
        <f t="shared" si="72"/>
        <v>0</v>
      </c>
      <c r="Y840" s="16">
        <v>0</v>
      </c>
      <c r="Z840" s="16">
        <v>1523378775</v>
      </c>
      <c r="AA840" s="16">
        <v>565954952</v>
      </c>
      <c r="AB840" s="16">
        <v>0</v>
      </c>
      <c r="AC840" s="16">
        <v>0</v>
      </c>
      <c r="AD840" s="55">
        <v>565954952</v>
      </c>
      <c r="AF840" s="58">
        <f t="shared" si="75"/>
        <v>0</v>
      </c>
      <c r="AJ840" s="83">
        <f t="shared" si="76"/>
        <v>0</v>
      </c>
      <c r="AK840" s="84">
        <f t="shared" si="77"/>
        <v>0</v>
      </c>
      <c r="AL840" s="85"/>
    </row>
    <row r="841" spans="1:38" ht="12.75" hidden="1" customHeight="1" x14ac:dyDescent="0.25">
      <c r="A841" s="10" t="s">
        <v>1832</v>
      </c>
      <c r="B841" s="11" t="s">
        <v>2759</v>
      </c>
      <c r="C841" s="11" t="s">
        <v>32</v>
      </c>
      <c r="D841" s="90" t="str">
        <f t="shared" si="73"/>
        <v>45</v>
      </c>
      <c r="E841" s="90" t="str">
        <f t="shared" si="74"/>
        <v>4599</v>
      </c>
      <c r="F841" s="11" t="s">
        <v>1881</v>
      </c>
      <c r="G841" s="11" t="s">
        <v>70</v>
      </c>
      <c r="H841" s="11">
        <v>384</v>
      </c>
      <c r="I841" s="11" t="s">
        <v>1882</v>
      </c>
      <c r="J841" s="11" t="s">
        <v>1883</v>
      </c>
      <c r="K841" s="13">
        <v>53</v>
      </c>
      <c r="L841" s="14">
        <v>53</v>
      </c>
      <c r="M841" s="75">
        <v>53</v>
      </c>
      <c r="N841" s="11" t="s">
        <v>1884</v>
      </c>
      <c r="O841" s="12" t="s">
        <v>165</v>
      </c>
      <c r="P841" s="16">
        <v>217549873</v>
      </c>
      <c r="Q841" s="18">
        <v>100</v>
      </c>
      <c r="R841" s="20">
        <v>44197</v>
      </c>
      <c r="S841" s="22">
        <v>12</v>
      </c>
      <c r="T841" s="7"/>
      <c r="U841" s="51">
        <v>100</v>
      </c>
      <c r="V841" s="79"/>
      <c r="W841" s="78"/>
      <c r="X841" s="49">
        <f t="shared" si="72"/>
        <v>0</v>
      </c>
      <c r="Y841" s="16">
        <v>0</v>
      </c>
      <c r="Z841" s="16">
        <v>217549873</v>
      </c>
      <c r="AA841" s="16">
        <v>217549873</v>
      </c>
      <c r="AB841" s="16">
        <v>0</v>
      </c>
      <c r="AC841" s="16">
        <v>0</v>
      </c>
      <c r="AD841" s="55">
        <v>217549873</v>
      </c>
      <c r="AF841" s="58">
        <f t="shared" si="75"/>
        <v>0</v>
      </c>
      <c r="AJ841" s="83">
        <f t="shared" si="76"/>
        <v>0</v>
      </c>
      <c r="AK841" s="84">
        <f t="shared" si="77"/>
        <v>0</v>
      </c>
      <c r="AL841" s="85"/>
    </row>
    <row r="842" spans="1:38" ht="12.75" hidden="1" customHeight="1" x14ac:dyDescent="0.25">
      <c r="A842" s="10" t="s">
        <v>1832</v>
      </c>
      <c r="B842" s="11" t="s">
        <v>2759</v>
      </c>
      <c r="C842" s="11" t="s">
        <v>32</v>
      </c>
      <c r="D842" s="90" t="str">
        <f t="shared" si="73"/>
        <v>19</v>
      </c>
      <c r="E842" s="90" t="str">
        <f t="shared" si="74"/>
        <v>1901</v>
      </c>
      <c r="F842" s="11" t="s">
        <v>1885</v>
      </c>
      <c r="G842" s="11" t="s">
        <v>1886</v>
      </c>
      <c r="H842" s="11">
        <v>394</v>
      </c>
      <c r="I842" s="11" t="s">
        <v>1887</v>
      </c>
      <c r="J842" s="11" t="s">
        <v>1888</v>
      </c>
      <c r="K842" s="13">
        <v>100</v>
      </c>
      <c r="L842" s="14">
        <v>100</v>
      </c>
      <c r="M842" s="75">
        <v>100</v>
      </c>
      <c r="N842" s="11" t="s">
        <v>1889</v>
      </c>
      <c r="O842" s="12" t="s">
        <v>37</v>
      </c>
      <c r="P842" s="16">
        <v>40000000000</v>
      </c>
      <c r="Q842" s="18">
        <v>1</v>
      </c>
      <c r="R842" s="20">
        <v>44197</v>
      </c>
      <c r="S842" s="22">
        <v>12</v>
      </c>
      <c r="T842" s="7"/>
      <c r="U842" s="51">
        <v>1</v>
      </c>
      <c r="V842" s="79"/>
      <c r="W842" s="78"/>
      <c r="X842" s="49">
        <f t="shared" si="72"/>
        <v>0</v>
      </c>
      <c r="Y842" s="16">
        <v>0</v>
      </c>
      <c r="Z842" s="16">
        <v>130197313114</v>
      </c>
      <c r="AA842" s="16">
        <v>40000000000</v>
      </c>
      <c r="AB842" s="16">
        <v>0</v>
      </c>
      <c r="AC842" s="16">
        <v>0</v>
      </c>
      <c r="AD842" s="55">
        <v>40000000000</v>
      </c>
      <c r="AF842" s="58">
        <f t="shared" si="75"/>
        <v>0</v>
      </c>
      <c r="AJ842" s="83">
        <f t="shared" si="76"/>
        <v>0</v>
      </c>
      <c r="AK842" s="84">
        <f t="shared" si="77"/>
        <v>0</v>
      </c>
      <c r="AL842" s="85"/>
    </row>
    <row r="843" spans="1:38" ht="12.75" hidden="1" customHeight="1" x14ac:dyDescent="0.25">
      <c r="A843" s="10" t="s">
        <v>1832</v>
      </c>
      <c r="B843" s="11" t="s">
        <v>2759</v>
      </c>
      <c r="C843" s="11" t="s">
        <v>32</v>
      </c>
      <c r="D843" s="90" t="str">
        <f t="shared" si="73"/>
        <v>19</v>
      </c>
      <c r="E843" s="90" t="str">
        <f t="shared" si="74"/>
        <v>1901</v>
      </c>
      <c r="F843" s="11" t="s">
        <v>1885</v>
      </c>
      <c r="G843" s="11" t="s">
        <v>1886</v>
      </c>
      <c r="H843" s="11">
        <v>394</v>
      </c>
      <c r="I843" s="11" t="s">
        <v>1887</v>
      </c>
      <c r="J843" s="11" t="s">
        <v>1888</v>
      </c>
      <c r="K843" s="13">
        <v>100</v>
      </c>
      <c r="L843" s="14">
        <v>100</v>
      </c>
      <c r="M843" s="75">
        <v>100</v>
      </c>
      <c r="N843" s="11" t="s">
        <v>1890</v>
      </c>
      <c r="O843" s="12" t="s">
        <v>37</v>
      </c>
      <c r="P843" s="16">
        <v>90197313114</v>
      </c>
      <c r="Q843" s="18">
        <v>53</v>
      </c>
      <c r="R843" s="20">
        <v>44197</v>
      </c>
      <c r="S843" s="22">
        <v>12</v>
      </c>
      <c r="T843" s="7"/>
      <c r="U843" s="51">
        <v>53</v>
      </c>
      <c r="V843" s="79"/>
      <c r="W843" s="78"/>
      <c r="X843" s="49">
        <f t="shared" si="72"/>
        <v>0</v>
      </c>
      <c r="Y843" s="16">
        <v>0</v>
      </c>
      <c r="Z843" s="16">
        <v>130197313114</v>
      </c>
      <c r="AA843" s="16">
        <v>90197313114</v>
      </c>
      <c r="AB843" s="16">
        <v>0</v>
      </c>
      <c r="AC843" s="16">
        <v>0</v>
      </c>
      <c r="AD843" s="55">
        <v>90197313114</v>
      </c>
      <c r="AF843" s="58">
        <f t="shared" si="75"/>
        <v>0</v>
      </c>
      <c r="AJ843" s="83">
        <f t="shared" si="76"/>
        <v>0</v>
      </c>
      <c r="AK843" s="84">
        <f t="shared" si="77"/>
        <v>0</v>
      </c>
      <c r="AL843" s="85"/>
    </row>
    <row r="844" spans="1:38" ht="12.75" hidden="1" customHeight="1" x14ac:dyDescent="0.25">
      <c r="A844" s="10" t="s">
        <v>1832</v>
      </c>
      <c r="B844" s="11" t="s">
        <v>2759</v>
      </c>
      <c r="C844" s="11" t="s">
        <v>32</v>
      </c>
      <c r="D844" s="90" t="str">
        <f t="shared" si="73"/>
        <v>19</v>
      </c>
      <c r="E844" s="90" t="str">
        <f t="shared" si="74"/>
        <v>1901</v>
      </c>
      <c r="F844" s="11" t="s">
        <v>1885</v>
      </c>
      <c r="G844" s="11" t="s">
        <v>1886</v>
      </c>
      <c r="H844" s="11">
        <v>395</v>
      </c>
      <c r="I844" s="11" t="s">
        <v>1891</v>
      </c>
      <c r="J844" s="11" t="s">
        <v>1892</v>
      </c>
      <c r="K844" s="13">
        <v>100</v>
      </c>
      <c r="L844" s="14">
        <v>100</v>
      </c>
      <c r="M844" s="75">
        <v>100</v>
      </c>
      <c r="N844" s="11" t="s">
        <v>1893</v>
      </c>
      <c r="O844" s="12" t="s">
        <v>37</v>
      </c>
      <c r="P844" s="16">
        <v>94069824</v>
      </c>
      <c r="Q844" s="18">
        <v>12</v>
      </c>
      <c r="R844" s="20">
        <v>44197</v>
      </c>
      <c r="S844" s="22">
        <v>12</v>
      </c>
      <c r="T844" s="7"/>
      <c r="U844" s="51">
        <v>12</v>
      </c>
      <c r="V844" s="79"/>
      <c r="W844" s="78"/>
      <c r="X844" s="49">
        <f t="shared" si="72"/>
        <v>0</v>
      </c>
      <c r="Y844" s="16">
        <v>0</v>
      </c>
      <c r="Z844" s="16">
        <v>11921593866</v>
      </c>
      <c r="AA844" s="16">
        <v>94069824</v>
      </c>
      <c r="AB844" s="16">
        <v>0</v>
      </c>
      <c r="AC844" s="16">
        <v>0</v>
      </c>
      <c r="AD844" s="55">
        <v>94069824</v>
      </c>
      <c r="AF844" s="58">
        <f t="shared" si="75"/>
        <v>0</v>
      </c>
      <c r="AJ844" s="83">
        <f t="shared" si="76"/>
        <v>0</v>
      </c>
      <c r="AK844" s="84">
        <f t="shared" si="77"/>
        <v>0</v>
      </c>
      <c r="AL844" s="85"/>
    </row>
    <row r="845" spans="1:38" ht="12.75" hidden="1" customHeight="1" x14ac:dyDescent="0.25">
      <c r="A845" s="10" t="s">
        <v>1832</v>
      </c>
      <c r="B845" s="11" t="s">
        <v>2759</v>
      </c>
      <c r="C845" s="11" t="s">
        <v>32</v>
      </c>
      <c r="D845" s="90" t="str">
        <f t="shared" si="73"/>
        <v>19</v>
      </c>
      <c r="E845" s="90" t="str">
        <f t="shared" si="74"/>
        <v>1901</v>
      </c>
      <c r="F845" s="11" t="s">
        <v>1885</v>
      </c>
      <c r="G845" s="11" t="s">
        <v>1886</v>
      </c>
      <c r="H845" s="11">
        <v>395</v>
      </c>
      <c r="I845" s="11" t="s">
        <v>1891</v>
      </c>
      <c r="J845" s="11" t="s">
        <v>1892</v>
      </c>
      <c r="K845" s="13">
        <v>100</v>
      </c>
      <c r="L845" s="14">
        <v>100</v>
      </c>
      <c r="M845" s="75">
        <v>100</v>
      </c>
      <c r="N845" s="11" t="s">
        <v>1894</v>
      </c>
      <c r="O845" s="12" t="s">
        <v>37</v>
      </c>
      <c r="P845" s="16">
        <v>2907265419</v>
      </c>
      <c r="Q845" s="18">
        <v>8</v>
      </c>
      <c r="R845" s="20">
        <v>44197</v>
      </c>
      <c r="S845" s="22">
        <v>12</v>
      </c>
      <c r="T845" s="7"/>
      <c r="U845" s="51">
        <v>8</v>
      </c>
      <c r="V845" s="79"/>
      <c r="W845" s="78"/>
      <c r="X845" s="49">
        <f t="shared" ref="X845:X908" si="78">V845/U845</f>
        <v>0</v>
      </c>
      <c r="Y845" s="16">
        <v>0</v>
      </c>
      <c r="Z845" s="16">
        <v>11921593866</v>
      </c>
      <c r="AA845" s="16">
        <v>2907265419</v>
      </c>
      <c r="AB845" s="16">
        <v>0</v>
      </c>
      <c r="AC845" s="16">
        <v>0</v>
      </c>
      <c r="AD845" s="55">
        <v>2907265419</v>
      </c>
      <c r="AF845" s="58">
        <f t="shared" si="75"/>
        <v>0</v>
      </c>
      <c r="AJ845" s="83">
        <f t="shared" si="76"/>
        <v>0</v>
      </c>
      <c r="AK845" s="84">
        <f t="shared" si="77"/>
        <v>0</v>
      </c>
      <c r="AL845" s="85"/>
    </row>
    <row r="846" spans="1:38" ht="12.75" hidden="1" customHeight="1" x14ac:dyDescent="0.25">
      <c r="A846" s="10" t="s">
        <v>1832</v>
      </c>
      <c r="B846" s="11" t="s">
        <v>2759</v>
      </c>
      <c r="C846" s="11" t="s">
        <v>32</v>
      </c>
      <c r="D846" s="90" t="str">
        <f t="shared" ref="D846:D909" si="79">MID(G846,1,2)</f>
        <v>19</v>
      </c>
      <c r="E846" s="90" t="str">
        <f t="shared" ref="E846:E909" si="80">MID(G846,1,4)</f>
        <v>1901</v>
      </c>
      <c r="F846" s="11" t="s">
        <v>1885</v>
      </c>
      <c r="G846" s="11" t="s">
        <v>1886</v>
      </c>
      <c r="H846" s="11">
        <v>395</v>
      </c>
      <c r="I846" s="11" t="s">
        <v>1891</v>
      </c>
      <c r="J846" s="11" t="s">
        <v>1892</v>
      </c>
      <c r="K846" s="13">
        <v>100</v>
      </c>
      <c r="L846" s="14">
        <v>100</v>
      </c>
      <c r="M846" s="75">
        <v>100</v>
      </c>
      <c r="N846" s="11" t="s">
        <v>1895</v>
      </c>
      <c r="O846" s="12" t="s">
        <v>37</v>
      </c>
      <c r="P846" s="16">
        <v>1996091483</v>
      </c>
      <c r="Q846" s="18">
        <v>44</v>
      </c>
      <c r="R846" s="20">
        <v>44197</v>
      </c>
      <c r="S846" s="22">
        <v>12</v>
      </c>
      <c r="T846" s="7"/>
      <c r="U846" s="51">
        <v>44</v>
      </c>
      <c r="V846" s="79"/>
      <c r="W846" s="78"/>
      <c r="X846" s="49">
        <f t="shared" si="78"/>
        <v>0</v>
      </c>
      <c r="Y846" s="16">
        <v>0</v>
      </c>
      <c r="Z846" s="16">
        <v>11921593866</v>
      </c>
      <c r="AA846" s="16">
        <v>1996091483</v>
      </c>
      <c r="AB846" s="16">
        <v>0</v>
      </c>
      <c r="AC846" s="16">
        <v>0</v>
      </c>
      <c r="AD846" s="55">
        <v>1996091483</v>
      </c>
      <c r="AF846" s="58">
        <f t="shared" ref="AF846:AF909" si="81">AE846/AA846</f>
        <v>0</v>
      </c>
      <c r="AJ846" s="83">
        <f t="shared" ref="AJ846:AJ909" si="82">AE846+AG846+AI846</f>
        <v>0</v>
      </c>
      <c r="AK846" s="84">
        <f t="shared" ref="AK846:AK909" si="83">AJ846/AD846</f>
        <v>0</v>
      </c>
      <c r="AL846" s="85"/>
    </row>
    <row r="847" spans="1:38" ht="12.75" hidden="1" customHeight="1" x14ac:dyDescent="0.25">
      <c r="A847" s="10" t="s">
        <v>1832</v>
      </c>
      <c r="B847" s="11" t="s">
        <v>2759</v>
      </c>
      <c r="C847" s="11" t="s">
        <v>32</v>
      </c>
      <c r="D847" s="90" t="str">
        <f t="shared" si="79"/>
        <v>19</v>
      </c>
      <c r="E847" s="90" t="str">
        <f t="shared" si="80"/>
        <v>1901</v>
      </c>
      <c r="F847" s="11" t="s">
        <v>1885</v>
      </c>
      <c r="G847" s="11" t="s">
        <v>1886</v>
      </c>
      <c r="H847" s="11">
        <v>395</v>
      </c>
      <c r="I847" s="11" t="s">
        <v>1891</v>
      </c>
      <c r="J847" s="11" t="s">
        <v>1892</v>
      </c>
      <c r="K847" s="13">
        <v>100</v>
      </c>
      <c r="L847" s="14">
        <v>100</v>
      </c>
      <c r="M847" s="75">
        <v>100</v>
      </c>
      <c r="N847" s="11" t="s">
        <v>1896</v>
      </c>
      <c r="O847" s="12" t="s">
        <v>165</v>
      </c>
      <c r="P847" s="16">
        <v>330498067</v>
      </c>
      <c r="Q847" s="18">
        <v>100</v>
      </c>
      <c r="R847" s="20">
        <v>44197</v>
      </c>
      <c r="S847" s="22">
        <v>12</v>
      </c>
      <c r="T847" s="7"/>
      <c r="U847" s="51">
        <v>100</v>
      </c>
      <c r="V847" s="79"/>
      <c r="W847" s="78"/>
      <c r="X847" s="49">
        <f t="shared" si="78"/>
        <v>0</v>
      </c>
      <c r="Y847" s="16">
        <v>0</v>
      </c>
      <c r="Z847" s="16">
        <v>11921593866</v>
      </c>
      <c r="AA847" s="16">
        <v>330498067</v>
      </c>
      <c r="AB847" s="16">
        <v>0</v>
      </c>
      <c r="AC847" s="16">
        <v>0</v>
      </c>
      <c r="AD847" s="55">
        <v>330498067</v>
      </c>
      <c r="AF847" s="58">
        <f t="shared" si="81"/>
        <v>0</v>
      </c>
      <c r="AJ847" s="83">
        <f t="shared" si="82"/>
        <v>0</v>
      </c>
      <c r="AK847" s="84">
        <f t="shared" si="83"/>
        <v>0</v>
      </c>
      <c r="AL847" s="85"/>
    </row>
    <row r="848" spans="1:38" ht="12.75" hidden="1" customHeight="1" x14ac:dyDescent="0.25">
      <c r="A848" s="10" t="s">
        <v>1832</v>
      </c>
      <c r="B848" s="11" t="s">
        <v>2759</v>
      </c>
      <c r="C848" s="11" t="s">
        <v>32</v>
      </c>
      <c r="D848" s="90" t="str">
        <f t="shared" si="79"/>
        <v>19</v>
      </c>
      <c r="E848" s="90" t="str">
        <f t="shared" si="80"/>
        <v>1901</v>
      </c>
      <c r="F848" s="11" t="s">
        <v>1885</v>
      </c>
      <c r="G848" s="11" t="s">
        <v>1886</v>
      </c>
      <c r="H848" s="11">
        <v>395</v>
      </c>
      <c r="I848" s="11" t="s">
        <v>1891</v>
      </c>
      <c r="J848" s="11" t="s">
        <v>1892</v>
      </c>
      <c r="K848" s="13">
        <v>100</v>
      </c>
      <c r="L848" s="14">
        <v>100</v>
      </c>
      <c r="M848" s="75">
        <v>100</v>
      </c>
      <c r="N848" s="11" t="s">
        <v>1897</v>
      </c>
      <c r="O848" s="12" t="s">
        <v>37</v>
      </c>
      <c r="P848" s="16">
        <v>740542073</v>
      </c>
      <c r="Q848" s="18">
        <v>8</v>
      </c>
      <c r="R848" s="20">
        <v>44197</v>
      </c>
      <c r="S848" s="22">
        <v>12</v>
      </c>
      <c r="T848" s="7"/>
      <c r="U848" s="51">
        <v>8</v>
      </c>
      <c r="V848" s="79"/>
      <c r="W848" s="78"/>
      <c r="X848" s="49">
        <f t="shared" si="78"/>
        <v>0</v>
      </c>
      <c r="Y848" s="16">
        <v>0</v>
      </c>
      <c r="Z848" s="16">
        <v>11921593866</v>
      </c>
      <c r="AA848" s="16">
        <v>740542073</v>
      </c>
      <c r="AB848" s="16">
        <v>0</v>
      </c>
      <c r="AC848" s="16">
        <v>0</v>
      </c>
      <c r="AD848" s="55">
        <v>740542073</v>
      </c>
      <c r="AF848" s="58">
        <f t="shared" si="81"/>
        <v>0</v>
      </c>
      <c r="AJ848" s="83">
        <f t="shared" si="82"/>
        <v>0</v>
      </c>
      <c r="AK848" s="84">
        <f t="shared" si="83"/>
        <v>0</v>
      </c>
      <c r="AL848" s="85"/>
    </row>
    <row r="849" spans="1:38" ht="12.75" hidden="1" customHeight="1" x14ac:dyDescent="0.25">
      <c r="A849" s="10" t="s">
        <v>1832</v>
      </c>
      <c r="B849" s="11" t="s">
        <v>2759</v>
      </c>
      <c r="C849" s="11" t="s">
        <v>32</v>
      </c>
      <c r="D849" s="90" t="str">
        <f t="shared" si="79"/>
        <v>19</v>
      </c>
      <c r="E849" s="90" t="str">
        <f t="shared" si="80"/>
        <v>1901</v>
      </c>
      <c r="F849" s="11" t="s">
        <v>1885</v>
      </c>
      <c r="G849" s="11" t="s">
        <v>1886</v>
      </c>
      <c r="H849" s="11">
        <v>395</v>
      </c>
      <c r="I849" s="11" t="s">
        <v>1891</v>
      </c>
      <c r="J849" s="11" t="s">
        <v>1892</v>
      </c>
      <c r="K849" s="13">
        <v>100</v>
      </c>
      <c r="L849" s="14">
        <v>100</v>
      </c>
      <c r="M849" s="75">
        <v>100</v>
      </c>
      <c r="N849" s="11" t="s">
        <v>1898</v>
      </c>
      <c r="O849" s="12" t="s">
        <v>37</v>
      </c>
      <c r="P849" s="16">
        <v>5853127000</v>
      </c>
      <c r="Q849" s="18">
        <v>8</v>
      </c>
      <c r="R849" s="20">
        <v>44197</v>
      </c>
      <c r="S849" s="22">
        <v>12</v>
      </c>
      <c r="T849" s="7"/>
      <c r="U849" s="51">
        <v>8</v>
      </c>
      <c r="V849" s="79"/>
      <c r="W849" s="78"/>
      <c r="X849" s="49">
        <f t="shared" si="78"/>
        <v>0</v>
      </c>
      <c r="Y849" s="16">
        <v>0</v>
      </c>
      <c r="Z849" s="16">
        <v>11921593866</v>
      </c>
      <c r="AA849" s="16">
        <v>5853127000</v>
      </c>
      <c r="AB849" s="16">
        <v>0</v>
      </c>
      <c r="AC849" s="16">
        <v>0</v>
      </c>
      <c r="AD849" s="55">
        <v>5853127000</v>
      </c>
      <c r="AF849" s="58">
        <f t="shared" si="81"/>
        <v>0</v>
      </c>
      <c r="AJ849" s="83">
        <f t="shared" si="82"/>
        <v>0</v>
      </c>
      <c r="AK849" s="84">
        <f t="shared" si="83"/>
        <v>0</v>
      </c>
      <c r="AL849" s="85"/>
    </row>
    <row r="850" spans="1:38" ht="12.75" hidden="1" customHeight="1" x14ac:dyDescent="0.25">
      <c r="A850" s="10" t="s">
        <v>1832</v>
      </c>
      <c r="B850" s="11" t="s">
        <v>2759</v>
      </c>
      <c r="C850" s="11" t="s">
        <v>32</v>
      </c>
      <c r="D850" s="90" t="str">
        <f t="shared" si="79"/>
        <v>19</v>
      </c>
      <c r="E850" s="90" t="str">
        <f t="shared" si="80"/>
        <v>1901</v>
      </c>
      <c r="F850" s="11" t="s">
        <v>1885</v>
      </c>
      <c r="G850" s="11" t="s">
        <v>1899</v>
      </c>
      <c r="H850" s="11">
        <v>395</v>
      </c>
      <c r="I850" s="11" t="s">
        <v>1891</v>
      </c>
      <c r="J850" s="11" t="s">
        <v>1892</v>
      </c>
      <c r="K850" s="13">
        <v>100</v>
      </c>
      <c r="L850" s="14">
        <v>100</v>
      </c>
      <c r="M850" s="75">
        <v>100</v>
      </c>
      <c r="N850" s="11" t="s">
        <v>1900</v>
      </c>
      <c r="O850" s="12" t="s">
        <v>37</v>
      </c>
      <c r="P850" s="16">
        <v>406017688</v>
      </c>
      <c r="Q850" s="18">
        <v>12</v>
      </c>
      <c r="R850" s="20">
        <v>44197</v>
      </c>
      <c r="S850" s="22">
        <v>12</v>
      </c>
      <c r="T850" s="7"/>
      <c r="U850" s="51">
        <v>12</v>
      </c>
      <c r="V850" s="79"/>
      <c r="W850" s="78"/>
      <c r="X850" s="49">
        <f t="shared" si="78"/>
        <v>0</v>
      </c>
      <c r="Y850" s="16">
        <v>0</v>
      </c>
      <c r="Z850" s="16">
        <v>406017688</v>
      </c>
      <c r="AA850" s="16">
        <v>406017688</v>
      </c>
      <c r="AB850" s="16">
        <v>0</v>
      </c>
      <c r="AC850" s="16">
        <v>0</v>
      </c>
      <c r="AD850" s="55">
        <v>406017688</v>
      </c>
      <c r="AF850" s="58">
        <f t="shared" si="81"/>
        <v>0</v>
      </c>
      <c r="AJ850" s="83">
        <f t="shared" si="82"/>
        <v>0</v>
      </c>
      <c r="AK850" s="84">
        <f t="shared" si="83"/>
        <v>0</v>
      </c>
      <c r="AL850" s="85"/>
    </row>
    <row r="851" spans="1:38" ht="12.75" hidden="1" customHeight="1" x14ac:dyDescent="0.25">
      <c r="A851" s="10" t="s">
        <v>1832</v>
      </c>
      <c r="B851" s="11" t="s">
        <v>2759</v>
      </c>
      <c r="C851" s="11" t="s">
        <v>32</v>
      </c>
      <c r="D851" s="90" t="str">
        <f t="shared" si="79"/>
        <v>12</v>
      </c>
      <c r="E851" s="90" t="str">
        <f t="shared" si="80"/>
        <v>1205</v>
      </c>
      <c r="F851" s="11" t="s">
        <v>1901</v>
      </c>
      <c r="G851" s="11" t="s">
        <v>1902</v>
      </c>
      <c r="H851" s="11">
        <v>395</v>
      </c>
      <c r="I851" s="11" t="s">
        <v>1891</v>
      </c>
      <c r="J851" s="11" t="s">
        <v>1892</v>
      </c>
      <c r="K851" s="13">
        <v>100</v>
      </c>
      <c r="L851" s="14">
        <v>100</v>
      </c>
      <c r="M851" s="75">
        <v>100</v>
      </c>
      <c r="N851" s="11" t="s">
        <v>1903</v>
      </c>
      <c r="O851" s="12" t="s">
        <v>165</v>
      </c>
      <c r="P851" s="16">
        <v>94478318</v>
      </c>
      <c r="Q851" s="18">
        <v>100</v>
      </c>
      <c r="R851" s="20">
        <v>44197</v>
      </c>
      <c r="S851" s="22">
        <v>12</v>
      </c>
      <c r="T851" s="7"/>
      <c r="U851" s="51">
        <v>100</v>
      </c>
      <c r="V851" s="79"/>
      <c r="W851" s="78"/>
      <c r="X851" s="49">
        <f t="shared" si="78"/>
        <v>0</v>
      </c>
      <c r="Y851" s="16">
        <v>0</v>
      </c>
      <c r="Z851" s="16">
        <v>309729380</v>
      </c>
      <c r="AA851" s="16">
        <v>94478318</v>
      </c>
      <c r="AB851" s="16">
        <v>0</v>
      </c>
      <c r="AC851" s="16">
        <v>0</v>
      </c>
      <c r="AD851" s="55">
        <v>94478318</v>
      </c>
      <c r="AF851" s="58">
        <f t="shared" si="81"/>
        <v>0</v>
      </c>
      <c r="AJ851" s="83">
        <f t="shared" si="82"/>
        <v>0</v>
      </c>
      <c r="AK851" s="84">
        <f t="shared" si="83"/>
        <v>0</v>
      </c>
      <c r="AL851" s="85"/>
    </row>
    <row r="852" spans="1:38" ht="12.75" hidden="1" customHeight="1" x14ac:dyDescent="0.25">
      <c r="A852" s="10" t="s">
        <v>1832</v>
      </c>
      <c r="B852" s="11" t="s">
        <v>2759</v>
      </c>
      <c r="C852" s="11" t="s">
        <v>32</v>
      </c>
      <c r="D852" s="90" t="str">
        <f t="shared" si="79"/>
        <v>12</v>
      </c>
      <c r="E852" s="90" t="str">
        <f t="shared" si="80"/>
        <v>1205</v>
      </c>
      <c r="F852" s="11" t="s">
        <v>1901</v>
      </c>
      <c r="G852" s="11" t="s">
        <v>1902</v>
      </c>
      <c r="H852" s="11">
        <v>395</v>
      </c>
      <c r="I852" s="11" t="s">
        <v>1891</v>
      </c>
      <c r="J852" s="11" t="s">
        <v>1892</v>
      </c>
      <c r="K852" s="13">
        <v>100</v>
      </c>
      <c r="L852" s="14">
        <v>100</v>
      </c>
      <c r="M852" s="75">
        <v>100</v>
      </c>
      <c r="N852" s="11" t="s">
        <v>1904</v>
      </c>
      <c r="O852" s="12" t="s">
        <v>37</v>
      </c>
      <c r="P852" s="16">
        <v>0</v>
      </c>
      <c r="Q852" s="18">
        <v>36</v>
      </c>
      <c r="R852" s="20">
        <v>44197</v>
      </c>
      <c r="S852" s="22">
        <v>12</v>
      </c>
      <c r="T852" s="7"/>
      <c r="U852" s="51">
        <v>0</v>
      </c>
      <c r="V852" s="79"/>
      <c r="W852" s="78"/>
      <c r="X852" s="49" t="e">
        <f t="shared" si="78"/>
        <v>#DIV/0!</v>
      </c>
      <c r="Y852" s="16">
        <v>0</v>
      </c>
      <c r="Z852" s="16">
        <v>309729380</v>
      </c>
      <c r="AA852" s="40">
        <v>0</v>
      </c>
      <c r="AB852" s="16">
        <v>0</v>
      </c>
      <c r="AC852" s="16">
        <v>0</v>
      </c>
      <c r="AD852" s="55">
        <v>0</v>
      </c>
      <c r="AF852" s="58" t="e">
        <f t="shared" si="81"/>
        <v>#DIV/0!</v>
      </c>
      <c r="AJ852" s="83">
        <f t="shared" si="82"/>
        <v>0</v>
      </c>
      <c r="AK852" s="84" t="e">
        <f t="shared" si="83"/>
        <v>#DIV/0!</v>
      </c>
      <c r="AL852" s="85" t="s">
        <v>2766</v>
      </c>
    </row>
    <row r="853" spans="1:38" ht="12.75" hidden="1" customHeight="1" x14ac:dyDescent="0.25">
      <c r="A853" s="10" t="s">
        <v>1832</v>
      </c>
      <c r="B853" s="11" t="s">
        <v>2759</v>
      </c>
      <c r="C853" s="11" t="s">
        <v>32</v>
      </c>
      <c r="D853" s="90" t="str">
        <f t="shared" si="79"/>
        <v>12</v>
      </c>
      <c r="E853" s="90" t="str">
        <f t="shared" si="80"/>
        <v>1205</v>
      </c>
      <c r="F853" s="11" t="s">
        <v>1901</v>
      </c>
      <c r="G853" s="11" t="s">
        <v>1902</v>
      </c>
      <c r="H853" s="11">
        <v>395</v>
      </c>
      <c r="I853" s="11" t="s">
        <v>1891</v>
      </c>
      <c r="J853" s="11" t="s">
        <v>1892</v>
      </c>
      <c r="K853" s="13">
        <v>100</v>
      </c>
      <c r="L853" s="14">
        <v>100</v>
      </c>
      <c r="M853" s="75">
        <v>100</v>
      </c>
      <c r="N853" s="11" t="s">
        <v>1905</v>
      </c>
      <c r="O853" s="12" t="s">
        <v>37</v>
      </c>
      <c r="P853" s="16">
        <v>124728151</v>
      </c>
      <c r="Q853" s="18">
        <v>36</v>
      </c>
      <c r="R853" s="20">
        <v>44197</v>
      </c>
      <c r="S853" s="22">
        <v>12</v>
      </c>
      <c r="T853" s="7"/>
      <c r="U853" s="51">
        <v>36</v>
      </c>
      <c r="V853" s="79"/>
      <c r="W853" s="78"/>
      <c r="X853" s="49">
        <f t="shared" si="78"/>
        <v>0</v>
      </c>
      <c r="Y853" s="16">
        <v>0</v>
      </c>
      <c r="Z853" s="16">
        <v>309729380</v>
      </c>
      <c r="AA853" s="16">
        <v>124728151</v>
      </c>
      <c r="AB853" s="16">
        <v>0</v>
      </c>
      <c r="AC853" s="16">
        <v>0</v>
      </c>
      <c r="AD853" s="55">
        <v>124728151</v>
      </c>
      <c r="AF853" s="58">
        <f t="shared" si="81"/>
        <v>0</v>
      </c>
      <c r="AJ853" s="83">
        <f t="shared" si="82"/>
        <v>0</v>
      </c>
      <c r="AK853" s="84">
        <f t="shared" si="83"/>
        <v>0</v>
      </c>
      <c r="AL853" s="85"/>
    </row>
    <row r="854" spans="1:38" ht="12.75" hidden="1" customHeight="1" x14ac:dyDescent="0.25">
      <c r="A854" s="10" t="s">
        <v>1832</v>
      </c>
      <c r="B854" s="11" t="s">
        <v>2759</v>
      </c>
      <c r="C854" s="11" t="s">
        <v>32</v>
      </c>
      <c r="D854" s="90" t="str">
        <f t="shared" si="79"/>
        <v>12</v>
      </c>
      <c r="E854" s="90" t="str">
        <f t="shared" si="80"/>
        <v>1205</v>
      </c>
      <c r="F854" s="11" t="s">
        <v>1901</v>
      </c>
      <c r="G854" s="11" t="s">
        <v>1902</v>
      </c>
      <c r="H854" s="11">
        <v>395</v>
      </c>
      <c r="I854" s="11" t="s">
        <v>1891</v>
      </c>
      <c r="J854" s="11" t="s">
        <v>1892</v>
      </c>
      <c r="K854" s="13">
        <v>100</v>
      </c>
      <c r="L854" s="14">
        <v>100</v>
      </c>
      <c r="M854" s="75">
        <v>100</v>
      </c>
      <c r="N854" s="11" t="s">
        <v>1906</v>
      </c>
      <c r="O854" s="12" t="s">
        <v>37</v>
      </c>
      <c r="P854" s="16">
        <v>90522911</v>
      </c>
      <c r="Q854" s="18">
        <v>12</v>
      </c>
      <c r="R854" s="20">
        <v>44197</v>
      </c>
      <c r="S854" s="22">
        <v>12</v>
      </c>
      <c r="T854" s="7"/>
      <c r="U854" s="51">
        <v>12</v>
      </c>
      <c r="V854" s="79"/>
      <c r="W854" s="78"/>
      <c r="X854" s="49">
        <f t="shared" si="78"/>
        <v>0</v>
      </c>
      <c r="Y854" s="16">
        <v>0</v>
      </c>
      <c r="Z854" s="16">
        <v>309729380</v>
      </c>
      <c r="AA854" s="16">
        <v>90522911</v>
      </c>
      <c r="AB854" s="16">
        <v>0</v>
      </c>
      <c r="AC854" s="16">
        <v>0</v>
      </c>
      <c r="AD854" s="55">
        <v>90522911</v>
      </c>
      <c r="AF854" s="58">
        <f t="shared" si="81"/>
        <v>0</v>
      </c>
      <c r="AJ854" s="83">
        <f t="shared" si="82"/>
        <v>0</v>
      </c>
      <c r="AK854" s="84">
        <f t="shared" si="83"/>
        <v>0</v>
      </c>
      <c r="AL854" s="85"/>
    </row>
    <row r="855" spans="1:38" ht="12.75" hidden="1" customHeight="1" x14ac:dyDescent="0.25">
      <c r="A855" s="10" t="s">
        <v>1832</v>
      </c>
      <c r="B855" s="11" t="s">
        <v>2759</v>
      </c>
      <c r="C855" s="11" t="s">
        <v>32</v>
      </c>
      <c r="D855" s="90" t="str">
        <f t="shared" si="79"/>
        <v>45</v>
      </c>
      <c r="E855" s="90" t="str">
        <f t="shared" si="80"/>
        <v>4599</v>
      </c>
      <c r="F855" s="11" t="s">
        <v>1881</v>
      </c>
      <c r="G855" s="11" t="s">
        <v>75</v>
      </c>
      <c r="H855" s="11">
        <v>396</v>
      </c>
      <c r="I855" s="11" t="s">
        <v>1907</v>
      </c>
      <c r="J855" s="11" t="s">
        <v>1908</v>
      </c>
      <c r="K855" s="13">
        <v>100</v>
      </c>
      <c r="L855" s="14">
        <v>100</v>
      </c>
      <c r="M855" s="75">
        <v>100</v>
      </c>
      <c r="N855" s="11" t="s">
        <v>1909</v>
      </c>
      <c r="O855" s="12" t="s">
        <v>37</v>
      </c>
      <c r="P855" s="16">
        <v>79145640</v>
      </c>
      <c r="Q855" s="18">
        <v>212</v>
      </c>
      <c r="R855" s="20">
        <v>44197</v>
      </c>
      <c r="S855" s="22">
        <v>12</v>
      </c>
      <c r="T855" s="7"/>
      <c r="U855" s="51">
        <v>212</v>
      </c>
      <c r="V855" s="79"/>
      <c r="W855" s="78"/>
      <c r="X855" s="49">
        <f t="shared" si="78"/>
        <v>0</v>
      </c>
      <c r="Y855" s="16">
        <v>0</v>
      </c>
      <c r="Z855" s="16">
        <v>567479629</v>
      </c>
      <c r="AA855" s="16">
        <v>79145640</v>
      </c>
      <c r="AB855" s="16">
        <v>0</v>
      </c>
      <c r="AC855" s="16">
        <v>0</v>
      </c>
      <c r="AD855" s="55">
        <v>79145640</v>
      </c>
      <c r="AF855" s="58">
        <f t="shared" si="81"/>
        <v>0</v>
      </c>
      <c r="AJ855" s="83">
        <f t="shared" si="82"/>
        <v>0</v>
      </c>
      <c r="AK855" s="84">
        <f t="shared" si="83"/>
        <v>0</v>
      </c>
      <c r="AL855" s="85"/>
    </row>
    <row r="856" spans="1:38" ht="12.75" hidden="1" customHeight="1" x14ac:dyDescent="0.25">
      <c r="A856" s="10" t="s">
        <v>1832</v>
      </c>
      <c r="B856" s="11" t="s">
        <v>2759</v>
      </c>
      <c r="C856" s="11" t="s">
        <v>32</v>
      </c>
      <c r="D856" s="90" t="str">
        <f t="shared" si="79"/>
        <v>45</v>
      </c>
      <c r="E856" s="90" t="str">
        <f t="shared" si="80"/>
        <v>4599</v>
      </c>
      <c r="F856" s="11" t="s">
        <v>1881</v>
      </c>
      <c r="G856" s="11" t="s">
        <v>75</v>
      </c>
      <c r="H856" s="11">
        <v>396</v>
      </c>
      <c r="I856" s="11" t="s">
        <v>1907</v>
      </c>
      <c r="J856" s="11" t="s">
        <v>1908</v>
      </c>
      <c r="K856" s="13">
        <v>100</v>
      </c>
      <c r="L856" s="14">
        <v>100</v>
      </c>
      <c r="M856" s="75">
        <v>100</v>
      </c>
      <c r="N856" s="11" t="s">
        <v>1910</v>
      </c>
      <c r="O856" s="12" t="s">
        <v>37</v>
      </c>
      <c r="P856" s="16">
        <v>208855976</v>
      </c>
      <c r="Q856" s="18">
        <v>4</v>
      </c>
      <c r="R856" s="20">
        <v>44197</v>
      </c>
      <c r="S856" s="22">
        <v>12</v>
      </c>
      <c r="T856" s="7"/>
      <c r="U856" s="51">
        <v>4</v>
      </c>
      <c r="V856" s="79"/>
      <c r="W856" s="78"/>
      <c r="X856" s="49">
        <f t="shared" si="78"/>
        <v>0</v>
      </c>
      <c r="Y856" s="16">
        <v>0</v>
      </c>
      <c r="Z856" s="16">
        <v>567479629</v>
      </c>
      <c r="AA856" s="16">
        <v>208855976</v>
      </c>
      <c r="AB856" s="16">
        <v>0</v>
      </c>
      <c r="AC856" s="16">
        <v>0</v>
      </c>
      <c r="AD856" s="55">
        <v>208855976</v>
      </c>
      <c r="AF856" s="58">
        <f t="shared" si="81"/>
        <v>0</v>
      </c>
      <c r="AJ856" s="83">
        <f t="shared" si="82"/>
        <v>0</v>
      </c>
      <c r="AK856" s="84">
        <f t="shared" si="83"/>
        <v>0</v>
      </c>
      <c r="AL856" s="85"/>
    </row>
    <row r="857" spans="1:38" ht="12.75" hidden="1" customHeight="1" x14ac:dyDescent="0.25">
      <c r="A857" s="10" t="s">
        <v>1832</v>
      </c>
      <c r="B857" s="11" t="s">
        <v>2759</v>
      </c>
      <c r="C857" s="11" t="s">
        <v>32</v>
      </c>
      <c r="D857" s="90" t="str">
        <f t="shared" si="79"/>
        <v>45</v>
      </c>
      <c r="E857" s="90" t="str">
        <f t="shared" si="80"/>
        <v>4599</v>
      </c>
      <c r="F857" s="11" t="s">
        <v>1881</v>
      </c>
      <c r="G857" s="11" t="s">
        <v>75</v>
      </c>
      <c r="H857" s="11">
        <v>396</v>
      </c>
      <c r="I857" s="11" t="s">
        <v>1907</v>
      </c>
      <c r="J857" s="11" t="s">
        <v>1908</v>
      </c>
      <c r="K857" s="13">
        <v>100</v>
      </c>
      <c r="L857" s="14">
        <v>100</v>
      </c>
      <c r="M857" s="75">
        <v>100</v>
      </c>
      <c r="N857" s="11" t="s">
        <v>1911</v>
      </c>
      <c r="O857" s="12" t="s">
        <v>37</v>
      </c>
      <c r="P857" s="16">
        <v>279478013</v>
      </c>
      <c r="Q857" s="18">
        <v>4</v>
      </c>
      <c r="R857" s="20">
        <v>44197</v>
      </c>
      <c r="S857" s="22">
        <v>12</v>
      </c>
      <c r="T857" s="7"/>
      <c r="U857" s="51">
        <v>4</v>
      </c>
      <c r="V857" s="79"/>
      <c r="W857" s="78"/>
      <c r="X857" s="49">
        <f t="shared" si="78"/>
        <v>0</v>
      </c>
      <c r="Y857" s="16">
        <v>0</v>
      </c>
      <c r="Z857" s="16">
        <v>567479629</v>
      </c>
      <c r="AA857" s="16">
        <v>279478013</v>
      </c>
      <c r="AB857" s="16">
        <v>0</v>
      </c>
      <c r="AC857" s="16">
        <v>0</v>
      </c>
      <c r="AD857" s="55">
        <v>279478013</v>
      </c>
      <c r="AF857" s="58">
        <f t="shared" si="81"/>
        <v>0</v>
      </c>
      <c r="AJ857" s="83">
        <f t="shared" si="82"/>
        <v>0</v>
      </c>
      <c r="AK857" s="84">
        <f t="shared" si="83"/>
        <v>0</v>
      </c>
      <c r="AL857" s="85"/>
    </row>
    <row r="858" spans="1:38" ht="12.75" hidden="1" customHeight="1" x14ac:dyDescent="0.25">
      <c r="A858" s="10" t="s">
        <v>1832</v>
      </c>
      <c r="B858" s="11" t="s">
        <v>2759</v>
      </c>
      <c r="C858" s="11" t="s">
        <v>32</v>
      </c>
      <c r="D858" s="90" t="str">
        <f t="shared" si="79"/>
        <v>19</v>
      </c>
      <c r="E858" s="90" t="str">
        <f t="shared" si="80"/>
        <v>1901</v>
      </c>
      <c r="F858" s="11" t="s">
        <v>1912</v>
      </c>
      <c r="G858" s="11" t="s">
        <v>1692</v>
      </c>
      <c r="H858" s="11">
        <v>423</v>
      </c>
      <c r="I858" s="11" t="s">
        <v>1913</v>
      </c>
      <c r="J858" s="11" t="s">
        <v>1914</v>
      </c>
      <c r="K858" s="13">
        <v>53</v>
      </c>
      <c r="L858" s="14">
        <v>23</v>
      </c>
      <c r="M858" s="75">
        <v>0</v>
      </c>
      <c r="N858" s="11" t="s">
        <v>1915</v>
      </c>
      <c r="O858" s="12" t="s">
        <v>37</v>
      </c>
      <c r="P858" s="16">
        <v>258539249</v>
      </c>
      <c r="Q858" s="18">
        <v>53</v>
      </c>
      <c r="R858" s="20">
        <v>44197</v>
      </c>
      <c r="S858" s="22">
        <v>12</v>
      </c>
      <c r="T858" s="7"/>
      <c r="U858" s="51">
        <v>53</v>
      </c>
      <c r="V858" s="79"/>
      <c r="W858" s="78"/>
      <c r="X858" s="49">
        <f t="shared" si="78"/>
        <v>0</v>
      </c>
      <c r="Y858" s="16">
        <v>0</v>
      </c>
      <c r="Z858" s="16">
        <v>258539249</v>
      </c>
      <c r="AA858" s="16">
        <v>258539249</v>
      </c>
      <c r="AB858" s="16">
        <v>0</v>
      </c>
      <c r="AC858" s="16">
        <v>0</v>
      </c>
      <c r="AD858" s="55">
        <v>258539249</v>
      </c>
      <c r="AF858" s="58">
        <f t="shared" si="81"/>
        <v>0</v>
      </c>
      <c r="AJ858" s="83">
        <f t="shared" si="82"/>
        <v>0</v>
      </c>
      <c r="AK858" s="84">
        <f t="shared" si="83"/>
        <v>0</v>
      </c>
      <c r="AL858" s="85"/>
    </row>
    <row r="859" spans="1:38" ht="12.75" hidden="1" customHeight="1" x14ac:dyDescent="0.25">
      <c r="A859" s="10" t="s">
        <v>1832</v>
      </c>
      <c r="B859" s="11" t="s">
        <v>2759</v>
      </c>
      <c r="C859" s="11" t="s">
        <v>32</v>
      </c>
      <c r="D859" s="90" t="str">
        <f t="shared" si="79"/>
        <v>45</v>
      </c>
      <c r="E859" s="90" t="str">
        <f t="shared" si="80"/>
        <v>4599</v>
      </c>
      <c r="F859" s="11" t="s">
        <v>1881</v>
      </c>
      <c r="G859" s="11" t="s">
        <v>1916</v>
      </c>
      <c r="H859" s="11">
        <v>430</v>
      </c>
      <c r="I859" s="11" t="s">
        <v>1917</v>
      </c>
      <c r="J859" s="11" t="s">
        <v>1918</v>
      </c>
      <c r="K859" s="13">
        <v>30</v>
      </c>
      <c r="L859" s="14">
        <v>10</v>
      </c>
      <c r="M859" s="75">
        <v>10</v>
      </c>
      <c r="N859" s="11" t="s">
        <v>1919</v>
      </c>
      <c r="O859" s="12" t="s">
        <v>165</v>
      </c>
      <c r="P859" s="16">
        <v>203481437</v>
      </c>
      <c r="Q859" s="18">
        <v>100</v>
      </c>
      <c r="R859" s="20">
        <v>44197</v>
      </c>
      <c r="S859" s="22">
        <v>12</v>
      </c>
      <c r="T859" s="7"/>
      <c r="U859" s="51">
        <v>100</v>
      </c>
      <c r="V859" s="79"/>
      <c r="W859" s="78"/>
      <c r="X859" s="49">
        <f t="shared" si="78"/>
        <v>0</v>
      </c>
      <c r="Y859" s="16">
        <v>0</v>
      </c>
      <c r="Z859" s="16">
        <v>16789532289</v>
      </c>
      <c r="AA859" s="16">
        <v>203481437</v>
      </c>
      <c r="AB859" s="16">
        <v>0</v>
      </c>
      <c r="AC859" s="16">
        <v>0</v>
      </c>
      <c r="AD859" s="55">
        <v>203481437</v>
      </c>
      <c r="AF859" s="58">
        <f t="shared" si="81"/>
        <v>0</v>
      </c>
      <c r="AJ859" s="83">
        <f t="shared" si="82"/>
        <v>0</v>
      </c>
      <c r="AK859" s="84">
        <f t="shared" si="83"/>
        <v>0</v>
      </c>
      <c r="AL859" s="85"/>
    </row>
    <row r="860" spans="1:38" ht="12.75" hidden="1" customHeight="1" x14ac:dyDescent="0.25">
      <c r="A860" s="10" t="s">
        <v>1832</v>
      </c>
      <c r="B860" s="11" t="s">
        <v>2759</v>
      </c>
      <c r="C860" s="11" t="s">
        <v>32</v>
      </c>
      <c r="D860" s="90" t="str">
        <f t="shared" si="79"/>
        <v>45</v>
      </c>
      <c r="E860" s="90" t="str">
        <f t="shared" si="80"/>
        <v>4599</v>
      </c>
      <c r="F860" s="11" t="s">
        <v>1881</v>
      </c>
      <c r="G860" s="11" t="s">
        <v>1916</v>
      </c>
      <c r="H860" s="11">
        <v>430</v>
      </c>
      <c r="I860" s="11" t="s">
        <v>1917</v>
      </c>
      <c r="J860" s="11" t="s">
        <v>1918</v>
      </c>
      <c r="K860" s="13">
        <v>30</v>
      </c>
      <c r="L860" s="14">
        <v>10</v>
      </c>
      <c r="M860" s="75">
        <v>10</v>
      </c>
      <c r="N860" s="11" t="s">
        <v>1920</v>
      </c>
      <c r="O860" s="12" t="s">
        <v>165</v>
      </c>
      <c r="P860" s="16">
        <v>16399639959</v>
      </c>
      <c r="Q860" s="18">
        <v>100</v>
      </c>
      <c r="R860" s="20">
        <v>44197</v>
      </c>
      <c r="S860" s="22">
        <v>12</v>
      </c>
      <c r="T860" s="7"/>
      <c r="U860" s="51">
        <v>100</v>
      </c>
      <c r="V860" s="79"/>
      <c r="W860" s="78"/>
      <c r="X860" s="49">
        <f t="shared" si="78"/>
        <v>0</v>
      </c>
      <c r="Y860" s="16">
        <v>0</v>
      </c>
      <c r="Z860" s="16">
        <v>16789532289</v>
      </c>
      <c r="AA860" s="16">
        <v>16399639959</v>
      </c>
      <c r="AB860" s="16">
        <v>0</v>
      </c>
      <c r="AC860" s="16">
        <v>0</v>
      </c>
      <c r="AD860" s="55">
        <v>16399639959</v>
      </c>
      <c r="AF860" s="58">
        <f t="shared" si="81"/>
        <v>0</v>
      </c>
      <c r="AJ860" s="83">
        <f t="shared" si="82"/>
        <v>0</v>
      </c>
      <c r="AK860" s="84">
        <f t="shared" si="83"/>
        <v>0</v>
      </c>
      <c r="AL860" s="85"/>
    </row>
    <row r="861" spans="1:38" ht="12.75" hidden="1" customHeight="1" x14ac:dyDescent="0.25">
      <c r="A861" s="10" t="s">
        <v>1832</v>
      </c>
      <c r="B861" s="11" t="s">
        <v>2759</v>
      </c>
      <c r="C861" s="11" t="s">
        <v>32</v>
      </c>
      <c r="D861" s="90" t="str">
        <f t="shared" si="79"/>
        <v>45</v>
      </c>
      <c r="E861" s="90" t="str">
        <f t="shared" si="80"/>
        <v>4599</v>
      </c>
      <c r="F861" s="11" t="s">
        <v>1881</v>
      </c>
      <c r="G861" s="11" t="s">
        <v>1916</v>
      </c>
      <c r="H861" s="11">
        <v>430</v>
      </c>
      <c r="I861" s="11" t="s">
        <v>1917</v>
      </c>
      <c r="J861" s="11" t="s">
        <v>1918</v>
      </c>
      <c r="K861" s="13">
        <v>30</v>
      </c>
      <c r="L861" s="14">
        <v>10</v>
      </c>
      <c r="M861" s="75">
        <v>10</v>
      </c>
      <c r="N861" s="11" t="s">
        <v>1921</v>
      </c>
      <c r="O861" s="12" t="s">
        <v>165</v>
      </c>
      <c r="P861" s="16">
        <v>186410893</v>
      </c>
      <c r="Q861" s="18">
        <v>100</v>
      </c>
      <c r="R861" s="20">
        <v>44197</v>
      </c>
      <c r="S861" s="22">
        <v>12</v>
      </c>
      <c r="T861" s="7"/>
      <c r="U861" s="51">
        <v>100</v>
      </c>
      <c r="V861" s="79"/>
      <c r="W861" s="78"/>
      <c r="X861" s="49">
        <f t="shared" si="78"/>
        <v>0</v>
      </c>
      <c r="Y861" s="16">
        <v>0</v>
      </c>
      <c r="Z861" s="16">
        <v>16789532289</v>
      </c>
      <c r="AA861" s="16">
        <v>186410893</v>
      </c>
      <c r="AB861" s="16">
        <v>0</v>
      </c>
      <c r="AC861" s="16">
        <v>0</v>
      </c>
      <c r="AD861" s="55">
        <v>186410893</v>
      </c>
      <c r="AF861" s="58">
        <f t="shared" si="81"/>
        <v>0</v>
      </c>
      <c r="AJ861" s="83">
        <f t="shared" si="82"/>
        <v>0</v>
      </c>
      <c r="AK861" s="84">
        <f t="shared" si="83"/>
        <v>0</v>
      </c>
      <c r="AL861" s="85"/>
    </row>
    <row r="862" spans="1:38" ht="12.75" hidden="1" customHeight="1" x14ac:dyDescent="0.25">
      <c r="A862" s="10" t="s">
        <v>1922</v>
      </c>
      <c r="B862" s="11" t="s">
        <v>1923</v>
      </c>
      <c r="C862" s="11" t="s">
        <v>545</v>
      </c>
      <c r="D862" s="90" t="str">
        <f t="shared" si="79"/>
        <v>17</v>
      </c>
      <c r="E862" s="90" t="str">
        <f t="shared" si="80"/>
        <v>1707</v>
      </c>
      <c r="F862" s="11" t="s">
        <v>1924</v>
      </c>
      <c r="G862" s="11" t="s">
        <v>1925</v>
      </c>
      <c r="H862" s="11">
        <v>297</v>
      </c>
      <c r="I862" s="11" t="s">
        <v>1926</v>
      </c>
      <c r="J862" s="11" t="s">
        <v>1927</v>
      </c>
      <c r="K862" s="13">
        <v>116</v>
      </c>
      <c r="L862" s="14">
        <v>30</v>
      </c>
      <c r="M862" s="75">
        <v>30</v>
      </c>
      <c r="N862" s="11" t="s">
        <v>1928</v>
      </c>
      <c r="O862" s="12" t="s">
        <v>37</v>
      </c>
      <c r="P862" s="16">
        <v>95373457</v>
      </c>
      <c r="Q862" s="18">
        <v>23</v>
      </c>
      <c r="R862" s="20">
        <v>44197</v>
      </c>
      <c r="S862" s="22">
        <v>12</v>
      </c>
      <c r="T862" s="7" t="s">
        <v>1929</v>
      </c>
      <c r="U862" s="51">
        <v>23</v>
      </c>
      <c r="V862" s="79"/>
      <c r="W862" s="78"/>
      <c r="X862" s="49">
        <f t="shared" si="78"/>
        <v>0</v>
      </c>
      <c r="Y862" s="16">
        <v>0</v>
      </c>
      <c r="Z862" s="16">
        <v>2293115741</v>
      </c>
      <c r="AA862" s="16">
        <v>95373457</v>
      </c>
      <c r="AB862" s="16">
        <v>0</v>
      </c>
      <c r="AC862" s="16">
        <v>0</v>
      </c>
      <c r="AD862" s="55">
        <v>95373457</v>
      </c>
      <c r="AF862" s="58">
        <f t="shared" si="81"/>
        <v>0</v>
      </c>
      <c r="AJ862" s="83">
        <f t="shared" si="82"/>
        <v>0</v>
      </c>
      <c r="AK862" s="84">
        <f t="shared" si="83"/>
        <v>0</v>
      </c>
      <c r="AL862" s="85"/>
    </row>
    <row r="863" spans="1:38" ht="12.75" hidden="1" customHeight="1" x14ac:dyDescent="0.25">
      <c r="A863" s="10" t="s">
        <v>1922</v>
      </c>
      <c r="B863" s="11" t="s">
        <v>1923</v>
      </c>
      <c r="C863" s="11" t="s">
        <v>545</v>
      </c>
      <c r="D863" s="90" t="str">
        <f t="shared" si="79"/>
        <v>17</v>
      </c>
      <c r="E863" s="90" t="str">
        <f t="shared" si="80"/>
        <v>1707</v>
      </c>
      <c r="F863" s="11" t="s">
        <v>1924</v>
      </c>
      <c r="G863" s="11" t="s">
        <v>1925</v>
      </c>
      <c r="H863" s="11">
        <v>297</v>
      </c>
      <c r="I863" s="11" t="s">
        <v>1926</v>
      </c>
      <c r="J863" s="11" t="s">
        <v>1927</v>
      </c>
      <c r="K863" s="13">
        <v>116</v>
      </c>
      <c r="L863" s="14">
        <v>30</v>
      </c>
      <c r="M863" s="75">
        <v>30</v>
      </c>
      <c r="N863" s="11" t="s">
        <v>1930</v>
      </c>
      <c r="O863" s="12" t="s">
        <v>37</v>
      </c>
      <c r="P863" s="16">
        <v>146356914</v>
      </c>
      <c r="Q863" s="18">
        <v>20</v>
      </c>
      <c r="R863" s="20">
        <v>44197</v>
      </c>
      <c r="S863" s="22">
        <v>12</v>
      </c>
      <c r="T863" s="7" t="s">
        <v>1929</v>
      </c>
      <c r="U863" s="51">
        <v>20</v>
      </c>
      <c r="V863" s="79"/>
      <c r="W863" s="78"/>
      <c r="X863" s="49">
        <f t="shared" si="78"/>
        <v>0</v>
      </c>
      <c r="Y863" s="16">
        <v>0</v>
      </c>
      <c r="Z863" s="16">
        <v>2293115741</v>
      </c>
      <c r="AA863" s="16">
        <v>146356914</v>
      </c>
      <c r="AB863" s="16">
        <v>0</v>
      </c>
      <c r="AC863" s="16">
        <v>0</v>
      </c>
      <c r="AD863" s="55">
        <v>146356914</v>
      </c>
      <c r="AF863" s="58">
        <f t="shared" si="81"/>
        <v>0</v>
      </c>
      <c r="AJ863" s="83">
        <f t="shared" si="82"/>
        <v>0</v>
      </c>
      <c r="AK863" s="84">
        <f t="shared" si="83"/>
        <v>0</v>
      </c>
      <c r="AL863" s="85"/>
    </row>
    <row r="864" spans="1:38" ht="12.75" hidden="1" customHeight="1" x14ac:dyDescent="0.25">
      <c r="A864" s="10" t="s">
        <v>1922</v>
      </c>
      <c r="B864" s="11" t="s">
        <v>1923</v>
      </c>
      <c r="C864" s="11" t="s">
        <v>545</v>
      </c>
      <c r="D864" s="90" t="str">
        <f t="shared" si="79"/>
        <v>17</v>
      </c>
      <c r="E864" s="90" t="str">
        <f t="shared" si="80"/>
        <v>1707</v>
      </c>
      <c r="F864" s="11" t="s">
        <v>1924</v>
      </c>
      <c r="G864" s="11" t="s">
        <v>1925</v>
      </c>
      <c r="H864" s="11">
        <v>297</v>
      </c>
      <c r="I864" s="11" t="s">
        <v>1926</v>
      </c>
      <c r="J864" s="11" t="s">
        <v>1927</v>
      </c>
      <c r="K864" s="13">
        <v>116</v>
      </c>
      <c r="L864" s="14">
        <v>30</v>
      </c>
      <c r="M864" s="75">
        <v>30</v>
      </c>
      <c r="N864" s="11" t="s">
        <v>1931</v>
      </c>
      <c r="O864" s="12" t="s">
        <v>37</v>
      </c>
      <c r="P864" s="16">
        <v>369549000</v>
      </c>
      <c r="Q864" s="18">
        <v>1</v>
      </c>
      <c r="R864" s="20">
        <v>44197</v>
      </c>
      <c r="S864" s="22">
        <v>12</v>
      </c>
      <c r="T864" s="7" t="s">
        <v>1929</v>
      </c>
      <c r="U864" s="51">
        <v>1</v>
      </c>
      <c r="V864" s="79"/>
      <c r="W864" s="78"/>
      <c r="X864" s="49">
        <f t="shared" si="78"/>
        <v>0</v>
      </c>
      <c r="Y864" s="16">
        <v>0</v>
      </c>
      <c r="Z864" s="16">
        <v>2293115741</v>
      </c>
      <c r="AA864" s="16">
        <v>369549000</v>
      </c>
      <c r="AB864" s="16">
        <v>0</v>
      </c>
      <c r="AC864" s="16">
        <v>0</v>
      </c>
      <c r="AD864" s="55">
        <v>369549000</v>
      </c>
      <c r="AF864" s="58">
        <f t="shared" si="81"/>
        <v>0</v>
      </c>
      <c r="AJ864" s="83">
        <f t="shared" si="82"/>
        <v>0</v>
      </c>
      <c r="AK864" s="84">
        <f t="shared" si="83"/>
        <v>0</v>
      </c>
      <c r="AL864" s="85"/>
    </row>
    <row r="865" spans="1:38" ht="12.75" hidden="1" customHeight="1" x14ac:dyDescent="0.25">
      <c r="A865" s="10" t="s">
        <v>1922</v>
      </c>
      <c r="B865" s="11" t="s">
        <v>1923</v>
      </c>
      <c r="C865" s="11" t="s">
        <v>545</v>
      </c>
      <c r="D865" s="90" t="str">
        <f t="shared" si="79"/>
        <v>17</v>
      </c>
      <c r="E865" s="90" t="str">
        <f t="shared" si="80"/>
        <v>1707</v>
      </c>
      <c r="F865" s="11" t="s">
        <v>1924</v>
      </c>
      <c r="G865" s="11" t="s">
        <v>1925</v>
      </c>
      <c r="H865" s="11">
        <v>297</v>
      </c>
      <c r="I865" s="11" t="s">
        <v>1926</v>
      </c>
      <c r="J865" s="11" t="s">
        <v>1927</v>
      </c>
      <c r="K865" s="13">
        <v>116</v>
      </c>
      <c r="L865" s="14">
        <v>30</v>
      </c>
      <c r="M865" s="75">
        <v>30</v>
      </c>
      <c r="N865" s="11" t="s">
        <v>1932</v>
      </c>
      <c r="O865" s="12" t="s">
        <v>37</v>
      </c>
      <c r="P865" s="16">
        <v>181424020</v>
      </c>
      <c r="Q865" s="18">
        <v>20</v>
      </c>
      <c r="R865" s="20">
        <v>44197</v>
      </c>
      <c r="S865" s="22">
        <v>12</v>
      </c>
      <c r="T865" s="7" t="s">
        <v>1929</v>
      </c>
      <c r="U865" s="51">
        <v>20</v>
      </c>
      <c r="V865" s="79"/>
      <c r="W865" s="78"/>
      <c r="X865" s="49">
        <f t="shared" si="78"/>
        <v>0</v>
      </c>
      <c r="Y865" s="16">
        <v>0</v>
      </c>
      <c r="Z865" s="16">
        <v>2293115741</v>
      </c>
      <c r="AA865" s="16">
        <v>181424020</v>
      </c>
      <c r="AB865" s="16">
        <v>0</v>
      </c>
      <c r="AC865" s="16">
        <v>0</v>
      </c>
      <c r="AD865" s="55">
        <v>181424020</v>
      </c>
      <c r="AF865" s="58">
        <f t="shared" si="81"/>
        <v>0</v>
      </c>
      <c r="AJ865" s="83">
        <f t="shared" si="82"/>
        <v>0</v>
      </c>
      <c r="AK865" s="84">
        <f t="shared" si="83"/>
        <v>0</v>
      </c>
      <c r="AL865" s="85"/>
    </row>
    <row r="866" spans="1:38" ht="12.75" hidden="1" customHeight="1" x14ac:dyDescent="0.25">
      <c r="A866" s="10" t="s">
        <v>1922</v>
      </c>
      <c r="B866" s="11" t="s">
        <v>1923</v>
      </c>
      <c r="C866" s="11" t="s">
        <v>545</v>
      </c>
      <c r="D866" s="90" t="str">
        <f t="shared" si="79"/>
        <v>17</v>
      </c>
      <c r="E866" s="90" t="str">
        <f t="shared" si="80"/>
        <v>1707</v>
      </c>
      <c r="F866" s="11" t="s">
        <v>1924</v>
      </c>
      <c r="G866" s="11" t="s">
        <v>1925</v>
      </c>
      <c r="H866" s="11">
        <v>297</v>
      </c>
      <c r="I866" s="11" t="s">
        <v>1926</v>
      </c>
      <c r="J866" s="11" t="s">
        <v>1927</v>
      </c>
      <c r="K866" s="13">
        <v>116</v>
      </c>
      <c r="L866" s="14">
        <v>30</v>
      </c>
      <c r="M866" s="75">
        <v>30</v>
      </c>
      <c r="N866" s="11" t="s">
        <v>1933</v>
      </c>
      <c r="O866" s="12" t="s">
        <v>165</v>
      </c>
      <c r="P866" s="16">
        <v>225207078</v>
      </c>
      <c r="Q866" s="18">
        <v>0.3</v>
      </c>
      <c r="R866" s="20">
        <v>44197</v>
      </c>
      <c r="S866" s="22">
        <v>12</v>
      </c>
      <c r="T866" s="7" t="s">
        <v>1929</v>
      </c>
      <c r="U866" s="51">
        <v>0.3</v>
      </c>
      <c r="V866" s="79"/>
      <c r="W866" s="78"/>
      <c r="X866" s="49">
        <f t="shared" si="78"/>
        <v>0</v>
      </c>
      <c r="Y866" s="16">
        <v>0</v>
      </c>
      <c r="Z866" s="16">
        <v>2293115741</v>
      </c>
      <c r="AA866" s="16">
        <v>225207078</v>
      </c>
      <c r="AB866" s="16">
        <v>0</v>
      </c>
      <c r="AC866" s="16">
        <v>0</v>
      </c>
      <c r="AD866" s="55">
        <v>225207078</v>
      </c>
      <c r="AF866" s="58">
        <f t="shared" si="81"/>
        <v>0</v>
      </c>
      <c r="AJ866" s="83">
        <f t="shared" si="82"/>
        <v>0</v>
      </c>
      <c r="AK866" s="84">
        <f t="shared" si="83"/>
        <v>0</v>
      </c>
      <c r="AL866" s="85" t="s">
        <v>2750</v>
      </c>
    </row>
    <row r="867" spans="1:38" ht="12.75" hidden="1" customHeight="1" x14ac:dyDescent="0.25">
      <c r="A867" s="10" t="s">
        <v>1922</v>
      </c>
      <c r="B867" s="11" t="s">
        <v>1923</v>
      </c>
      <c r="C867" s="11" t="s">
        <v>545</v>
      </c>
      <c r="D867" s="90" t="str">
        <f t="shared" si="79"/>
        <v>17</v>
      </c>
      <c r="E867" s="90" t="str">
        <f t="shared" si="80"/>
        <v>1707</v>
      </c>
      <c r="F867" s="11" t="s">
        <v>1924</v>
      </c>
      <c r="G867" s="11" t="s">
        <v>1925</v>
      </c>
      <c r="H867" s="11">
        <v>297</v>
      </c>
      <c r="I867" s="11" t="s">
        <v>1926</v>
      </c>
      <c r="J867" s="11" t="s">
        <v>1927</v>
      </c>
      <c r="K867" s="13">
        <v>116</v>
      </c>
      <c r="L867" s="14">
        <v>30</v>
      </c>
      <c r="M867" s="75">
        <v>30</v>
      </c>
      <c r="N867" s="11" t="s">
        <v>1934</v>
      </c>
      <c r="O867" s="12" t="s">
        <v>37</v>
      </c>
      <c r="P867" s="16">
        <v>221106286</v>
      </c>
      <c r="Q867" s="18">
        <v>23</v>
      </c>
      <c r="R867" s="20">
        <v>44197</v>
      </c>
      <c r="S867" s="22">
        <v>12</v>
      </c>
      <c r="T867" s="7" t="s">
        <v>1929</v>
      </c>
      <c r="U867" s="51">
        <v>23</v>
      </c>
      <c r="V867" s="79"/>
      <c r="W867" s="78"/>
      <c r="X867" s="49">
        <f t="shared" si="78"/>
        <v>0</v>
      </c>
      <c r="Y867" s="16">
        <v>0</v>
      </c>
      <c r="Z867" s="16">
        <v>2293115741</v>
      </c>
      <c r="AA867" s="16">
        <v>221106286</v>
      </c>
      <c r="AB867" s="16">
        <v>0</v>
      </c>
      <c r="AC867" s="16">
        <v>0</v>
      </c>
      <c r="AD867" s="55">
        <v>221106286</v>
      </c>
      <c r="AF867" s="58">
        <f t="shared" si="81"/>
        <v>0</v>
      </c>
      <c r="AJ867" s="83">
        <f t="shared" si="82"/>
        <v>0</v>
      </c>
      <c r="AK867" s="84">
        <f t="shared" si="83"/>
        <v>0</v>
      </c>
      <c r="AL867" s="85"/>
    </row>
    <row r="868" spans="1:38" ht="12.75" hidden="1" customHeight="1" x14ac:dyDescent="0.25">
      <c r="A868" s="10" t="s">
        <v>1922</v>
      </c>
      <c r="B868" s="11" t="s">
        <v>1923</v>
      </c>
      <c r="C868" s="11" t="s">
        <v>545</v>
      </c>
      <c r="D868" s="90" t="str">
        <f t="shared" si="79"/>
        <v>17</v>
      </c>
      <c r="E868" s="90" t="str">
        <f t="shared" si="80"/>
        <v>1707</v>
      </c>
      <c r="F868" s="11" t="s">
        <v>1924</v>
      </c>
      <c r="G868" s="11" t="s">
        <v>1925</v>
      </c>
      <c r="H868" s="11">
        <v>297</v>
      </c>
      <c r="I868" s="11" t="s">
        <v>1926</v>
      </c>
      <c r="J868" s="11" t="s">
        <v>1927</v>
      </c>
      <c r="K868" s="13">
        <v>116</v>
      </c>
      <c r="L868" s="14">
        <v>30</v>
      </c>
      <c r="M868" s="75">
        <v>30</v>
      </c>
      <c r="N868" s="11" t="s">
        <v>1935</v>
      </c>
      <c r="O868" s="12" t="s">
        <v>37</v>
      </c>
      <c r="P868" s="16">
        <v>658098986</v>
      </c>
      <c r="Q868" s="18">
        <v>7000</v>
      </c>
      <c r="R868" s="20">
        <v>44197</v>
      </c>
      <c r="S868" s="22">
        <v>12</v>
      </c>
      <c r="T868" s="7" t="s">
        <v>1929</v>
      </c>
      <c r="U868" s="51">
        <v>7000</v>
      </c>
      <c r="V868" s="79"/>
      <c r="W868" s="78"/>
      <c r="X868" s="49">
        <f t="shared" si="78"/>
        <v>0</v>
      </c>
      <c r="Y868" s="16">
        <v>0</v>
      </c>
      <c r="Z868" s="16">
        <v>2293115741</v>
      </c>
      <c r="AA868" s="16">
        <v>658098986</v>
      </c>
      <c r="AB868" s="16">
        <v>0</v>
      </c>
      <c r="AC868" s="16">
        <v>0</v>
      </c>
      <c r="AD868" s="55">
        <v>658098986</v>
      </c>
      <c r="AF868" s="58">
        <f t="shared" si="81"/>
        <v>0</v>
      </c>
      <c r="AJ868" s="83">
        <f t="shared" si="82"/>
        <v>0</v>
      </c>
      <c r="AK868" s="84">
        <f t="shared" si="83"/>
        <v>0</v>
      </c>
      <c r="AL868" s="85"/>
    </row>
    <row r="869" spans="1:38" ht="12.75" hidden="1" customHeight="1" x14ac:dyDescent="0.25">
      <c r="A869" s="10" t="s">
        <v>1922</v>
      </c>
      <c r="B869" s="11" t="s">
        <v>1923</v>
      </c>
      <c r="C869" s="11" t="s">
        <v>545</v>
      </c>
      <c r="D869" s="90" t="str">
        <f t="shared" si="79"/>
        <v>17</v>
      </c>
      <c r="E869" s="90" t="str">
        <f t="shared" si="80"/>
        <v>1707</v>
      </c>
      <c r="F869" s="11" t="s">
        <v>1924</v>
      </c>
      <c r="G869" s="11" t="s">
        <v>1925</v>
      </c>
      <c r="H869" s="11">
        <v>297</v>
      </c>
      <c r="I869" s="11" t="s">
        <v>1926</v>
      </c>
      <c r="J869" s="11" t="s">
        <v>1927</v>
      </c>
      <c r="K869" s="13">
        <v>116</v>
      </c>
      <c r="L869" s="14">
        <v>30</v>
      </c>
      <c r="M869" s="75">
        <v>30</v>
      </c>
      <c r="N869" s="11" t="s">
        <v>1936</v>
      </c>
      <c r="O869" s="12" t="s">
        <v>37</v>
      </c>
      <c r="P869" s="16">
        <v>396000000</v>
      </c>
      <c r="Q869" s="18">
        <v>1</v>
      </c>
      <c r="R869" s="20">
        <v>44197</v>
      </c>
      <c r="S869" s="22">
        <v>12</v>
      </c>
      <c r="T869" s="7" t="s">
        <v>1929</v>
      </c>
      <c r="U869" s="51">
        <v>1</v>
      </c>
      <c r="V869" s="79"/>
      <c r="W869" s="78"/>
      <c r="X869" s="49">
        <f t="shared" si="78"/>
        <v>0</v>
      </c>
      <c r="Y869" s="16">
        <v>0</v>
      </c>
      <c r="Z869" s="16">
        <v>2293115741</v>
      </c>
      <c r="AA869" s="16">
        <v>396000000</v>
      </c>
      <c r="AB869" s="16">
        <v>0</v>
      </c>
      <c r="AC869" s="16">
        <v>0</v>
      </c>
      <c r="AD869" s="55">
        <v>396000000</v>
      </c>
      <c r="AF869" s="58">
        <f t="shared" si="81"/>
        <v>0</v>
      </c>
      <c r="AJ869" s="83">
        <f t="shared" si="82"/>
        <v>0</v>
      </c>
      <c r="AK869" s="84">
        <f t="shared" si="83"/>
        <v>0</v>
      </c>
      <c r="AL869" s="85"/>
    </row>
    <row r="870" spans="1:38" ht="12.75" hidden="1" customHeight="1" x14ac:dyDescent="0.25">
      <c r="A870" s="10" t="s">
        <v>1922</v>
      </c>
      <c r="B870" s="11" t="s">
        <v>1923</v>
      </c>
      <c r="C870" s="11" t="s">
        <v>545</v>
      </c>
      <c r="D870" s="90" t="str">
        <f t="shared" si="79"/>
        <v>17</v>
      </c>
      <c r="E870" s="90" t="str">
        <f t="shared" si="80"/>
        <v>1707</v>
      </c>
      <c r="F870" s="11" t="s">
        <v>1924</v>
      </c>
      <c r="G870" s="11" t="s">
        <v>1937</v>
      </c>
      <c r="H870" s="11">
        <v>298</v>
      </c>
      <c r="I870" s="11" t="s">
        <v>1938</v>
      </c>
      <c r="J870" s="11" t="s">
        <v>1939</v>
      </c>
      <c r="K870" s="13">
        <v>1</v>
      </c>
      <c r="L870" s="14">
        <v>0.2</v>
      </c>
      <c r="M870" s="75">
        <v>0.2</v>
      </c>
      <c r="N870" s="11" t="s">
        <v>1940</v>
      </c>
      <c r="O870" s="12" t="s">
        <v>37</v>
      </c>
      <c r="P870" s="16">
        <v>100000000</v>
      </c>
      <c r="Q870" s="18">
        <v>0.3</v>
      </c>
      <c r="R870" s="20">
        <v>44197</v>
      </c>
      <c r="S870" s="22">
        <v>12</v>
      </c>
      <c r="T870" s="7" t="s">
        <v>1929</v>
      </c>
      <c r="U870" s="51">
        <v>0.3</v>
      </c>
      <c r="V870" s="79"/>
      <c r="W870" s="78"/>
      <c r="X870" s="49">
        <f t="shared" si="78"/>
        <v>0</v>
      </c>
      <c r="Y870" s="16">
        <v>0</v>
      </c>
      <c r="Z870" s="16">
        <v>100000000</v>
      </c>
      <c r="AA870" s="16">
        <v>100000000</v>
      </c>
      <c r="AB870" s="16">
        <v>0</v>
      </c>
      <c r="AC870" s="16">
        <v>0</v>
      </c>
      <c r="AD870" s="55">
        <v>100000000</v>
      </c>
      <c r="AF870" s="58">
        <f t="shared" si="81"/>
        <v>0</v>
      </c>
      <c r="AJ870" s="83">
        <f t="shared" si="82"/>
        <v>0</v>
      </c>
      <c r="AK870" s="84">
        <f t="shared" si="83"/>
        <v>0</v>
      </c>
      <c r="AL870" s="85" t="s">
        <v>2750</v>
      </c>
    </row>
    <row r="871" spans="1:38" ht="12.75" hidden="1" customHeight="1" x14ac:dyDescent="0.25">
      <c r="A871" s="10" t="s">
        <v>1941</v>
      </c>
      <c r="B871" s="11" t="s">
        <v>1942</v>
      </c>
      <c r="C871" s="11" t="s">
        <v>32</v>
      </c>
      <c r="D871" s="90" t="str">
        <f t="shared" si="79"/>
        <v>45</v>
      </c>
      <c r="E871" s="90" t="str">
        <f t="shared" si="80"/>
        <v>4599</v>
      </c>
      <c r="F871" s="11" t="s">
        <v>1943</v>
      </c>
      <c r="G871" s="11" t="s">
        <v>519</v>
      </c>
      <c r="H871" s="11">
        <v>424</v>
      </c>
      <c r="I871" s="11" t="s">
        <v>1944</v>
      </c>
      <c r="J871" s="11" t="s">
        <v>1945</v>
      </c>
      <c r="K871" s="13">
        <v>3000</v>
      </c>
      <c r="L871" s="14">
        <v>1000</v>
      </c>
      <c r="M871" s="75">
        <v>1095</v>
      </c>
      <c r="N871" s="11" t="s">
        <v>1946</v>
      </c>
      <c r="O871" s="12" t="s">
        <v>37</v>
      </c>
      <c r="P871" s="16">
        <v>100000000</v>
      </c>
      <c r="Q871" s="18">
        <v>2</v>
      </c>
      <c r="R871" s="20">
        <v>44197</v>
      </c>
      <c r="S871" s="22">
        <v>12</v>
      </c>
      <c r="T871" s="7" t="s">
        <v>1947</v>
      </c>
      <c r="U871" s="51">
        <v>2</v>
      </c>
      <c r="V871" s="79"/>
      <c r="W871" s="78"/>
      <c r="X871" s="49">
        <f t="shared" si="78"/>
        <v>0</v>
      </c>
      <c r="Y871" s="16">
        <v>0</v>
      </c>
      <c r="Z871" s="16">
        <v>100000000</v>
      </c>
      <c r="AA871" s="16">
        <v>100000000</v>
      </c>
      <c r="AB871" s="16">
        <v>0</v>
      </c>
      <c r="AC871" s="16">
        <v>0</v>
      </c>
      <c r="AD871" s="55">
        <v>100000000</v>
      </c>
      <c r="AF871" s="58">
        <f t="shared" si="81"/>
        <v>0</v>
      </c>
      <c r="AJ871" s="83">
        <f t="shared" si="82"/>
        <v>0</v>
      </c>
      <c r="AK871" s="84">
        <f t="shared" si="83"/>
        <v>0</v>
      </c>
      <c r="AL871" s="85"/>
    </row>
    <row r="872" spans="1:38" ht="12.75" hidden="1" customHeight="1" x14ac:dyDescent="0.25">
      <c r="A872" s="10" t="s">
        <v>1941</v>
      </c>
      <c r="B872" s="11" t="s">
        <v>1942</v>
      </c>
      <c r="C872" s="11" t="s">
        <v>32</v>
      </c>
      <c r="D872" s="90" t="str">
        <f t="shared" si="79"/>
        <v>45</v>
      </c>
      <c r="E872" s="90" t="str">
        <f t="shared" si="80"/>
        <v>4599</v>
      </c>
      <c r="F872" s="11" t="s">
        <v>1943</v>
      </c>
      <c r="G872" s="11" t="s">
        <v>519</v>
      </c>
      <c r="H872" s="11">
        <v>425</v>
      </c>
      <c r="I872" s="11" t="s">
        <v>1948</v>
      </c>
      <c r="J872" s="11" t="s">
        <v>1949</v>
      </c>
      <c r="K872" s="13">
        <v>3</v>
      </c>
      <c r="L872" s="14">
        <v>1</v>
      </c>
      <c r="M872" s="75">
        <v>1</v>
      </c>
      <c r="N872" s="11" t="s">
        <v>1950</v>
      </c>
      <c r="O872" s="12" t="s">
        <v>37</v>
      </c>
      <c r="P872" s="16">
        <v>270000000</v>
      </c>
      <c r="Q872" s="18">
        <v>1</v>
      </c>
      <c r="R872" s="20">
        <v>44197</v>
      </c>
      <c r="S872" s="22">
        <v>12</v>
      </c>
      <c r="T872" s="7" t="s">
        <v>1947</v>
      </c>
      <c r="U872" s="51">
        <v>1</v>
      </c>
      <c r="V872" s="79"/>
      <c r="W872" s="78"/>
      <c r="X872" s="49">
        <f t="shared" si="78"/>
        <v>0</v>
      </c>
      <c r="Y872" s="16">
        <v>0</v>
      </c>
      <c r="Z872" s="16">
        <v>270000000</v>
      </c>
      <c r="AA872" s="16">
        <v>270000000</v>
      </c>
      <c r="AB872" s="16">
        <v>0</v>
      </c>
      <c r="AC872" s="16">
        <v>0</v>
      </c>
      <c r="AD872" s="55">
        <v>270000000</v>
      </c>
      <c r="AF872" s="58">
        <f t="shared" si="81"/>
        <v>0</v>
      </c>
      <c r="AJ872" s="83">
        <f t="shared" si="82"/>
        <v>0</v>
      </c>
      <c r="AK872" s="84">
        <f t="shared" si="83"/>
        <v>0</v>
      </c>
      <c r="AL872" s="85"/>
    </row>
    <row r="873" spans="1:38" ht="12.75" hidden="1" customHeight="1" x14ac:dyDescent="0.25">
      <c r="A873" s="10" t="s">
        <v>1941</v>
      </c>
      <c r="B873" s="11" t="s">
        <v>1942</v>
      </c>
      <c r="C873" s="11" t="s">
        <v>32</v>
      </c>
      <c r="D873" s="90" t="str">
        <f t="shared" si="79"/>
        <v>45</v>
      </c>
      <c r="E873" s="90" t="str">
        <f t="shared" si="80"/>
        <v>4599</v>
      </c>
      <c r="F873" s="11" t="s">
        <v>1943</v>
      </c>
      <c r="G873" s="11" t="s">
        <v>70</v>
      </c>
      <c r="H873" s="11">
        <v>426</v>
      </c>
      <c r="I873" s="11" t="s">
        <v>1951</v>
      </c>
      <c r="J873" s="11" t="s">
        <v>1952</v>
      </c>
      <c r="K873" s="13">
        <v>1</v>
      </c>
      <c r="L873" s="14">
        <v>0.9</v>
      </c>
      <c r="M873" s="75">
        <v>0.9</v>
      </c>
      <c r="N873" s="11" t="s">
        <v>1953</v>
      </c>
      <c r="O873" s="12" t="s">
        <v>37</v>
      </c>
      <c r="P873" s="16">
        <v>110000000</v>
      </c>
      <c r="Q873" s="18">
        <v>2</v>
      </c>
      <c r="R873" s="20">
        <v>44197</v>
      </c>
      <c r="S873" s="22">
        <v>12</v>
      </c>
      <c r="T873" s="7" t="s">
        <v>1947</v>
      </c>
      <c r="U873" s="51">
        <v>2</v>
      </c>
      <c r="V873" s="79"/>
      <c r="W873" s="78"/>
      <c r="X873" s="49">
        <f t="shared" si="78"/>
        <v>0</v>
      </c>
      <c r="Y873" s="16">
        <v>0</v>
      </c>
      <c r="Z873" s="16">
        <v>110000000</v>
      </c>
      <c r="AA873" s="16">
        <v>110000000</v>
      </c>
      <c r="AB873" s="16">
        <v>0</v>
      </c>
      <c r="AC873" s="16">
        <v>0</v>
      </c>
      <c r="AD873" s="55">
        <v>110000000</v>
      </c>
      <c r="AF873" s="58">
        <f t="shared" si="81"/>
        <v>0</v>
      </c>
      <c r="AJ873" s="83">
        <f t="shared" si="82"/>
        <v>0</v>
      </c>
      <c r="AK873" s="84">
        <f t="shared" si="83"/>
        <v>0</v>
      </c>
      <c r="AL873" s="85"/>
    </row>
    <row r="874" spans="1:38" ht="12.75" hidden="1" customHeight="1" x14ac:dyDescent="0.25">
      <c r="A874" s="10" t="s">
        <v>1941</v>
      </c>
      <c r="B874" s="11" t="s">
        <v>1942</v>
      </c>
      <c r="C874" s="11" t="s">
        <v>32</v>
      </c>
      <c r="D874" s="90" t="str">
        <f t="shared" si="79"/>
        <v>45</v>
      </c>
      <c r="E874" s="90" t="str">
        <f t="shared" si="80"/>
        <v>4599</v>
      </c>
      <c r="F874" s="11" t="s">
        <v>1943</v>
      </c>
      <c r="G874" s="11" t="s">
        <v>75</v>
      </c>
      <c r="H874" s="11">
        <v>427</v>
      </c>
      <c r="I874" s="11" t="s">
        <v>1954</v>
      </c>
      <c r="J874" s="11" t="s">
        <v>1955</v>
      </c>
      <c r="K874" s="13">
        <v>1450</v>
      </c>
      <c r="L874" s="14">
        <v>750</v>
      </c>
      <c r="M874" s="75">
        <v>750</v>
      </c>
      <c r="N874" s="11" t="s">
        <v>1956</v>
      </c>
      <c r="O874" s="12" t="s">
        <v>37</v>
      </c>
      <c r="P874" s="16">
        <v>42800000000</v>
      </c>
      <c r="Q874" s="18">
        <v>882</v>
      </c>
      <c r="R874" s="20">
        <v>44197</v>
      </c>
      <c r="S874" s="22">
        <v>12</v>
      </c>
      <c r="T874" s="7" t="s">
        <v>1947</v>
      </c>
      <c r="U874" s="51">
        <v>882</v>
      </c>
      <c r="V874" s="79"/>
      <c r="W874" s="78"/>
      <c r="X874" s="49">
        <f t="shared" si="78"/>
        <v>0</v>
      </c>
      <c r="Y874" s="16">
        <v>0</v>
      </c>
      <c r="Z874" s="16">
        <v>42800000000</v>
      </c>
      <c r="AA874" s="16">
        <v>42800000000</v>
      </c>
      <c r="AB874" s="16">
        <v>0</v>
      </c>
      <c r="AC874" s="16">
        <v>0</v>
      </c>
      <c r="AD874" s="55">
        <v>42800000000</v>
      </c>
      <c r="AF874" s="58">
        <f t="shared" si="81"/>
        <v>0</v>
      </c>
      <c r="AJ874" s="83">
        <f t="shared" si="82"/>
        <v>0</v>
      </c>
      <c r="AK874" s="84">
        <f t="shared" si="83"/>
        <v>0</v>
      </c>
      <c r="AL874" s="85"/>
    </row>
    <row r="875" spans="1:38" ht="12.75" hidden="1" customHeight="1" x14ac:dyDescent="0.25">
      <c r="A875" s="10" t="s">
        <v>1941</v>
      </c>
      <c r="B875" s="11" t="s">
        <v>1942</v>
      </c>
      <c r="C875" s="11" t="s">
        <v>32</v>
      </c>
      <c r="D875" s="90" t="str">
        <f t="shared" si="79"/>
        <v>45</v>
      </c>
      <c r="E875" s="90" t="str">
        <f t="shared" si="80"/>
        <v>4599</v>
      </c>
      <c r="F875" s="11" t="s">
        <v>1943</v>
      </c>
      <c r="G875" s="11" t="s">
        <v>519</v>
      </c>
      <c r="H875" s="11">
        <v>428</v>
      </c>
      <c r="I875" s="11" t="s">
        <v>1957</v>
      </c>
      <c r="J875" s="11" t="s">
        <v>1958</v>
      </c>
      <c r="K875" s="13">
        <v>2200</v>
      </c>
      <c r="L875" s="14">
        <v>760</v>
      </c>
      <c r="M875" s="75">
        <v>777</v>
      </c>
      <c r="N875" s="11" t="s">
        <v>1959</v>
      </c>
      <c r="O875" s="12" t="s">
        <v>37</v>
      </c>
      <c r="P875" s="16">
        <v>696000000</v>
      </c>
      <c r="Q875" s="18">
        <v>200</v>
      </c>
      <c r="R875" s="20">
        <v>44197</v>
      </c>
      <c r="S875" s="22">
        <v>12</v>
      </c>
      <c r="T875" s="7" t="s">
        <v>1947</v>
      </c>
      <c r="U875" s="51">
        <v>200</v>
      </c>
      <c r="V875" s="79"/>
      <c r="W875" s="78"/>
      <c r="X875" s="49">
        <f t="shared" si="78"/>
        <v>0</v>
      </c>
      <c r="Y875" s="16">
        <v>0</v>
      </c>
      <c r="Z875" s="16">
        <v>696000000</v>
      </c>
      <c r="AA875" s="16">
        <v>696000000</v>
      </c>
      <c r="AB875" s="16">
        <v>0</v>
      </c>
      <c r="AC875" s="16">
        <v>0</v>
      </c>
      <c r="AD875" s="55">
        <v>696000000</v>
      </c>
      <c r="AF875" s="58">
        <f t="shared" si="81"/>
        <v>0</v>
      </c>
      <c r="AJ875" s="83">
        <f t="shared" si="82"/>
        <v>0</v>
      </c>
      <c r="AK875" s="84">
        <f t="shared" si="83"/>
        <v>0</v>
      </c>
      <c r="AL875" s="85"/>
    </row>
    <row r="876" spans="1:38" ht="12.75" hidden="1" customHeight="1" x14ac:dyDescent="0.25">
      <c r="A876" s="10" t="s">
        <v>1941</v>
      </c>
      <c r="B876" s="11" t="s">
        <v>1942</v>
      </c>
      <c r="C876" s="11" t="s">
        <v>32</v>
      </c>
      <c r="D876" s="90" t="str">
        <f t="shared" si="79"/>
        <v>45</v>
      </c>
      <c r="E876" s="90" t="str">
        <f t="shared" si="80"/>
        <v>4599</v>
      </c>
      <c r="F876" s="11" t="s">
        <v>1943</v>
      </c>
      <c r="G876" s="11" t="s">
        <v>75</v>
      </c>
      <c r="H876" s="11">
        <v>429</v>
      </c>
      <c r="I876" s="11" t="s">
        <v>1960</v>
      </c>
      <c r="J876" s="11" t="s">
        <v>1961</v>
      </c>
      <c r="K876" s="13">
        <v>170</v>
      </c>
      <c r="L876" s="14">
        <v>44</v>
      </c>
      <c r="M876" s="75">
        <v>44</v>
      </c>
      <c r="N876" s="11" t="s">
        <v>1962</v>
      </c>
      <c r="O876" s="12" t="s">
        <v>37</v>
      </c>
      <c r="P876" s="16">
        <v>400000000</v>
      </c>
      <c r="Q876" s="18">
        <v>4</v>
      </c>
      <c r="R876" s="20">
        <v>44197</v>
      </c>
      <c r="S876" s="22">
        <v>12</v>
      </c>
      <c r="T876" s="7" t="s">
        <v>1947</v>
      </c>
      <c r="U876" s="51">
        <v>4</v>
      </c>
      <c r="V876" s="79"/>
      <c r="W876" s="78"/>
      <c r="X876" s="49">
        <f t="shared" si="78"/>
        <v>0</v>
      </c>
      <c r="Y876" s="16">
        <v>0</v>
      </c>
      <c r="Z876" s="16">
        <v>400000000</v>
      </c>
      <c r="AA876" s="16">
        <v>400000000</v>
      </c>
      <c r="AB876" s="16">
        <v>0</v>
      </c>
      <c r="AC876" s="16">
        <v>0</v>
      </c>
      <c r="AD876" s="55">
        <v>400000000</v>
      </c>
      <c r="AF876" s="58">
        <f t="shared" si="81"/>
        <v>0</v>
      </c>
      <c r="AJ876" s="83">
        <f t="shared" si="82"/>
        <v>0</v>
      </c>
      <c r="AK876" s="84">
        <f t="shared" si="83"/>
        <v>0</v>
      </c>
      <c r="AL876" s="85"/>
    </row>
    <row r="877" spans="1:38" ht="12.75" hidden="1" customHeight="1" x14ac:dyDescent="0.25">
      <c r="A877" s="10" t="s">
        <v>1963</v>
      </c>
      <c r="B877" s="11" t="s">
        <v>1964</v>
      </c>
      <c r="C877" s="11" t="s">
        <v>92</v>
      </c>
      <c r="D877" s="90" t="str">
        <f t="shared" si="79"/>
        <v>41</v>
      </c>
      <c r="E877" s="90" t="str">
        <f t="shared" si="80"/>
        <v>4103</v>
      </c>
      <c r="F877" s="11" t="s">
        <v>1965</v>
      </c>
      <c r="G877" s="11" t="s">
        <v>1056</v>
      </c>
      <c r="H877" s="11">
        <v>130</v>
      </c>
      <c r="I877" s="11" t="s">
        <v>1966</v>
      </c>
      <c r="J877" s="11" t="s">
        <v>1967</v>
      </c>
      <c r="K877" s="13">
        <v>790</v>
      </c>
      <c r="L877" s="14">
        <v>790</v>
      </c>
      <c r="M877" s="75">
        <v>651</v>
      </c>
      <c r="N877" s="11" t="s">
        <v>1968</v>
      </c>
      <c r="O877" s="12" t="s">
        <v>37</v>
      </c>
      <c r="P877" s="16">
        <v>17500000000</v>
      </c>
      <c r="Q877" s="18">
        <v>800</v>
      </c>
      <c r="R877" s="20">
        <v>44197</v>
      </c>
      <c r="S877" s="22">
        <v>12</v>
      </c>
      <c r="T877" s="7" t="s">
        <v>1947</v>
      </c>
      <c r="U877" s="51">
        <v>800</v>
      </c>
      <c r="V877" s="79"/>
      <c r="W877" s="78"/>
      <c r="X877" s="49">
        <f t="shared" si="78"/>
        <v>0</v>
      </c>
      <c r="Y877" s="16">
        <v>0</v>
      </c>
      <c r="Z877" s="16">
        <v>9577074288</v>
      </c>
      <c r="AA877" s="16">
        <v>9577074288</v>
      </c>
      <c r="AB877" s="16">
        <v>17500000000</v>
      </c>
      <c r="AC877" s="16">
        <v>0</v>
      </c>
      <c r="AD877" s="55">
        <v>27077074288</v>
      </c>
      <c r="AF877" s="58">
        <f t="shared" si="81"/>
        <v>0</v>
      </c>
      <c r="AJ877" s="83">
        <f t="shared" si="82"/>
        <v>0</v>
      </c>
      <c r="AK877" s="84">
        <f t="shared" si="83"/>
        <v>0</v>
      </c>
      <c r="AL877" s="85"/>
    </row>
    <row r="878" spans="1:38" ht="12.75" hidden="1" customHeight="1" x14ac:dyDescent="0.25">
      <c r="A878" s="10" t="s">
        <v>1963</v>
      </c>
      <c r="B878" s="11" t="s">
        <v>1964</v>
      </c>
      <c r="C878" s="11" t="s">
        <v>92</v>
      </c>
      <c r="D878" s="90" t="str">
        <f t="shared" si="79"/>
        <v>41</v>
      </c>
      <c r="E878" s="90" t="str">
        <f t="shared" si="80"/>
        <v>4103</v>
      </c>
      <c r="F878" s="11" t="s">
        <v>1969</v>
      </c>
      <c r="G878" s="11" t="s">
        <v>1056</v>
      </c>
      <c r="H878" s="11">
        <v>165</v>
      </c>
      <c r="I878" s="11" t="s">
        <v>1970</v>
      </c>
      <c r="J878" s="11" t="s">
        <v>1971</v>
      </c>
      <c r="K878" s="13">
        <v>650</v>
      </c>
      <c r="L878" s="14">
        <v>1500</v>
      </c>
      <c r="M878" s="75">
        <v>1349</v>
      </c>
      <c r="N878" s="11" t="s">
        <v>1972</v>
      </c>
      <c r="O878" s="12" t="s">
        <v>37</v>
      </c>
      <c r="P878" s="16">
        <v>38000000000</v>
      </c>
      <c r="Q878" s="18">
        <v>1500</v>
      </c>
      <c r="R878" s="20">
        <v>44197</v>
      </c>
      <c r="S878" s="22">
        <v>12</v>
      </c>
      <c r="T878" s="7" t="s">
        <v>1947</v>
      </c>
      <c r="U878" s="51">
        <v>1500</v>
      </c>
      <c r="V878" s="79"/>
      <c r="W878" s="78"/>
      <c r="X878" s="49">
        <f t="shared" si="78"/>
        <v>0</v>
      </c>
      <c r="Y878" s="16">
        <v>0</v>
      </c>
      <c r="Z878" s="16">
        <v>4222925712</v>
      </c>
      <c r="AA878" s="16">
        <v>4222925712</v>
      </c>
      <c r="AB878" s="16">
        <v>22300000000</v>
      </c>
      <c r="AC878" s="16">
        <v>0</v>
      </c>
      <c r="AD878" s="55">
        <v>26522925712</v>
      </c>
      <c r="AF878" s="58">
        <f t="shared" si="81"/>
        <v>0</v>
      </c>
      <c r="AJ878" s="83">
        <f t="shared" si="82"/>
        <v>0</v>
      </c>
      <c r="AK878" s="84">
        <f t="shared" si="83"/>
        <v>0</v>
      </c>
      <c r="AL878" s="85"/>
    </row>
    <row r="879" spans="1:38" ht="12.75" hidden="1" customHeight="1" x14ac:dyDescent="0.25">
      <c r="A879" s="10" t="s">
        <v>1963</v>
      </c>
      <c r="B879" s="11" t="s">
        <v>1964</v>
      </c>
      <c r="C879" s="11" t="s">
        <v>92</v>
      </c>
      <c r="D879" s="90" t="str">
        <f t="shared" si="79"/>
        <v>41</v>
      </c>
      <c r="E879" s="90" t="str">
        <f t="shared" si="80"/>
        <v>4103</v>
      </c>
      <c r="F879" s="11" t="s">
        <v>1973</v>
      </c>
      <c r="G879" s="11" t="s">
        <v>1056</v>
      </c>
      <c r="H879" s="11">
        <v>165</v>
      </c>
      <c r="I879" s="11" t="s">
        <v>1970</v>
      </c>
      <c r="J879" s="11" t="s">
        <v>1971</v>
      </c>
      <c r="K879" s="13">
        <v>650</v>
      </c>
      <c r="L879" s="14">
        <v>1500</v>
      </c>
      <c r="M879" s="75">
        <v>1349</v>
      </c>
      <c r="N879" s="11" t="s">
        <v>1972</v>
      </c>
      <c r="O879" s="12" t="s">
        <v>37</v>
      </c>
      <c r="P879" s="16">
        <v>38000000000</v>
      </c>
      <c r="Q879" s="18">
        <v>1500</v>
      </c>
      <c r="R879" s="20">
        <v>44197</v>
      </c>
      <c r="S879" s="22">
        <v>12</v>
      </c>
      <c r="T879" s="7" t="s">
        <v>1947</v>
      </c>
      <c r="U879" s="51">
        <v>1500</v>
      </c>
      <c r="V879" s="79"/>
      <c r="W879" s="78"/>
      <c r="X879" s="49">
        <f t="shared" si="78"/>
        <v>0</v>
      </c>
      <c r="Y879" s="16">
        <v>0</v>
      </c>
      <c r="Z879" s="16">
        <v>3700000000</v>
      </c>
      <c r="AA879" s="16">
        <v>3700000000</v>
      </c>
      <c r="AB879" s="16">
        <v>7777074288</v>
      </c>
      <c r="AC879" s="16">
        <v>0</v>
      </c>
      <c r="AD879" s="55">
        <v>11477074288</v>
      </c>
      <c r="AF879" s="58">
        <f t="shared" si="81"/>
        <v>0</v>
      </c>
      <c r="AJ879" s="83">
        <f t="shared" si="82"/>
        <v>0</v>
      </c>
      <c r="AK879" s="84">
        <f t="shared" si="83"/>
        <v>0</v>
      </c>
      <c r="AL879" s="85"/>
    </row>
    <row r="880" spans="1:38" ht="12.75" hidden="1" customHeight="1" x14ac:dyDescent="0.25">
      <c r="A880" s="10" t="s">
        <v>1974</v>
      </c>
      <c r="B880" s="11" t="s">
        <v>1975</v>
      </c>
      <c r="C880" s="11" t="s">
        <v>92</v>
      </c>
      <c r="D880" s="90" t="str">
        <f t="shared" si="79"/>
        <v>43</v>
      </c>
      <c r="E880" s="90" t="str">
        <f t="shared" si="80"/>
        <v>4301</v>
      </c>
      <c r="F880" s="11" t="s">
        <v>1976</v>
      </c>
      <c r="G880" s="11" t="s">
        <v>1977</v>
      </c>
      <c r="H880" s="11">
        <v>18</v>
      </c>
      <c r="I880" s="11" t="s">
        <v>1978</v>
      </c>
      <c r="J880" s="11" t="s">
        <v>1979</v>
      </c>
      <c r="K880" s="13">
        <v>4</v>
      </c>
      <c r="L880" s="14">
        <v>1</v>
      </c>
      <c r="M880" s="75">
        <v>1</v>
      </c>
      <c r="N880" s="11" t="s">
        <v>1980</v>
      </c>
      <c r="O880" s="12" t="s">
        <v>37</v>
      </c>
      <c r="P880" s="16">
        <v>100000000</v>
      </c>
      <c r="Q880" s="18">
        <v>1</v>
      </c>
      <c r="R880" s="20">
        <v>44197</v>
      </c>
      <c r="S880" s="22">
        <v>12</v>
      </c>
      <c r="T880" s="7" t="s">
        <v>1981</v>
      </c>
      <c r="U880" s="51">
        <v>1</v>
      </c>
      <c r="V880" s="79"/>
      <c r="W880" s="78"/>
      <c r="X880" s="49">
        <f t="shared" si="78"/>
        <v>0</v>
      </c>
      <c r="Y880" s="65">
        <v>500000000</v>
      </c>
      <c r="Z880" s="16">
        <v>600000000</v>
      </c>
      <c r="AA880" s="16">
        <v>100000000</v>
      </c>
      <c r="AB880" s="16">
        <v>0</v>
      </c>
      <c r="AC880" s="16">
        <v>0</v>
      </c>
      <c r="AD880" s="55">
        <v>100000000</v>
      </c>
      <c r="AF880" s="58">
        <f t="shared" si="81"/>
        <v>0</v>
      </c>
      <c r="AJ880" s="83">
        <f t="shared" si="82"/>
        <v>0</v>
      </c>
      <c r="AK880" s="84">
        <f t="shared" si="83"/>
        <v>0</v>
      </c>
      <c r="AL880" s="85" t="s">
        <v>2767</v>
      </c>
    </row>
    <row r="881" spans="1:38" ht="12.75" hidden="1" customHeight="1" x14ac:dyDescent="0.25">
      <c r="A881" s="10" t="s">
        <v>1974</v>
      </c>
      <c r="B881" s="11" t="s">
        <v>1975</v>
      </c>
      <c r="C881" s="11" t="s">
        <v>92</v>
      </c>
      <c r="D881" s="90" t="str">
        <f t="shared" si="79"/>
        <v>43</v>
      </c>
      <c r="E881" s="90" t="str">
        <f t="shared" si="80"/>
        <v>4301</v>
      </c>
      <c r="F881" s="11" t="s">
        <v>1976</v>
      </c>
      <c r="G881" s="11" t="s">
        <v>1982</v>
      </c>
      <c r="H881" s="11">
        <v>19</v>
      </c>
      <c r="I881" s="11" t="s">
        <v>1983</v>
      </c>
      <c r="J881" s="11" t="s">
        <v>1984</v>
      </c>
      <c r="K881" s="13">
        <v>8000</v>
      </c>
      <c r="L881" s="14">
        <v>2511</v>
      </c>
      <c r="M881" s="75">
        <v>2511</v>
      </c>
      <c r="N881" s="11" t="s">
        <v>1985</v>
      </c>
      <c r="O881" s="12" t="s">
        <v>37</v>
      </c>
      <c r="P881" s="16">
        <v>85000000</v>
      </c>
      <c r="Q881" s="18">
        <v>2000</v>
      </c>
      <c r="R881" s="20">
        <v>44197</v>
      </c>
      <c r="S881" s="22">
        <v>12</v>
      </c>
      <c r="T881" s="7" t="s">
        <v>1981</v>
      </c>
      <c r="U881" s="51">
        <v>2000</v>
      </c>
      <c r="V881" s="79"/>
      <c r="W881" s="78"/>
      <c r="X881" s="49">
        <f t="shared" si="78"/>
        <v>0</v>
      </c>
      <c r="Y881" s="16">
        <v>0</v>
      </c>
      <c r="Z881" s="16">
        <v>85000000</v>
      </c>
      <c r="AA881" s="16">
        <v>85000000</v>
      </c>
      <c r="AB881" s="16">
        <v>0</v>
      </c>
      <c r="AC881" s="16">
        <v>0</v>
      </c>
      <c r="AD881" s="55">
        <v>85000000</v>
      </c>
      <c r="AF881" s="58">
        <f t="shared" si="81"/>
        <v>0</v>
      </c>
      <c r="AJ881" s="83">
        <f t="shared" si="82"/>
        <v>0</v>
      </c>
      <c r="AK881" s="84">
        <f t="shared" si="83"/>
        <v>0</v>
      </c>
      <c r="AL881" s="85"/>
    </row>
    <row r="882" spans="1:38" ht="12.75" hidden="1" customHeight="1" x14ac:dyDescent="0.25">
      <c r="A882" s="10" t="s">
        <v>1974</v>
      </c>
      <c r="B882" s="11" t="s">
        <v>1975</v>
      </c>
      <c r="C882" s="11" t="s">
        <v>92</v>
      </c>
      <c r="D882" s="90" t="str">
        <f t="shared" si="79"/>
        <v>43</v>
      </c>
      <c r="E882" s="90" t="str">
        <f t="shared" si="80"/>
        <v>4301</v>
      </c>
      <c r="F882" s="11" t="s">
        <v>1976</v>
      </c>
      <c r="G882" s="11" t="s">
        <v>1982</v>
      </c>
      <c r="H882" s="11">
        <v>20</v>
      </c>
      <c r="I882" s="11" t="s">
        <v>1986</v>
      </c>
      <c r="J882" s="11" t="s">
        <v>1987</v>
      </c>
      <c r="K882" s="13">
        <v>160000</v>
      </c>
      <c r="L882" s="14">
        <v>73147</v>
      </c>
      <c r="M882" s="75">
        <v>73147</v>
      </c>
      <c r="N882" s="11" t="s">
        <v>1988</v>
      </c>
      <c r="O882" s="12" t="s">
        <v>37</v>
      </c>
      <c r="P882" s="16">
        <v>908847430</v>
      </c>
      <c r="Q882" s="18">
        <v>40000</v>
      </c>
      <c r="R882" s="20">
        <v>44197</v>
      </c>
      <c r="S882" s="22">
        <v>12</v>
      </c>
      <c r="T882" s="7" t="s">
        <v>1981</v>
      </c>
      <c r="U882" s="51">
        <v>40000</v>
      </c>
      <c r="V882" s="79"/>
      <c r="W882" s="78"/>
      <c r="X882" s="49">
        <f t="shared" si="78"/>
        <v>0</v>
      </c>
      <c r="Y882" s="16">
        <v>0</v>
      </c>
      <c r="Z882" s="16">
        <v>530000000</v>
      </c>
      <c r="AA882" s="16">
        <v>530000000</v>
      </c>
      <c r="AB882" s="16">
        <v>0</v>
      </c>
      <c r="AC882" s="16">
        <v>0</v>
      </c>
      <c r="AD882" s="55">
        <v>530000000</v>
      </c>
      <c r="AF882" s="58">
        <f t="shared" si="81"/>
        <v>0</v>
      </c>
      <c r="AJ882" s="83">
        <f t="shared" si="82"/>
        <v>0</v>
      </c>
      <c r="AK882" s="84">
        <f t="shared" si="83"/>
        <v>0</v>
      </c>
      <c r="AL882" s="85"/>
    </row>
    <row r="883" spans="1:38" ht="12.75" hidden="1" customHeight="1" x14ac:dyDescent="0.25">
      <c r="A883" s="10" t="s">
        <v>1974</v>
      </c>
      <c r="B883" s="11" t="s">
        <v>1975</v>
      </c>
      <c r="C883" s="11" t="s">
        <v>92</v>
      </c>
      <c r="D883" s="90" t="str">
        <f t="shared" si="79"/>
        <v>43</v>
      </c>
      <c r="E883" s="90" t="str">
        <f t="shared" si="80"/>
        <v>4301</v>
      </c>
      <c r="F883" s="11" t="s">
        <v>1976</v>
      </c>
      <c r="G883" s="11" t="s">
        <v>1977</v>
      </c>
      <c r="H883" s="11">
        <v>21</v>
      </c>
      <c r="I883" s="11" t="s">
        <v>1989</v>
      </c>
      <c r="J883" s="11" t="s">
        <v>1990</v>
      </c>
      <c r="K883" s="13">
        <v>3</v>
      </c>
      <c r="L883" s="14">
        <v>1</v>
      </c>
      <c r="M883" s="75">
        <v>1</v>
      </c>
      <c r="N883" s="11" t="s">
        <v>1991</v>
      </c>
      <c r="O883" s="12" t="s">
        <v>37</v>
      </c>
      <c r="P883" s="16">
        <v>390000000</v>
      </c>
      <c r="Q883" s="18">
        <v>1</v>
      </c>
      <c r="R883" s="20">
        <v>44197</v>
      </c>
      <c r="S883" s="22">
        <v>12</v>
      </c>
      <c r="T883" s="7" t="s">
        <v>1981</v>
      </c>
      <c r="U883" s="51">
        <v>1</v>
      </c>
      <c r="V883" s="79"/>
      <c r="W883" s="78"/>
      <c r="X883" s="49">
        <f t="shared" si="78"/>
        <v>0</v>
      </c>
      <c r="Y883" s="16">
        <v>0</v>
      </c>
      <c r="Z883" s="16">
        <v>390000000</v>
      </c>
      <c r="AA883" s="16">
        <v>390000000</v>
      </c>
      <c r="AB883" s="16">
        <v>0</v>
      </c>
      <c r="AC883" s="16">
        <v>0</v>
      </c>
      <c r="AD883" s="55">
        <v>390000000</v>
      </c>
      <c r="AF883" s="58">
        <f t="shared" si="81"/>
        <v>0</v>
      </c>
      <c r="AJ883" s="83">
        <f t="shared" si="82"/>
        <v>0</v>
      </c>
      <c r="AK883" s="84">
        <f t="shared" si="83"/>
        <v>0</v>
      </c>
      <c r="AL883" s="85"/>
    </row>
    <row r="884" spans="1:38" ht="12.75" hidden="1" customHeight="1" x14ac:dyDescent="0.25">
      <c r="A884" s="10" t="s">
        <v>1974</v>
      </c>
      <c r="B884" s="11" t="s">
        <v>1975</v>
      </c>
      <c r="C884" s="11" t="s">
        <v>92</v>
      </c>
      <c r="D884" s="90" t="str">
        <f t="shared" si="79"/>
        <v>43</v>
      </c>
      <c r="E884" s="90" t="str">
        <f t="shared" si="80"/>
        <v>4302</v>
      </c>
      <c r="F884" s="11" t="s">
        <v>1992</v>
      </c>
      <c r="G884" s="11" t="s">
        <v>1993</v>
      </c>
      <c r="H884" s="11">
        <v>22</v>
      </c>
      <c r="I884" s="11" t="s">
        <v>1994</v>
      </c>
      <c r="J884" s="11" t="s">
        <v>1995</v>
      </c>
      <c r="K884" s="13">
        <v>1</v>
      </c>
      <c r="L884" s="14">
        <v>1</v>
      </c>
      <c r="M884" s="75">
        <v>0</v>
      </c>
      <c r="N884" s="11" t="s">
        <v>1996</v>
      </c>
      <c r="O884" s="12" t="s">
        <v>37</v>
      </c>
      <c r="P884" s="16">
        <v>14000000000</v>
      </c>
      <c r="Q884" s="18">
        <v>1</v>
      </c>
      <c r="R884" s="20">
        <v>44197</v>
      </c>
      <c r="S884" s="22">
        <v>12</v>
      </c>
      <c r="T884" s="7" t="s">
        <v>1981</v>
      </c>
      <c r="U884" s="51">
        <v>1</v>
      </c>
      <c r="V884" s="79"/>
      <c r="W884" s="78"/>
      <c r="X884" s="49">
        <f t="shared" si="78"/>
        <v>0</v>
      </c>
      <c r="Y884" s="16">
        <v>0</v>
      </c>
      <c r="Z884" s="16">
        <v>300000000</v>
      </c>
      <c r="AA884" s="16">
        <v>300000000</v>
      </c>
      <c r="AB884" s="16">
        <v>0</v>
      </c>
      <c r="AC884" s="16">
        <v>0</v>
      </c>
      <c r="AD884" s="55">
        <v>300000000</v>
      </c>
      <c r="AF884" s="58">
        <f t="shared" si="81"/>
        <v>0</v>
      </c>
      <c r="AJ884" s="83">
        <f t="shared" si="82"/>
        <v>0</v>
      </c>
      <c r="AK884" s="84">
        <f t="shared" si="83"/>
        <v>0</v>
      </c>
      <c r="AL884" s="85"/>
    </row>
    <row r="885" spans="1:38" ht="12.75" hidden="1" customHeight="1" x14ac:dyDescent="0.25">
      <c r="A885" s="10" t="s">
        <v>1974</v>
      </c>
      <c r="B885" s="11" t="s">
        <v>1975</v>
      </c>
      <c r="C885" s="11" t="s">
        <v>92</v>
      </c>
      <c r="D885" s="90" t="str">
        <f t="shared" si="79"/>
        <v>43</v>
      </c>
      <c r="E885" s="90" t="str">
        <f t="shared" si="80"/>
        <v>4301</v>
      </c>
      <c r="F885" s="11" t="s">
        <v>1976</v>
      </c>
      <c r="G885" s="11" t="s">
        <v>1977</v>
      </c>
      <c r="H885" s="11">
        <v>23</v>
      </c>
      <c r="I885" s="11" t="s">
        <v>1997</v>
      </c>
      <c r="J885" s="11" t="s">
        <v>1998</v>
      </c>
      <c r="K885" s="13">
        <v>60</v>
      </c>
      <c r="L885" s="14">
        <v>15</v>
      </c>
      <c r="M885" s="75">
        <v>13</v>
      </c>
      <c r="N885" s="11" t="s">
        <v>1999</v>
      </c>
      <c r="O885" s="12" t="s">
        <v>37</v>
      </c>
      <c r="P885" s="16">
        <v>135330769</v>
      </c>
      <c r="Q885" s="18">
        <v>15</v>
      </c>
      <c r="R885" s="20">
        <v>44197</v>
      </c>
      <c r="S885" s="22">
        <v>12</v>
      </c>
      <c r="T885" s="7" t="s">
        <v>1981</v>
      </c>
      <c r="U885" s="51">
        <v>15</v>
      </c>
      <c r="V885" s="79"/>
      <c r="W885" s="78"/>
      <c r="X885" s="49">
        <f t="shared" si="78"/>
        <v>0</v>
      </c>
      <c r="Y885" s="16">
        <v>0</v>
      </c>
      <c r="Z885" s="16">
        <v>100000000</v>
      </c>
      <c r="AA885" s="16">
        <v>100000000</v>
      </c>
      <c r="AB885" s="16">
        <v>0</v>
      </c>
      <c r="AC885" s="16">
        <v>0</v>
      </c>
      <c r="AD885" s="55">
        <v>100000000</v>
      </c>
      <c r="AF885" s="58">
        <f t="shared" si="81"/>
        <v>0</v>
      </c>
      <c r="AJ885" s="83">
        <f t="shared" si="82"/>
        <v>0</v>
      </c>
      <c r="AK885" s="84">
        <f t="shared" si="83"/>
        <v>0</v>
      </c>
      <c r="AL885" s="85"/>
    </row>
    <row r="886" spans="1:38" ht="12.75" hidden="1" customHeight="1" x14ac:dyDescent="0.25">
      <c r="A886" s="10" t="s">
        <v>1974</v>
      </c>
      <c r="B886" s="11" t="s">
        <v>1975</v>
      </c>
      <c r="C886" s="11" t="s">
        <v>92</v>
      </c>
      <c r="D886" s="90" t="str">
        <f t="shared" si="79"/>
        <v>43</v>
      </c>
      <c r="E886" s="90" t="str">
        <f t="shared" si="80"/>
        <v>4301</v>
      </c>
      <c r="F886" s="11" t="s">
        <v>1976</v>
      </c>
      <c r="G886" s="11" t="s">
        <v>1982</v>
      </c>
      <c r="H886" s="11">
        <v>24</v>
      </c>
      <c r="I886" s="11" t="s">
        <v>2000</v>
      </c>
      <c r="J886" s="11" t="s">
        <v>2001</v>
      </c>
      <c r="K886" s="13">
        <v>150</v>
      </c>
      <c r="L886" s="14">
        <v>89</v>
      </c>
      <c r="M886" s="75">
        <v>89</v>
      </c>
      <c r="N886" s="11" t="s">
        <v>2002</v>
      </c>
      <c r="O886" s="12" t="s">
        <v>37</v>
      </c>
      <c r="P886" s="16">
        <v>610000001</v>
      </c>
      <c r="Q886" s="18">
        <v>38</v>
      </c>
      <c r="R886" s="20">
        <v>44197</v>
      </c>
      <c r="S886" s="22">
        <v>12</v>
      </c>
      <c r="T886" s="7" t="s">
        <v>1981</v>
      </c>
      <c r="U886" s="51">
        <v>38</v>
      </c>
      <c r="V886" s="79"/>
      <c r="W886" s="78"/>
      <c r="X886" s="49">
        <f t="shared" si="78"/>
        <v>0</v>
      </c>
      <c r="Y886" s="16">
        <v>0</v>
      </c>
      <c r="Z886" s="16">
        <v>610000000</v>
      </c>
      <c r="AA886" s="16">
        <v>610000000</v>
      </c>
      <c r="AB886" s="16">
        <v>0</v>
      </c>
      <c r="AC886" s="16">
        <v>0</v>
      </c>
      <c r="AD886" s="55">
        <v>610000000</v>
      </c>
      <c r="AF886" s="58">
        <f t="shared" si="81"/>
        <v>0</v>
      </c>
      <c r="AJ886" s="83">
        <f t="shared" si="82"/>
        <v>0</v>
      </c>
      <c r="AK886" s="84">
        <f t="shared" si="83"/>
        <v>0</v>
      </c>
      <c r="AL886" s="85"/>
    </row>
    <row r="887" spans="1:38" ht="12.75" hidden="1" customHeight="1" x14ac:dyDescent="0.25">
      <c r="A887" s="10" t="s">
        <v>1974</v>
      </c>
      <c r="B887" s="11" t="s">
        <v>1975</v>
      </c>
      <c r="C887" s="11" t="s">
        <v>92</v>
      </c>
      <c r="D887" s="90" t="str">
        <f t="shared" si="79"/>
        <v>43</v>
      </c>
      <c r="E887" s="90" t="str">
        <f t="shared" si="80"/>
        <v>4301</v>
      </c>
      <c r="F887" s="11" t="s">
        <v>1976</v>
      </c>
      <c r="G887" s="11" t="s">
        <v>2003</v>
      </c>
      <c r="H887" s="11">
        <v>32</v>
      </c>
      <c r="I887" s="11" t="s">
        <v>2004</v>
      </c>
      <c r="J887" s="11" t="s">
        <v>2005</v>
      </c>
      <c r="K887" s="13">
        <v>1350</v>
      </c>
      <c r="L887" s="14">
        <v>600</v>
      </c>
      <c r="M887" s="75">
        <v>600</v>
      </c>
      <c r="N887" s="11" t="s">
        <v>2006</v>
      </c>
      <c r="O887" s="12" t="s">
        <v>37</v>
      </c>
      <c r="P887" s="16">
        <v>9392228593</v>
      </c>
      <c r="Q887" s="18">
        <v>300</v>
      </c>
      <c r="R887" s="20">
        <v>44197</v>
      </c>
      <c r="S887" s="22">
        <v>12</v>
      </c>
      <c r="T887" s="7" t="s">
        <v>1981</v>
      </c>
      <c r="U887" s="51">
        <v>300</v>
      </c>
      <c r="V887" s="79"/>
      <c r="W887" s="78"/>
      <c r="X887" s="49">
        <f t="shared" si="78"/>
        <v>0</v>
      </c>
      <c r="Y887" s="65">
        <v>600000000</v>
      </c>
      <c r="Z887" s="16">
        <v>9992228593</v>
      </c>
      <c r="AA887" s="16">
        <v>9392228593</v>
      </c>
      <c r="AB887" s="16">
        <v>0</v>
      </c>
      <c r="AC887" s="16">
        <v>0</v>
      </c>
      <c r="AD887" s="55">
        <v>9392228593</v>
      </c>
      <c r="AF887" s="58">
        <f t="shared" si="81"/>
        <v>0</v>
      </c>
      <c r="AJ887" s="83">
        <f t="shared" si="82"/>
        <v>0</v>
      </c>
      <c r="AK887" s="84">
        <f t="shared" si="83"/>
        <v>0</v>
      </c>
      <c r="AL887" s="85" t="s">
        <v>2767</v>
      </c>
    </row>
    <row r="888" spans="1:38" ht="12.75" hidden="1" customHeight="1" x14ac:dyDescent="0.25">
      <c r="A888" s="10" t="s">
        <v>1974</v>
      </c>
      <c r="B888" s="11" t="s">
        <v>1975</v>
      </c>
      <c r="C888" s="11" t="s">
        <v>92</v>
      </c>
      <c r="D888" s="90" t="str">
        <f t="shared" si="79"/>
        <v>43</v>
      </c>
      <c r="E888" s="90" t="str">
        <f t="shared" si="80"/>
        <v>4301</v>
      </c>
      <c r="F888" s="11" t="s">
        <v>2007</v>
      </c>
      <c r="G888" s="11" t="s">
        <v>2003</v>
      </c>
      <c r="H888" s="11">
        <v>32</v>
      </c>
      <c r="I888" s="11" t="s">
        <v>2004</v>
      </c>
      <c r="J888" s="11" t="s">
        <v>2005</v>
      </c>
      <c r="K888" s="13">
        <v>1350</v>
      </c>
      <c r="L888" s="14">
        <v>600</v>
      </c>
      <c r="M888" s="75">
        <v>600</v>
      </c>
      <c r="N888" s="11" t="s">
        <v>2006</v>
      </c>
      <c r="O888" s="12" t="s">
        <v>37</v>
      </c>
      <c r="P888" s="16">
        <v>10140000000</v>
      </c>
      <c r="Q888" s="18">
        <v>650</v>
      </c>
      <c r="R888" s="20">
        <v>44197</v>
      </c>
      <c r="S888" s="22">
        <v>12</v>
      </c>
      <c r="T888" s="7" t="s">
        <v>1981</v>
      </c>
      <c r="U888" s="51">
        <v>650</v>
      </c>
      <c r="V888" s="79"/>
      <c r="W888" s="78"/>
      <c r="X888" s="49">
        <f t="shared" si="78"/>
        <v>0</v>
      </c>
      <c r="Y888" s="16">
        <v>0</v>
      </c>
      <c r="Z888" s="16">
        <v>650000000</v>
      </c>
      <c r="AA888" s="16">
        <v>650000000</v>
      </c>
      <c r="AB888" s="16">
        <v>0</v>
      </c>
      <c r="AC888" s="16">
        <v>0</v>
      </c>
      <c r="AD888" s="55">
        <v>650000000</v>
      </c>
      <c r="AF888" s="58">
        <f t="shared" si="81"/>
        <v>0</v>
      </c>
      <c r="AJ888" s="83">
        <f t="shared" si="82"/>
        <v>0</v>
      </c>
      <c r="AK888" s="84">
        <f t="shared" si="83"/>
        <v>0</v>
      </c>
      <c r="AL888" s="85"/>
    </row>
    <row r="889" spans="1:38" ht="12.75" hidden="1" customHeight="1" x14ac:dyDescent="0.25">
      <c r="A889" s="10" t="s">
        <v>1974</v>
      </c>
      <c r="B889" s="11" t="s">
        <v>1975</v>
      </c>
      <c r="C889" s="11" t="s">
        <v>92</v>
      </c>
      <c r="D889" s="90" t="str">
        <f t="shared" si="79"/>
        <v>43</v>
      </c>
      <c r="E889" s="90" t="str">
        <f t="shared" si="80"/>
        <v>4301</v>
      </c>
      <c r="F889" s="11" t="s">
        <v>1976</v>
      </c>
      <c r="G889" s="11" t="s">
        <v>2008</v>
      </c>
      <c r="H889" s="11">
        <v>33</v>
      </c>
      <c r="I889" s="11" t="s">
        <v>2009</v>
      </c>
      <c r="J889" s="11" t="s">
        <v>2010</v>
      </c>
      <c r="K889" s="13">
        <v>300</v>
      </c>
      <c r="L889" s="14">
        <v>115</v>
      </c>
      <c r="M889" s="75">
        <v>112</v>
      </c>
      <c r="N889" s="11" t="s">
        <v>2011</v>
      </c>
      <c r="O889" s="12" t="s">
        <v>37</v>
      </c>
      <c r="P889" s="16">
        <v>300000000</v>
      </c>
      <c r="Q889" s="18">
        <v>100</v>
      </c>
      <c r="R889" s="20">
        <v>44197</v>
      </c>
      <c r="S889" s="22">
        <v>12</v>
      </c>
      <c r="T889" s="7" t="s">
        <v>1981</v>
      </c>
      <c r="U889" s="51">
        <v>100</v>
      </c>
      <c r="V889" s="79"/>
      <c r="W889" s="78"/>
      <c r="X889" s="49">
        <f t="shared" si="78"/>
        <v>0</v>
      </c>
      <c r="Y889" s="16">
        <v>0</v>
      </c>
      <c r="Z889" s="16">
        <v>300000000</v>
      </c>
      <c r="AA889" s="16">
        <v>300000000</v>
      </c>
      <c r="AB889" s="16">
        <v>0</v>
      </c>
      <c r="AC889" s="16">
        <v>0</v>
      </c>
      <c r="AD889" s="55">
        <v>300000000</v>
      </c>
      <c r="AF889" s="58">
        <f t="shared" si="81"/>
        <v>0</v>
      </c>
      <c r="AJ889" s="83">
        <f t="shared" si="82"/>
        <v>0</v>
      </c>
      <c r="AK889" s="84">
        <f t="shared" si="83"/>
        <v>0</v>
      </c>
      <c r="AL889" s="85"/>
    </row>
    <row r="890" spans="1:38" ht="12.75" hidden="1" customHeight="1" x14ac:dyDescent="0.25">
      <c r="A890" s="10" t="s">
        <v>1974</v>
      </c>
      <c r="B890" s="11" t="s">
        <v>1975</v>
      </c>
      <c r="C890" s="11" t="s">
        <v>92</v>
      </c>
      <c r="D890" s="90" t="str">
        <f t="shared" si="79"/>
        <v>43</v>
      </c>
      <c r="E890" s="90" t="str">
        <f t="shared" si="80"/>
        <v>4301</v>
      </c>
      <c r="F890" s="11" t="s">
        <v>1976</v>
      </c>
      <c r="G890" s="11" t="s">
        <v>1977</v>
      </c>
      <c r="H890" s="11">
        <v>60</v>
      </c>
      <c r="I890" s="11" t="s">
        <v>2012</v>
      </c>
      <c r="J890" s="11" t="s">
        <v>2013</v>
      </c>
      <c r="K890" s="13">
        <v>4</v>
      </c>
      <c r="L890" s="14">
        <v>1</v>
      </c>
      <c r="M890" s="75">
        <v>1</v>
      </c>
      <c r="N890" s="11" t="s">
        <v>2014</v>
      </c>
      <c r="O890" s="12" t="s">
        <v>37</v>
      </c>
      <c r="P890" s="16">
        <v>140000000</v>
      </c>
      <c r="Q890" s="18">
        <v>1</v>
      </c>
      <c r="R890" s="20">
        <v>44197</v>
      </c>
      <c r="S890" s="22">
        <v>12</v>
      </c>
      <c r="T890" s="7" t="s">
        <v>1981</v>
      </c>
      <c r="U890" s="51">
        <v>1</v>
      </c>
      <c r="V890" s="79"/>
      <c r="W890" s="78"/>
      <c r="X890" s="49">
        <f t="shared" si="78"/>
        <v>0</v>
      </c>
      <c r="Y890" s="16">
        <v>0</v>
      </c>
      <c r="Z890" s="16">
        <v>140000000</v>
      </c>
      <c r="AA890" s="16">
        <v>140000000</v>
      </c>
      <c r="AB890" s="16">
        <v>0</v>
      </c>
      <c r="AC890" s="16">
        <v>0</v>
      </c>
      <c r="AD890" s="55">
        <v>140000000</v>
      </c>
      <c r="AF890" s="58">
        <f t="shared" si="81"/>
        <v>0</v>
      </c>
      <c r="AJ890" s="83">
        <f t="shared" si="82"/>
        <v>0</v>
      </c>
      <c r="AK890" s="84">
        <f t="shared" si="83"/>
        <v>0</v>
      </c>
      <c r="AL890" s="85"/>
    </row>
    <row r="891" spans="1:38" ht="12.75" hidden="1" customHeight="1" x14ac:dyDescent="0.25">
      <c r="A891" s="10" t="s">
        <v>1974</v>
      </c>
      <c r="B891" s="11" t="s">
        <v>1975</v>
      </c>
      <c r="C891" s="11" t="s">
        <v>92</v>
      </c>
      <c r="D891" s="90" t="str">
        <f t="shared" si="79"/>
        <v>43</v>
      </c>
      <c r="E891" s="90" t="str">
        <f t="shared" si="80"/>
        <v>4301</v>
      </c>
      <c r="F891" s="11" t="s">
        <v>1976</v>
      </c>
      <c r="G891" s="11" t="s">
        <v>2008</v>
      </c>
      <c r="H891" s="11">
        <v>61</v>
      </c>
      <c r="I891" s="11" t="s">
        <v>2015</v>
      </c>
      <c r="J891" s="11" t="s">
        <v>2016</v>
      </c>
      <c r="K891" s="13">
        <v>200</v>
      </c>
      <c r="L891" s="14">
        <v>70</v>
      </c>
      <c r="M891" s="75">
        <v>0</v>
      </c>
      <c r="N891" s="11" t="s">
        <v>2017</v>
      </c>
      <c r="O891" s="12" t="s">
        <v>37</v>
      </c>
      <c r="P891" s="16">
        <v>1785000000</v>
      </c>
      <c r="Q891" s="18">
        <v>60</v>
      </c>
      <c r="R891" s="20">
        <v>44197</v>
      </c>
      <c r="S891" s="22">
        <v>12</v>
      </c>
      <c r="T891" s="7" t="s">
        <v>1981</v>
      </c>
      <c r="U891" s="51">
        <v>60</v>
      </c>
      <c r="V891" s="79"/>
      <c r="W891" s="78"/>
      <c r="X891" s="49">
        <f t="shared" si="78"/>
        <v>0</v>
      </c>
      <c r="Y891" s="16">
        <v>0</v>
      </c>
      <c r="Z891" s="16">
        <v>1785000000</v>
      </c>
      <c r="AA891" s="16">
        <v>1785000000</v>
      </c>
      <c r="AB891" s="16">
        <v>0</v>
      </c>
      <c r="AC891" s="16">
        <v>0</v>
      </c>
      <c r="AD891" s="55">
        <v>1785000000</v>
      </c>
      <c r="AF891" s="58">
        <f t="shared" si="81"/>
        <v>0</v>
      </c>
      <c r="AJ891" s="83">
        <f t="shared" si="82"/>
        <v>0</v>
      </c>
      <c r="AK891" s="84">
        <f t="shared" si="83"/>
        <v>0</v>
      </c>
      <c r="AL891" s="85"/>
    </row>
    <row r="892" spans="1:38" ht="12.75" hidden="1" customHeight="1" x14ac:dyDescent="0.25">
      <c r="A892" s="10" t="s">
        <v>1974</v>
      </c>
      <c r="B892" s="11" t="s">
        <v>1975</v>
      </c>
      <c r="C892" s="11" t="s">
        <v>92</v>
      </c>
      <c r="D892" s="90" t="str">
        <f t="shared" si="79"/>
        <v>43</v>
      </c>
      <c r="E892" s="90" t="str">
        <f t="shared" si="80"/>
        <v>4301</v>
      </c>
      <c r="F892" s="11" t="s">
        <v>1976</v>
      </c>
      <c r="G892" s="11" t="s">
        <v>2008</v>
      </c>
      <c r="H892" s="11">
        <v>62</v>
      </c>
      <c r="I892" s="11" t="s">
        <v>2018</v>
      </c>
      <c r="J892" s="11" t="s">
        <v>2019</v>
      </c>
      <c r="K892" s="13">
        <v>160</v>
      </c>
      <c r="L892" s="14">
        <v>60</v>
      </c>
      <c r="M892" s="75">
        <v>0</v>
      </c>
      <c r="N892" s="11" t="s">
        <v>2020</v>
      </c>
      <c r="O892" s="12" t="s">
        <v>37</v>
      </c>
      <c r="P892" s="16">
        <v>835000000</v>
      </c>
      <c r="Q892" s="18">
        <v>50</v>
      </c>
      <c r="R892" s="20">
        <v>44197</v>
      </c>
      <c r="S892" s="22">
        <v>12</v>
      </c>
      <c r="T892" s="7" t="s">
        <v>1981</v>
      </c>
      <c r="U892" s="51">
        <v>50</v>
      </c>
      <c r="V892" s="79"/>
      <c r="W892" s="78"/>
      <c r="X892" s="49">
        <f t="shared" si="78"/>
        <v>0</v>
      </c>
      <c r="Y892" s="16">
        <v>0</v>
      </c>
      <c r="Z892" s="16">
        <v>835000000</v>
      </c>
      <c r="AA892" s="16">
        <v>835000000</v>
      </c>
      <c r="AB892" s="16">
        <v>0</v>
      </c>
      <c r="AC892" s="16">
        <v>0</v>
      </c>
      <c r="AD892" s="55">
        <v>835000000</v>
      </c>
      <c r="AF892" s="58">
        <f t="shared" si="81"/>
        <v>0</v>
      </c>
      <c r="AJ892" s="83">
        <f t="shared" si="82"/>
        <v>0</v>
      </c>
      <c r="AK892" s="84">
        <f t="shared" si="83"/>
        <v>0</v>
      </c>
      <c r="AL892" s="85"/>
    </row>
    <row r="893" spans="1:38" ht="12.75" hidden="1" customHeight="1" x14ac:dyDescent="0.25">
      <c r="A893" s="10" t="s">
        <v>1974</v>
      </c>
      <c r="B893" s="11" t="s">
        <v>1975</v>
      </c>
      <c r="C893" s="11" t="s">
        <v>92</v>
      </c>
      <c r="D893" s="90" t="str">
        <f t="shared" si="79"/>
        <v>43</v>
      </c>
      <c r="E893" s="90" t="str">
        <f t="shared" si="80"/>
        <v>4301</v>
      </c>
      <c r="F893" s="11" t="s">
        <v>1976</v>
      </c>
      <c r="G893" s="11" t="s">
        <v>1977</v>
      </c>
      <c r="H893" s="11">
        <v>95</v>
      </c>
      <c r="I893" s="11" t="s">
        <v>2021</v>
      </c>
      <c r="J893" s="11" t="s">
        <v>2022</v>
      </c>
      <c r="K893" s="13">
        <v>3</v>
      </c>
      <c r="L893" s="14">
        <v>1</v>
      </c>
      <c r="M893" s="75">
        <v>0</v>
      </c>
      <c r="N893" s="11" t="s">
        <v>2023</v>
      </c>
      <c r="O893" s="12" t="s">
        <v>37</v>
      </c>
      <c r="P893" s="16">
        <v>130000000</v>
      </c>
      <c r="Q893" s="18">
        <v>1</v>
      </c>
      <c r="R893" s="20">
        <v>44197</v>
      </c>
      <c r="S893" s="22">
        <v>12</v>
      </c>
      <c r="T893" s="7" t="s">
        <v>1981</v>
      </c>
      <c r="U893" s="51">
        <v>1</v>
      </c>
      <c r="V893" s="79"/>
      <c r="W893" s="78"/>
      <c r="X893" s="49">
        <f t="shared" si="78"/>
        <v>0</v>
      </c>
      <c r="Y893" s="16">
        <v>0</v>
      </c>
      <c r="Z893" s="16">
        <v>130000000</v>
      </c>
      <c r="AA893" s="16">
        <v>130000000</v>
      </c>
      <c r="AB893" s="16">
        <v>0</v>
      </c>
      <c r="AC893" s="16">
        <v>0</v>
      </c>
      <c r="AD893" s="55">
        <v>130000000</v>
      </c>
      <c r="AF893" s="58">
        <f t="shared" si="81"/>
        <v>0</v>
      </c>
      <c r="AJ893" s="83">
        <f t="shared" si="82"/>
        <v>0</v>
      </c>
      <c r="AK893" s="84">
        <f t="shared" si="83"/>
        <v>0</v>
      </c>
      <c r="AL893" s="85"/>
    </row>
    <row r="894" spans="1:38" ht="12.75" hidden="1" customHeight="1" x14ac:dyDescent="0.25">
      <c r="A894" s="10" t="s">
        <v>1974</v>
      </c>
      <c r="B894" s="11" t="s">
        <v>1975</v>
      </c>
      <c r="C894" s="11" t="s">
        <v>92</v>
      </c>
      <c r="D894" s="90" t="str">
        <f t="shared" si="79"/>
        <v>43</v>
      </c>
      <c r="E894" s="90" t="str">
        <f t="shared" si="80"/>
        <v>4301</v>
      </c>
      <c r="F894" s="11" t="s">
        <v>1976</v>
      </c>
      <c r="G894" s="11" t="s">
        <v>1982</v>
      </c>
      <c r="H894" s="11">
        <v>107</v>
      </c>
      <c r="I894" s="11" t="s">
        <v>2024</v>
      </c>
      <c r="J894" s="11" t="s">
        <v>2025</v>
      </c>
      <c r="K894" s="13">
        <v>4</v>
      </c>
      <c r="L894" s="14">
        <v>1</v>
      </c>
      <c r="M894" s="75">
        <v>1</v>
      </c>
      <c r="N894" s="11" t="s">
        <v>2026</v>
      </c>
      <c r="O894" s="12" t="s">
        <v>37</v>
      </c>
      <c r="P894" s="16">
        <v>120000000</v>
      </c>
      <c r="Q894" s="18">
        <v>1</v>
      </c>
      <c r="R894" s="20">
        <v>44197</v>
      </c>
      <c r="S894" s="22">
        <v>12</v>
      </c>
      <c r="T894" s="7" t="s">
        <v>1981</v>
      </c>
      <c r="U894" s="51">
        <v>1</v>
      </c>
      <c r="V894" s="79"/>
      <c r="W894" s="78"/>
      <c r="X894" s="49">
        <f t="shared" si="78"/>
        <v>0</v>
      </c>
      <c r="Y894" s="16">
        <v>0</v>
      </c>
      <c r="Z894" s="16">
        <v>120000000</v>
      </c>
      <c r="AA894" s="16">
        <v>120000000</v>
      </c>
      <c r="AB894" s="16">
        <v>0</v>
      </c>
      <c r="AC894" s="16">
        <v>0</v>
      </c>
      <c r="AD894" s="55">
        <v>120000000</v>
      </c>
      <c r="AF894" s="58">
        <f t="shared" si="81"/>
        <v>0</v>
      </c>
      <c r="AJ894" s="83">
        <f t="shared" si="82"/>
        <v>0</v>
      </c>
      <c r="AK894" s="84">
        <f t="shared" si="83"/>
        <v>0</v>
      </c>
      <c r="AL894" s="85"/>
    </row>
    <row r="895" spans="1:38" ht="12.75" hidden="1" customHeight="1" x14ac:dyDescent="0.25">
      <c r="A895" s="10" t="s">
        <v>1974</v>
      </c>
      <c r="B895" s="11" t="s">
        <v>1975</v>
      </c>
      <c r="C895" s="11" t="s">
        <v>92</v>
      </c>
      <c r="D895" s="90" t="str">
        <f t="shared" si="79"/>
        <v>43</v>
      </c>
      <c r="E895" s="90" t="str">
        <f t="shared" si="80"/>
        <v>4302</v>
      </c>
      <c r="F895" s="11" t="s">
        <v>1992</v>
      </c>
      <c r="G895" s="11" t="s">
        <v>2027</v>
      </c>
      <c r="H895" s="11">
        <v>108</v>
      </c>
      <c r="I895" s="11" t="s">
        <v>2028</v>
      </c>
      <c r="J895" s="11" t="s">
        <v>2029</v>
      </c>
      <c r="K895" s="13">
        <v>105</v>
      </c>
      <c r="L895" s="14">
        <v>30</v>
      </c>
      <c r="M895" s="75">
        <v>30</v>
      </c>
      <c r="N895" s="11" t="s">
        <v>2030</v>
      </c>
      <c r="O895" s="12" t="s">
        <v>37</v>
      </c>
      <c r="P895" s="16">
        <v>4600000000</v>
      </c>
      <c r="Q895" s="18">
        <v>26</v>
      </c>
      <c r="R895" s="20">
        <v>44197</v>
      </c>
      <c r="S895" s="22">
        <v>12</v>
      </c>
      <c r="T895" s="7" t="s">
        <v>1981</v>
      </c>
      <c r="U895" s="51">
        <v>26</v>
      </c>
      <c r="V895" s="79"/>
      <c r="W895" s="78"/>
      <c r="X895" s="49">
        <f t="shared" si="78"/>
        <v>0</v>
      </c>
      <c r="Y895" s="16">
        <v>0</v>
      </c>
      <c r="Z895" s="16">
        <v>2252997315</v>
      </c>
      <c r="AA895" s="16">
        <v>2252997315</v>
      </c>
      <c r="AB895" s="16">
        <v>0</v>
      </c>
      <c r="AC895" s="16">
        <v>0</v>
      </c>
      <c r="AD895" s="55">
        <v>2252997315</v>
      </c>
      <c r="AF895" s="58">
        <f t="shared" si="81"/>
        <v>0</v>
      </c>
      <c r="AJ895" s="83">
        <f t="shared" si="82"/>
        <v>0</v>
      </c>
      <c r="AK895" s="84">
        <f t="shared" si="83"/>
        <v>0</v>
      </c>
      <c r="AL895" s="85"/>
    </row>
    <row r="896" spans="1:38" ht="12.75" hidden="1" customHeight="1" x14ac:dyDescent="0.25">
      <c r="A896" s="10" t="s">
        <v>1974</v>
      </c>
      <c r="B896" s="11" t="s">
        <v>1975</v>
      </c>
      <c r="C896" s="11" t="s">
        <v>92</v>
      </c>
      <c r="D896" s="90" t="str">
        <f t="shared" si="79"/>
        <v>43</v>
      </c>
      <c r="E896" s="90" t="str">
        <f t="shared" si="80"/>
        <v>4302</v>
      </c>
      <c r="F896" s="11" t="s">
        <v>2031</v>
      </c>
      <c r="G896" s="11" t="s">
        <v>2027</v>
      </c>
      <c r="H896" s="11">
        <v>108</v>
      </c>
      <c r="I896" s="11" t="s">
        <v>2028</v>
      </c>
      <c r="J896" s="11" t="s">
        <v>2029</v>
      </c>
      <c r="K896" s="13">
        <v>105</v>
      </c>
      <c r="L896" s="14">
        <v>30</v>
      </c>
      <c r="M896" s="75">
        <v>30</v>
      </c>
      <c r="N896" s="11" t="s">
        <v>2030</v>
      </c>
      <c r="O896" s="12" t="s">
        <v>37</v>
      </c>
      <c r="P896" s="16">
        <v>2040000000</v>
      </c>
      <c r="Q896" s="18">
        <v>30</v>
      </c>
      <c r="R896" s="20">
        <v>44197</v>
      </c>
      <c r="S896" s="22">
        <v>12</v>
      </c>
      <c r="T896" s="7" t="s">
        <v>1981</v>
      </c>
      <c r="U896" s="51">
        <v>30</v>
      </c>
      <c r="V896" s="79"/>
      <c r="W896" s="78"/>
      <c r="X896" s="49">
        <f t="shared" si="78"/>
        <v>0</v>
      </c>
      <c r="Y896" s="16">
        <v>0</v>
      </c>
      <c r="Z896" s="16">
        <v>600000000</v>
      </c>
      <c r="AA896" s="16">
        <v>600000000</v>
      </c>
      <c r="AB896" s="16">
        <v>0</v>
      </c>
      <c r="AC896" s="16">
        <v>0</v>
      </c>
      <c r="AD896" s="55">
        <v>600000000</v>
      </c>
      <c r="AF896" s="58">
        <f t="shared" si="81"/>
        <v>0</v>
      </c>
      <c r="AJ896" s="83">
        <f t="shared" si="82"/>
        <v>0</v>
      </c>
      <c r="AK896" s="84">
        <f t="shared" si="83"/>
        <v>0</v>
      </c>
      <c r="AL896" s="85"/>
    </row>
    <row r="897" spans="1:38" ht="12.75" hidden="1" customHeight="1" x14ac:dyDescent="0.25">
      <c r="A897" s="10" t="s">
        <v>1974</v>
      </c>
      <c r="B897" s="11" t="s">
        <v>1975</v>
      </c>
      <c r="C897" s="11" t="s">
        <v>92</v>
      </c>
      <c r="D897" s="90" t="str">
        <f t="shared" si="79"/>
        <v>43</v>
      </c>
      <c r="E897" s="90" t="str">
        <f t="shared" si="80"/>
        <v>4302</v>
      </c>
      <c r="F897" s="11" t="s">
        <v>1992</v>
      </c>
      <c r="G897" s="11" t="s">
        <v>2032</v>
      </c>
      <c r="H897" s="11">
        <v>109</v>
      </c>
      <c r="I897" s="11" t="s">
        <v>2033</v>
      </c>
      <c r="J897" s="11" t="s">
        <v>2034</v>
      </c>
      <c r="K897" s="13">
        <v>1200</v>
      </c>
      <c r="L897" s="14">
        <v>281</v>
      </c>
      <c r="M897" s="75">
        <v>281</v>
      </c>
      <c r="N897" s="11" t="s">
        <v>2035</v>
      </c>
      <c r="O897" s="12" t="s">
        <v>37</v>
      </c>
      <c r="P897" s="16">
        <v>3070000000</v>
      </c>
      <c r="Q897" s="18">
        <v>163</v>
      </c>
      <c r="R897" s="20">
        <v>44197</v>
      </c>
      <c r="S897" s="22">
        <v>12</v>
      </c>
      <c r="T897" s="7" t="s">
        <v>1981</v>
      </c>
      <c r="U897" s="51">
        <v>163</v>
      </c>
      <c r="V897" s="79"/>
      <c r="W897" s="78"/>
      <c r="X897" s="49">
        <f t="shared" si="78"/>
        <v>0</v>
      </c>
      <c r="Y897" s="16">
        <v>0</v>
      </c>
      <c r="Z897" s="16">
        <v>3070000000</v>
      </c>
      <c r="AA897" s="16">
        <v>3070000000</v>
      </c>
      <c r="AB897" s="16">
        <v>0</v>
      </c>
      <c r="AC897" s="16">
        <v>0</v>
      </c>
      <c r="AD897" s="55">
        <v>3070000000</v>
      </c>
      <c r="AF897" s="58">
        <f t="shared" si="81"/>
        <v>0</v>
      </c>
      <c r="AJ897" s="83">
        <f t="shared" si="82"/>
        <v>0</v>
      </c>
      <c r="AK897" s="84">
        <f t="shared" si="83"/>
        <v>0</v>
      </c>
      <c r="AL897" s="85"/>
    </row>
    <row r="898" spans="1:38" ht="12.75" hidden="1" customHeight="1" x14ac:dyDescent="0.25">
      <c r="A898" s="10" t="s">
        <v>1974</v>
      </c>
      <c r="B898" s="11" t="s">
        <v>1975</v>
      </c>
      <c r="C898" s="11" t="s">
        <v>92</v>
      </c>
      <c r="D898" s="90" t="str">
        <f t="shared" si="79"/>
        <v>43</v>
      </c>
      <c r="E898" s="90" t="str">
        <f t="shared" si="80"/>
        <v>4302</v>
      </c>
      <c r="F898" s="11" t="s">
        <v>1992</v>
      </c>
      <c r="G898" s="11" t="s">
        <v>1993</v>
      </c>
      <c r="H898" s="11">
        <v>110</v>
      </c>
      <c r="I898" s="11" t="s">
        <v>2036</v>
      </c>
      <c r="J898" s="11" t="s">
        <v>2037</v>
      </c>
      <c r="K898" s="13">
        <v>3</v>
      </c>
      <c r="L898" s="14">
        <v>1</v>
      </c>
      <c r="M898" s="75">
        <v>1</v>
      </c>
      <c r="N898" s="11" t="s">
        <v>2038</v>
      </c>
      <c r="O898" s="12" t="s">
        <v>37</v>
      </c>
      <c r="P898" s="16">
        <v>3748720891</v>
      </c>
      <c r="Q898" s="18">
        <v>1</v>
      </c>
      <c r="R898" s="20">
        <v>44197</v>
      </c>
      <c r="S898" s="22">
        <v>12</v>
      </c>
      <c r="T898" s="7" t="s">
        <v>1981</v>
      </c>
      <c r="U898" s="51">
        <v>1</v>
      </c>
      <c r="V898" s="79"/>
      <c r="W898" s="78"/>
      <c r="X898" s="49">
        <f t="shared" si="78"/>
        <v>0</v>
      </c>
      <c r="Y898" s="16">
        <v>0</v>
      </c>
      <c r="Z898" s="16">
        <v>2460000000</v>
      </c>
      <c r="AA898" s="16">
        <v>2460000000</v>
      </c>
      <c r="AB898" s="16">
        <v>0</v>
      </c>
      <c r="AC898" s="16">
        <v>0</v>
      </c>
      <c r="AD898" s="55">
        <v>2460000000</v>
      </c>
      <c r="AF898" s="58">
        <f t="shared" si="81"/>
        <v>0</v>
      </c>
      <c r="AJ898" s="83">
        <f t="shared" si="82"/>
        <v>0</v>
      </c>
      <c r="AK898" s="84">
        <f t="shared" si="83"/>
        <v>0</v>
      </c>
      <c r="AL898" s="85"/>
    </row>
    <row r="899" spans="1:38" ht="12.75" hidden="1" customHeight="1" x14ac:dyDescent="0.25">
      <c r="A899" s="10" t="s">
        <v>1974</v>
      </c>
      <c r="B899" s="11" t="s">
        <v>1975</v>
      </c>
      <c r="C899" s="11" t="s">
        <v>92</v>
      </c>
      <c r="D899" s="90" t="str">
        <f t="shared" si="79"/>
        <v>43</v>
      </c>
      <c r="E899" s="90" t="str">
        <f t="shared" si="80"/>
        <v>4301</v>
      </c>
      <c r="F899" s="11" t="s">
        <v>1976</v>
      </c>
      <c r="G899" s="11" t="s">
        <v>1982</v>
      </c>
      <c r="H899" s="11">
        <v>111</v>
      </c>
      <c r="I899" s="11" t="s">
        <v>2039</v>
      </c>
      <c r="J899" s="11" t="s">
        <v>2040</v>
      </c>
      <c r="K899" s="13">
        <v>600</v>
      </c>
      <c r="L899" s="14">
        <v>165</v>
      </c>
      <c r="M899" s="75">
        <v>165</v>
      </c>
      <c r="N899" s="11" t="s">
        <v>2041</v>
      </c>
      <c r="O899" s="12" t="s">
        <v>37</v>
      </c>
      <c r="P899" s="16">
        <v>5800000000</v>
      </c>
      <c r="Q899" s="18">
        <v>150</v>
      </c>
      <c r="R899" s="20">
        <v>44197</v>
      </c>
      <c r="S899" s="22">
        <v>12</v>
      </c>
      <c r="T899" s="7" t="s">
        <v>1981</v>
      </c>
      <c r="U899" s="51">
        <v>150</v>
      </c>
      <c r="V899" s="79"/>
      <c r="W899" s="78"/>
      <c r="X899" s="49">
        <f t="shared" si="78"/>
        <v>0</v>
      </c>
      <c r="Y899" s="16">
        <v>0</v>
      </c>
      <c r="Z899" s="16">
        <v>5800000000</v>
      </c>
      <c r="AA899" s="16">
        <v>5800000000</v>
      </c>
      <c r="AB899" s="16">
        <v>0</v>
      </c>
      <c r="AC899" s="16">
        <v>0</v>
      </c>
      <c r="AD899" s="55">
        <v>5800000000</v>
      </c>
      <c r="AF899" s="58">
        <f t="shared" si="81"/>
        <v>0</v>
      </c>
      <c r="AJ899" s="83">
        <f t="shared" si="82"/>
        <v>0</v>
      </c>
      <c r="AK899" s="84">
        <f t="shared" si="83"/>
        <v>0</v>
      </c>
      <c r="AL899" s="85"/>
    </row>
    <row r="900" spans="1:38" ht="12.75" hidden="1" customHeight="1" x14ac:dyDescent="0.25">
      <c r="A900" s="10" t="s">
        <v>1974</v>
      </c>
      <c r="B900" s="11" t="s">
        <v>1975</v>
      </c>
      <c r="C900" s="11" t="s">
        <v>92</v>
      </c>
      <c r="D900" s="90" t="str">
        <f t="shared" si="79"/>
        <v>43</v>
      </c>
      <c r="E900" s="90" t="str">
        <f t="shared" si="80"/>
        <v>4301</v>
      </c>
      <c r="F900" s="11" t="s">
        <v>1976</v>
      </c>
      <c r="G900" s="11" t="s">
        <v>1982</v>
      </c>
      <c r="H900" s="11">
        <v>118</v>
      </c>
      <c r="I900" s="11" t="s">
        <v>2042</v>
      </c>
      <c r="J900" s="11" t="s">
        <v>2043</v>
      </c>
      <c r="K900" s="13">
        <v>370</v>
      </c>
      <c r="L900" s="14">
        <v>300</v>
      </c>
      <c r="M900" s="75">
        <v>444</v>
      </c>
      <c r="N900" s="11" t="s">
        <v>2044</v>
      </c>
      <c r="O900" s="12" t="s">
        <v>37</v>
      </c>
      <c r="P900" s="16">
        <v>12040948451</v>
      </c>
      <c r="Q900" s="18">
        <v>300</v>
      </c>
      <c r="R900" s="20">
        <v>44197</v>
      </c>
      <c r="S900" s="22">
        <v>12</v>
      </c>
      <c r="T900" s="7" t="s">
        <v>1981</v>
      </c>
      <c r="U900" s="51">
        <v>300</v>
      </c>
      <c r="V900" s="79"/>
      <c r="W900" s="78"/>
      <c r="X900" s="49">
        <f t="shared" si="78"/>
        <v>0</v>
      </c>
      <c r="Y900" s="16">
        <v>0</v>
      </c>
      <c r="Z900" s="16">
        <v>12040948451</v>
      </c>
      <c r="AA900" s="16">
        <v>12040948451</v>
      </c>
      <c r="AB900" s="16">
        <v>0</v>
      </c>
      <c r="AC900" s="16">
        <v>0</v>
      </c>
      <c r="AD900" s="55">
        <v>12040948451</v>
      </c>
      <c r="AF900" s="58">
        <f t="shared" si="81"/>
        <v>0</v>
      </c>
      <c r="AJ900" s="83">
        <f t="shared" si="82"/>
        <v>0</v>
      </c>
      <c r="AK900" s="84">
        <f t="shared" si="83"/>
        <v>0</v>
      </c>
      <c r="AL900" s="85"/>
    </row>
    <row r="901" spans="1:38" ht="12.75" hidden="1" customHeight="1" x14ac:dyDescent="0.25">
      <c r="A901" s="10" t="s">
        <v>1974</v>
      </c>
      <c r="B901" s="11" t="s">
        <v>1975</v>
      </c>
      <c r="C901" s="11" t="s">
        <v>92</v>
      </c>
      <c r="D901" s="90" t="str">
        <f t="shared" si="79"/>
        <v>43</v>
      </c>
      <c r="E901" s="90" t="str">
        <f t="shared" si="80"/>
        <v>4301</v>
      </c>
      <c r="F901" s="11" t="s">
        <v>1976</v>
      </c>
      <c r="G901" s="11" t="s">
        <v>1977</v>
      </c>
      <c r="H901" s="11">
        <v>119</v>
      </c>
      <c r="I901" s="11" t="s">
        <v>2045</v>
      </c>
      <c r="J901" s="11" t="s">
        <v>2046</v>
      </c>
      <c r="K901" s="13">
        <v>3</v>
      </c>
      <c r="L901" s="14">
        <v>1</v>
      </c>
      <c r="M901" s="75">
        <v>1</v>
      </c>
      <c r="N901" s="11" t="s">
        <v>2047</v>
      </c>
      <c r="O901" s="12" t="s">
        <v>37</v>
      </c>
      <c r="P901" s="16">
        <v>350000000</v>
      </c>
      <c r="Q901" s="18">
        <v>1</v>
      </c>
      <c r="R901" s="20">
        <v>44197</v>
      </c>
      <c r="S901" s="22">
        <v>12</v>
      </c>
      <c r="T901" s="7" t="s">
        <v>1981</v>
      </c>
      <c r="U901" s="51">
        <v>1</v>
      </c>
      <c r="V901" s="79"/>
      <c r="W901" s="78"/>
      <c r="X901" s="49">
        <f t="shared" si="78"/>
        <v>0</v>
      </c>
      <c r="Y901" s="65">
        <v>505511500</v>
      </c>
      <c r="Z901" s="16">
        <v>855511500</v>
      </c>
      <c r="AA901" s="16">
        <v>350000000</v>
      </c>
      <c r="AB901" s="16">
        <v>0</v>
      </c>
      <c r="AC901" s="16">
        <v>0</v>
      </c>
      <c r="AD901" s="55">
        <v>350000000</v>
      </c>
      <c r="AF901" s="58">
        <f t="shared" si="81"/>
        <v>0</v>
      </c>
      <c r="AJ901" s="83">
        <f t="shared" si="82"/>
        <v>0</v>
      </c>
      <c r="AK901" s="84">
        <f t="shared" si="83"/>
        <v>0</v>
      </c>
      <c r="AL901" s="85" t="s">
        <v>2767</v>
      </c>
    </row>
    <row r="902" spans="1:38" ht="12.75" hidden="1" customHeight="1" x14ac:dyDescent="0.25">
      <c r="A902" s="10" t="s">
        <v>1974</v>
      </c>
      <c r="B902" s="11" t="s">
        <v>1975</v>
      </c>
      <c r="C902" s="11" t="s">
        <v>92</v>
      </c>
      <c r="D902" s="90" t="str">
        <f t="shared" si="79"/>
        <v>43</v>
      </c>
      <c r="E902" s="90" t="str">
        <f t="shared" si="80"/>
        <v>4301</v>
      </c>
      <c r="F902" s="11" t="s">
        <v>1976</v>
      </c>
      <c r="G902" s="11" t="s">
        <v>1982</v>
      </c>
      <c r="H902" s="11">
        <v>131</v>
      </c>
      <c r="I902" s="11" t="s">
        <v>2048</v>
      </c>
      <c r="J902" s="11" t="s">
        <v>2049</v>
      </c>
      <c r="K902" s="13">
        <v>12000</v>
      </c>
      <c r="L902" s="14">
        <v>4100</v>
      </c>
      <c r="M902" s="75">
        <v>4100</v>
      </c>
      <c r="N902" s="11" t="s">
        <v>2050</v>
      </c>
      <c r="O902" s="12" t="s">
        <v>37</v>
      </c>
      <c r="P902" s="16">
        <v>180000000</v>
      </c>
      <c r="Q902" s="18">
        <v>3000</v>
      </c>
      <c r="R902" s="20">
        <v>44197</v>
      </c>
      <c r="S902" s="22">
        <v>12</v>
      </c>
      <c r="T902" s="7" t="s">
        <v>1981</v>
      </c>
      <c r="U902" s="51">
        <v>3000</v>
      </c>
      <c r="V902" s="79"/>
      <c r="W902" s="78"/>
      <c r="X902" s="49">
        <f t="shared" si="78"/>
        <v>0</v>
      </c>
      <c r="Y902" s="16">
        <v>0</v>
      </c>
      <c r="Z902" s="16">
        <v>180000000</v>
      </c>
      <c r="AA902" s="16">
        <v>180000000</v>
      </c>
      <c r="AB902" s="16">
        <v>0</v>
      </c>
      <c r="AC902" s="16">
        <v>0</v>
      </c>
      <c r="AD902" s="55">
        <v>180000000</v>
      </c>
      <c r="AF902" s="58">
        <f t="shared" si="81"/>
        <v>0</v>
      </c>
      <c r="AJ902" s="83">
        <f t="shared" si="82"/>
        <v>0</v>
      </c>
      <c r="AK902" s="84">
        <f t="shared" si="83"/>
        <v>0</v>
      </c>
      <c r="AL902" s="85"/>
    </row>
    <row r="903" spans="1:38" ht="12.75" hidden="1" customHeight="1" x14ac:dyDescent="0.25">
      <c r="A903" s="10" t="s">
        <v>1974</v>
      </c>
      <c r="B903" s="11" t="s">
        <v>1975</v>
      </c>
      <c r="C903" s="11" t="s">
        <v>92</v>
      </c>
      <c r="D903" s="90" t="str">
        <f t="shared" si="79"/>
        <v>43</v>
      </c>
      <c r="E903" s="90" t="str">
        <f t="shared" si="80"/>
        <v>4301</v>
      </c>
      <c r="F903" s="11" t="s">
        <v>1976</v>
      </c>
      <c r="G903" s="11" t="s">
        <v>1982</v>
      </c>
      <c r="H903" s="11">
        <v>146</v>
      </c>
      <c r="I903" s="11" t="s">
        <v>2051</v>
      </c>
      <c r="J903" s="11" t="s">
        <v>2052</v>
      </c>
      <c r="K903" s="13">
        <v>1</v>
      </c>
      <c r="L903" s="14">
        <v>1</v>
      </c>
      <c r="M903" s="75">
        <v>1</v>
      </c>
      <c r="N903" s="11" t="s">
        <v>2053</v>
      </c>
      <c r="O903" s="12" t="s">
        <v>37</v>
      </c>
      <c r="P903" s="16">
        <v>30000000</v>
      </c>
      <c r="Q903" s="18">
        <v>1</v>
      </c>
      <c r="R903" s="20">
        <v>44197</v>
      </c>
      <c r="S903" s="22">
        <v>12</v>
      </c>
      <c r="T903" s="7" t="s">
        <v>1981</v>
      </c>
      <c r="U903" s="51">
        <v>1</v>
      </c>
      <c r="V903" s="79"/>
      <c r="W903" s="78"/>
      <c r="X903" s="49">
        <f t="shared" si="78"/>
        <v>0</v>
      </c>
      <c r="Y903" s="16">
        <v>0</v>
      </c>
      <c r="Z903" s="16">
        <v>30000000</v>
      </c>
      <c r="AA903" s="16">
        <v>30000000</v>
      </c>
      <c r="AB903" s="16">
        <v>0</v>
      </c>
      <c r="AC903" s="16">
        <v>0</v>
      </c>
      <c r="AD903" s="55">
        <v>30000000</v>
      </c>
      <c r="AF903" s="58">
        <f t="shared" si="81"/>
        <v>0</v>
      </c>
      <c r="AJ903" s="83">
        <f t="shared" si="82"/>
        <v>0</v>
      </c>
      <c r="AK903" s="84">
        <f t="shared" si="83"/>
        <v>0</v>
      </c>
      <c r="AL903" s="85"/>
    </row>
    <row r="904" spans="1:38" ht="12.75" hidden="1" customHeight="1" x14ac:dyDescent="0.25">
      <c r="A904" s="10" t="s">
        <v>1974</v>
      </c>
      <c r="B904" s="11" t="s">
        <v>1975</v>
      </c>
      <c r="C904" s="11" t="s">
        <v>92</v>
      </c>
      <c r="D904" s="90" t="str">
        <f t="shared" si="79"/>
        <v>43</v>
      </c>
      <c r="E904" s="90" t="str">
        <f t="shared" si="80"/>
        <v>4301</v>
      </c>
      <c r="F904" s="11" t="s">
        <v>1976</v>
      </c>
      <c r="G904" s="11" t="s">
        <v>1977</v>
      </c>
      <c r="H904" s="11">
        <v>147</v>
      </c>
      <c r="I904" s="11" t="s">
        <v>2054</v>
      </c>
      <c r="J904" s="11" t="s">
        <v>2055</v>
      </c>
      <c r="K904" s="13">
        <v>50</v>
      </c>
      <c r="L904" s="14">
        <v>15</v>
      </c>
      <c r="M904" s="75">
        <v>15</v>
      </c>
      <c r="N904" s="11" t="s">
        <v>2056</v>
      </c>
      <c r="O904" s="12" t="s">
        <v>37</v>
      </c>
      <c r="P904" s="16">
        <v>80000000</v>
      </c>
      <c r="Q904" s="18">
        <v>15</v>
      </c>
      <c r="R904" s="20">
        <v>44197</v>
      </c>
      <c r="S904" s="22">
        <v>12</v>
      </c>
      <c r="T904" s="7" t="s">
        <v>1981</v>
      </c>
      <c r="U904" s="51">
        <v>15</v>
      </c>
      <c r="V904" s="79"/>
      <c r="W904" s="78"/>
      <c r="X904" s="49">
        <f t="shared" si="78"/>
        <v>0</v>
      </c>
      <c r="Y904" s="16">
        <v>0</v>
      </c>
      <c r="Z904" s="16">
        <v>80000000</v>
      </c>
      <c r="AA904" s="16">
        <v>80000000</v>
      </c>
      <c r="AB904" s="16">
        <v>0</v>
      </c>
      <c r="AC904" s="16">
        <v>0</v>
      </c>
      <c r="AD904" s="55">
        <v>80000000</v>
      </c>
      <c r="AF904" s="58">
        <f t="shared" si="81"/>
        <v>0</v>
      </c>
      <c r="AJ904" s="83">
        <f t="shared" si="82"/>
        <v>0</v>
      </c>
      <c r="AK904" s="84">
        <f t="shared" si="83"/>
        <v>0</v>
      </c>
      <c r="AL904" s="85"/>
    </row>
    <row r="905" spans="1:38" ht="12.75" hidden="1" customHeight="1" x14ac:dyDescent="0.25">
      <c r="A905" s="10" t="s">
        <v>1974</v>
      </c>
      <c r="B905" s="11" t="s">
        <v>1975</v>
      </c>
      <c r="C905" s="11" t="s">
        <v>92</v>
      </c>
      <c r="D905" s="90" t="str">
        <f t="shared" si="79"/>
        <v>43</v>
      </c>
      <c r="E905" s="90" t="str">
        <f t="shared" si="80"/>
        <v>4301</v>
      </c>
      <c r="F905" s="11" t="s">
        <v>2057</v>
      </c>
      <c r="G905" s="11" t="s">
        <v>2058</v>
      </c>
      <c r="H905" s="11">
        <v>147</v>
      </c>
      <c r="I905" s="11" t="s">
        <v>2054</v>
      </c>
      <c r="J905" s="11" t="s">
        <v>2055</v>
      </c>
      <c r="K905" s="13">
        <v>50</v>
      </c>
      <c r="L905" s="14">
        <v>15</v>
      </c>
      <c r="M905" s="75">
        <v>15</v>
      </c>
      <c r="N905" s="11" t="s">
        <v>2056</v>
      </c>
      <c r="O905" s="12" t="s">
        <v>37</v>
      </c>
      <c r="P905" s="16">
        <v>120000000</v>
      </c>
      <c r="Q905" s="18">
        <v>15</v>
      </c>
      <c r="R905" s="20">
        <v>44197</v>
      </c>
      <c r="S905" s="22">
        <v>12</v>
      </c>
      <c r="T905" s="7" t="s">
        <v>1981</v>
      </c>
      <c r="U905" s="51">
        <v>15</v>
      </c>
      <c r="V905" s="79"/>
      <c r="W905" s="78"/>
      <c r="X905" s="49">
        <f t="shared" si="78"/>
        <v>0</v>
      </c>
      <c r="Y905" s="16">
        <v>0</v>
      </c>
      <c r="Z905" s="16">
        <v>100000000</v>
      </c>
      <c r="AA905" s="16">
        <v>100000000</v>
      </c>
      <c r="AB905" s="16">
        <v>0</v>
      </c>
      <c r="AC905" s="16">
        <v>0</v>
      </c>
      <c r="AD905" s="55">
        <v>100000000</v>
      </c>
      <c r="AF905" s="58">
        <f t="shared" si="81"/>
        <v>0</v>
      </c>
      <c r="AJ905" s="83">
        <f t="shared" si="82"/>
        <v>0</v>
      </c>
      <c r="AK905" s="84">
        <f t="shared" si="83"/>
        <v>0</v>
      </c>
      <c r="AL905" s="85"/>
    </row>
    <row r="906" spans="1:38" ht="12.75" hidden="1" customHeight="1" x14ac:dyDescent="0.25">
      <c r="A906" s="10" t="s">
        <v>1974</v>
      </c>
      <c r="B906" s="11" t="s">
        <v>1975</v>
      </c>
      <c r="C906" s="11" t="s">
        <v>92</v>
      </c>
      <c r="D906" s="90" t="str">
        <f t="shared" si="79"/>
        <v>43</v>
      </c>
      <c r="E906" s="90" t="str">
        <f t="shared" si="80"/>
        <v>4301</v>
      </c>
      <c r="F906" s="11" t="s">
        <v>1976</v>
      </c>
      <c r="G906" s="11" t="s">
        <v>1977</v>
      </c>
      <c r="H906" s="11">
        <v>158</v>
      </c>
      <c r="I906" s="11" t="s">
        <v>2059</v>
      </c>
      <c r="J906" s="11" t="s">
        <v>2060</v>
      </c>
      <c r="K906" s="13">
        <v>40</v>
      </c>
      <c r="L906" s="14">
        <v>12</v>
      </c>
      <c r="M906" s="75">
        <v>14</v>
      </c>
      <c r="N906" s="11" t="s">
        <v>2061</v>
      </c>
      <c r="O906" s="12" t="s">
        <v>37</v>
      </c>
      <c r="P906" s="16">
        <v>87000000</v>
      </c>
      <c r="Q906" s="18">
        <v>10</v>
      </c>
      <c r="R906" s="20">
        <v>44197</v>
      </c>
      <c r="S906" s="22">
        <v>12</v>
      </c>
      <c r="T906" s="7" t="s">
        <v>1981</v>
      </c>
      <c r="U906" s="51">
        <v>10</v>
      </c>
      <c r="V906" s="79"/>
      <c r="W906" s="78"/>
      <c r="X906" s="49">
        <f t="shared" si="78"/>
        <v>0</v>
      </c>
      <c r="Y906" s="16">
        <v>0</v>
      </c>
      <c r="Z906" s="16">
        <v>80000000</v>
      </c>
      <c r="AA906" s="16">
        <v>80000000</v>
      </c>
      <c r="AB906" s="16">
        <v>0</v>
      </c>
      <c r="AC906" s="16">
        <v>0</v>
      </c>
      <c r="AD906" s="55">
        <v>80000000</v>
      </c>
      <c r="AF906" s="58">
        <f t="shared" si="81"/>
        <v>0</v>
      </c>
      <c r="AJ906" s="83">
        <f t="shared" si="82"/>
        <v>0</v>
      </c>
      <c r="AK906" s="84">
        <f t="shared" si="83"/>
        <v>0</v>
      </c>
      <c r="AL906" s="85"/>
    </row>
    <row r="907" spans="1:38" ht="12.75" hidden="1" customHeight="1" x14ac:dyDescent="0.25">
      <c r="A907" s="10" t="s">
        <v>1974</v>
      </c>
      <c r="B907" s="11" t="s">
        <v>1975</v>
      </c>
      <c r="C907" s="11" t="s">
        <v>92</v>
      </c>
      <c r="D907" s="90" t="str">
        <f t="shared" si="79"/>
        <v>43</v>
      </c>
      <c r="E907" s="90" t="str">
        <f t="shared" si="80"/>
        <v>4301</v>
      </c>
      <c r="F907" s="11" t="s">
        <v>1976</v>
      </c>
      <c r="G907" s="11" t="s">
        <v>1977</v>
      </c>
      <c r="H907" s="11">
        <v>167</v>
      </c>
      <c r="I907" s="11" t="s">
        <v>2062</v>
      </c>
      <c r="J907" s="11" t="s">
        <v>2063</v>
      </c>
      <c r="K907" s="13">
        <v>13</v>
      </c>
      <c r="L907" s="14">
        <v>13</v>
      </c>
      <c r="M907" s="75">
        <v>17</v>
      </c>
      <c r="N907" s="11" t="s">
        <v>2064</v>
      </c>
      <c r="O907" s="12" t="s">
        <v>37</v>
      </c>
      <c r="P907" s="16">
        <v>113670000</v>
      </c>
      <c r="Q907" s="18">
        <v>13</v>
      </c>
      <c r="R907" s="20">
        <v>44197</v>
      </c>
      <c r="S907" s="22">
        <v>12</v>
      </c>
      <c r="T907" s="7" t="s">
        <v>1981</v>
      </c>
      <c r="U907" s="51">
        <v>13</v>
      </c>
      <c r="V907" s="79"/>
      <c r="W907" s="78"/>
      <c r="X907" s="49">
        <f t="shared" si="78"/>
        <v>0</v>
      </c>
      <c r="Y907" s="16">
        <v>0</v>
      </c>
      <c r="Z907" s="16">
        <v>93170000</v>
      </c>
      <c r="AA907" s="16">
        <v>93170000</v>
      </c>
      <c r="AB907" s="16">
        <v>0</v>
      </c>
      <c r="AC907" s="16">
        <v>0</v>
      </c>
      <c r="AD907" s="55">
        <v>93170000</v>
      </c>
      <c r="AF907" s="58">
        <f t="shared" si="81"/>
        <v>0</v>
      </c>
      <c r="AJ907" s="83">
        <f t="shared" si="82"/>
        <v>0</v>
      </c>
      <c r="AK907" s="84">
        <f t="shared" si="83"/>
        <v>0</v>
      </c>
      <c r="AL907" s="85"/>
    </row>
    <row r="908" spans="1:38" ht="12.75" hidden="1" customHeight="1" x14ac:dyDescent="0.25">
      <c r="A908" s="10" t="s">
        <v>2065</v>
      </c>
      <c r="B908" s="11" t="s">
        <v>2066</v>
      </c>
      <c r="C908" s="11" t="s">
        <v>92</v>
      </c>
      <c r="D908" s="90" t="str">
        <f t="shared" si="79"/>
        <v>36</v>
      </c>
      <c r="E908" s="90" t="str">
        <f t="shared" si="80"/>
        <v>3603</v>
      </c>
      <c r="F908" s="11" t="s">
        <v>2067</v>
      </c>
      <c r="G908" s="11" t="s">
        <v>2068</v>
      </c>
      <c r="H908" s="11">
        <v>13</v>
      </c>
      <c r="I908" s="11" t="s">
        <v>2069</v>
      </c>
      <c r="J908" s="11" t="s">
        <v>2070</v>
      </c>
      <c r="K908" s="13">
        <v>7000</v>
      </c>
      <c r="L908" s="14">
        <v>1900</v>
      </c>
      <c r="M908" s="75">
        <v>2021</v>
      </c>
      <c r="N908" s="11" t="s">
        <v>2071</v>
      </c>
      <c r="O908" s="12" t="s">
        <v>522</v>
      </c>
      <c r="P908" s="16">
        <v>20000000</v>
      </c>
      <c r="Q908" s="18">
        <v>3</v>
      </c>
      <c r="R908" s="20">
        <v>44197</v>
      </c>
      <c r="S908" s="22">
        <v>12</v>
      </c>
      <c r="T908" s="7" t="s">
        <v>2072</v>
      </c>
      <c r="U908" s="51">
        <v>3</v>
      </c>
      <c r="V908" s="79"/>
      <c r="W908" s="78"/>
      <c r="X908" s="49">
        <f t="shared" si="78"/>
        <v>0</v>
      </c>
      <c r="Y908" s="16">
        <v>0</v>
      </c>
      <c r="Z908" s="16">
        <v>0</v>
      </c>
      <c r="AA908" s="41">
        <v>0</v>
      </c>
      <c r="AB908" s="16">
        <v>20000000</v>
      </c>
      <c r="AC908" s="16">
        <v>0</v>
      </c>
      <c r="AD908" s="55">
        <v>20000000</v>
      </c>
      <c r="AF908" s="58" t="e">
        <f t="shared" si="81"/>
        <v>#DIV/0!</v>
      </c>
      <c r="AJ908" s="83">
        <f t="shared" si="82"/>
        <v>0</v>
      </c>
      <c r="AK908" s="84">
        <f t="shared" si="83"/>
        <v>0</v>
      </c>
      <c r="AL908" s="85"/>
    </row>
    <row r="909" spans="1:38" ht="12.75" hidden="1" customHeight="1" x14ac:dyDescent="0.25">
      <c r="A909" s="10" t="s">
        <v>2065</v>
      </c>
      <c r="B909" s="11" t="s">
        <v>2066</v>
      </c>
      <c r="C909" s="11" t="s">
        <v>92</v>
      </c>
      <c r="D909" s="90" t="str">
        <f t="shared" si="79"/>
        <v>36</v>
      </c>
      <c r="E909" s="90" t="str">
        <f t="shared" si="80"/>
        <v>3603</v>
      </c>
      <c r="F909" s="11" t="s">
        <v>2067</v>
      </c>
      <c r="G909" s="11" t="s">
        <v>2068</v>
      </c>
      <c r="H909" s="11">
        <v>13</v>
      </c>
      <c r="I909" s="11" t="s">
        <v>2069</v>
      </c>
      <c r="J909" s="11" t="s">
        <v>2070</v>
      </c>
      <c r="K909" s="13">
        <v>7000</v>
      </c>
      <c r="L909" s="14">
        <v>1900</v>
      </c>
      <c r="M909" s="75">
        <v>2021</v>
      </c>
      <c r="N909" s="11" t="s">
        <v>2073</v>
      </c>
      <c r="O909" s="12" t="s">
        <v>522</v>
      </c>
      <c r="P909" s="16">
        <v>38200000</v>
      </c>
      <c r="Q909" s="18">
        <v>42</v>
      </c>
      <c r="R909" s="20">
        <v>44197</v>
      </c>
      <c r="S909" s="22">
        <v>12</v>
      </c>
      <c r="T909" s="7" t="s">
        <v>2072</v>
      </c>
      <c r="U909" s="51">
        <v>42</v>
      </c>
      <c r="V909" s="79"/>
      <c r="W909" s="78"/>
      <c r="X909" s="49">
        <f t="shared" ref="X909:X972" si="84">V909/U909</f>
        <v>0</v>
      </c>
      <c r="Y909" s="16">
        <v>0</v>
      </c>
      <c r="Z909" s="16">
        <v>0</v>
      </c>
      <c r="AA909" s="41">
        <v>0</v>
      </c>
      <c r="AB909" s="16">
        <v>38200000</v>
      </c>
      <c r="AC909" s="16">
        <v>0</v>
      </c>
      <c r="AD909" s="55">
        <v>38200000</v>
      </c>
      <c r="AF909" s="58" t="e">
        <f t="shared" si="81"/>
        <v>#DIV/0!</v>
      </c>
      <c r="AJ909" s="83">
        <f t="shared" si="82"/>
        <v>0</v>
      </c>
      <c r="AK909" s="84">
        <f t="shared" si="83"/>
        <v>0</v>
      </c>
      <c r="AL909" s="85"/>
    </row>
    <row r="910" spans="1:38" ht="12.75" hidden="1" customHeight="1" x14ac:dyDescent="0.25">
      <c r="A910" s="10" t="s">
        <v>2065</v>
      </c>
      <c r="B910" s="11" t="s">
        <v>2066</v>
      </c>
      <c r="C910" s="11" t="s">
        <v>92</v>
      </c>
      <c r="D910" s="90" t="str">
        <f t="shared" ref="D910:D973" si="85">MID(G910,1,2)</f>
        <v>36</v>
      </c>
      <c r="E910" s="90" t="str">
        <f t="shared" ref="E910:E973" si="86">MID(G910,1,4)</f>
        <v>3603</v>
      </c>
      <c r="F910" s="11" t="s">
        <v>2067</v>
      </c>
      <c r="G910" s="11" t="s">
        <v>2068</v>
      </c>
      <c r="H910" s="11">
        <v>13</v>
      </c>
      <c r="I910" s="11" t="s">
        <v>2069</v>
      </c>
      <c r="J910" s="11" t="s">
        <v>2070</v>
      </c>
      <c r="K910" s="13">
        <v>7000</v>
      </c>
      <c r="L910" s="14">
        <v>1900</v>
      </c>
      <c r="M910" s="75">
        <v>2021</v>
      </c>
      <c r="N910" s="11" t="s">
        <v>2074</v>
      </c>
      <c r="O910" s="12" t="s">
        <v>522</v>
      </c>
      <c r="P910" s="16">
        <v>1347423712</v>
      </c>
      <c r="Q910" s="18">
        <v>1</v>
      </c>
      <c r="R910" s="20">
        <v>44197</v>
      </c>
      <c r="S910" s="22">
        <v>12</v>
      </c>
      <c r="T910" s="7" t="s">
        <v>2072</v>
      </c>
      <c r="U910" s="51">
        <v>1</v>
      </c>
      <c r="V910" s="79"/>
      <c r="W910" s="78"/>
      <c r="X910" s="49">
        <f t="shared" si="84"/>
        <v>0</v>
      </c>
      <c r="Y910" s="16">
        <v>0</v>
      </c>
      <c r="Z910" s="16">
        <v>0</v>
      </c>
      <c r="AA910" s="41">
        <v>0</v>
      </c>
      <c r="AB910" s="16">
        <v>1347423712</v>
      </c>
      <c r="AC910" s="16">
        <v>0</v>
      </c>
      <c r="AD910" s="55">
        <v>1347423712</v>
      </c>
      <c r="AF910" s="58" t="e">
        <f t="shared" ref="AF910:AF973" si="87">AE910/AA910</f>
        <v>#DIV/0!</v>
      </c>
      <c r="AJ910" s="83">
        <f t="shared" ref="AJ910:AJ973" si="88">AE910+AG910+AI910</f>
        <v>0</v>
      </c>
      <c r="AK910" s="84">
        <f t="shared" ref="AK910:AK973" si="89">AJ910/AD910</f>
        <v>0</v>
      </c>
      <c r="AL910" s="85"/>
    </row>
    <row r="911" spans="1:38" ht="12.75" hidden="1" customHeight="1" x14ac:dyDescent="0.25">
      <c r="A911" s="10" t="s">
        <v>2065</v>
      </c>
      <c r="B911" s="11" t="s">
        <v>2066</v>
      </c>
      <c r="C911" s="11" t="s">
        <v>567</v>
      </c>
      <c r="D911" s="90" t="str">
        <f t="shared" si="85"/>
        <v>36</v>
      </c>
      <c r="E911" s="90" t="str">
        <f t="shared" si="86"/>
        <v>3605</v>
      </c>
      <c r="F911" s="11" t="s">
        <v>2075</v>
      </c>
      <c r="G911" s="11" t="s">
        <v>2076</v>
      </c>
      <c r="H911" s="11">
        <v>187</v>
      </c>
      <c r="I911" s="11" t="s">
        <v>2077</v>
      </c>
      <c r="J911" s="11" t="s">
        <v>2078</v>
      </c>
      <c r="K911" s="13">
        <v>3</v>
      </c>
      <c r="L911" s="14">
        <v>3</v>
      </c>
      <c r="M911" s="75">
        <v>3</v>
      </c>
      <c r="N911" s="11" t="s">
        <v>2079</v>
      </c>
      <c r="O911" s="12" t="s">
        <v>37</v>
      </c>
      <c r="P911" s="16">
        <v>1263670642</v>
      </c>
      <c r="Q911" s="18">
        <v>500</v>
      </c>
      <c r="R911" s="20">
        <v>44197</v>
      </c>
      <c r="S911" s="22">
        <v>12</v>
      </c>
      <c r="T911" s="7" t="s">
        <v>2072</v>
      </c>
      <c r="U911" s="51">
        <v>500</v>
      </c>
      <c r="V911" s="79"/>
      <c r="W911" s="78"/>
      <c r="X911" s="49">
        <f t="shared" si="84"/>
        <v>0</v>
      </c>
      <c r="Y911" s="16">
        <v>0</v>
      </c>
      <c r="Z911" s="16">
        <v>0</v>
      </c>
      <c r="AA911" s="41">
        <v>0</v>
      </c>
      <c r="AB911" s="16">
        <v>1263670642</v>
      </c>
      <c r="AC911" s="16">
        <v>0</v>
      </c>
      <c r="AD911" s="55">
        <v>1263670642</v>
      </c>
      <c r="AF911" s="58" t="e">
        <f t="shared" si="87"/>
        <v>#DIV/0!</v>
      </c>
      <c r="AJ911" s="83">
        <f t="shared" si="88"/>
        <v>0</v>
      </c>
      <c r="AK911" s="84">
        <f t="shared" si="89"/>
        <v>0</v>
      </c>
      <c r="AL911" s="85"/>
    </row>
    <row r="912" spans="1:38" ht="12.75" hidden="1" customHeight="1" x14ac:dyDescent="0.25">
      <c r="A912" s="10" t="s">
        <v>2065</v>
      </c>
      <c r="B912" s="11" t="s">
        <v>2066</v>
      </c>
      <c r="C912" s="11" t="s">
        <v>567</v>
      </c>
      <c r="D912" s="90" t="str">
        <f t="shared" si="85"/>
        <v>36</v>
      </c>
      <c r="E912" s="90" t="str">
        <f t="shared" si="86"/>
        <v>3605</v>
      </c>
      <c r="F912" s="11" t="s">
        <v>2075</v>
      </c>
      <c r="G912" s="11" t="s">
        <v>2076</v>
      </c>
      <c r="H912" s="11">
        <v>187</v>
      </c>
      <c r="I912" s="11" t="s">
        <v>2077</v>
      </c>
      <c r="J912" s="11" t="s">
        <v>2078</v>
      </c>
      <c r="K912" s="13">
        <v>3</v>
      </c>
      <c r="L912" s="14">
        <v>3</v>
      </c>
      <c r="M912" s="75">
        <v>3</v>
      </c>
      <c r="N912" s="11" t="s">
        <v>2080</v>
      </c>
      <c r="O912" s="12" t="s">
        <v>37</v>
      </c>
      <c r="P912" s="16">
        <v>35891762716</v>
      </c>
      <c r="Q912" s="18">
        <v>1500</v>
      </c>
      <c r="R912" s="20">
        <v>44197</v>
      </c>
      <c r="S912" s="22">
        <v>12</v>
      </c>
      <c r="T912" s="7" t="s">
        <v>2072</v>
      </c>
      <c r="U912" s="51">
        <v>1500</v>
      </c>
      <c r="V912" s="79"/>
      <c r="W912" s="78"/>
      <c r="X912" s="49">
        <f t="shared" si="84"/>
        <v>0</v>
      </c>
      <c r="Y912" s="16">
        <v>0</v>
      </c>
      <c r="Z912" s="16">
        <v>0</v>
      </c>
      <c r="AA912" s="41">
        <v>0</v>
      </c>
      <c r="AB912" s="16">
        <v>35860000000</v>
      </c>
      <c r="AC912" s="16">
        <v>0</v>
      </c>
      <c r="AD912" s="55">
        <v>35860000000</v>
      </c>
      <c r="AF912" s="58" t="e">
        <f t="shared" si="87"/>
        <v>#DIV/0!</v>
      </c>
      <c r="AJ912" s="83">
        <f t="shared" si="88"/>
        <v>0</v>
      </c>
      <c r="AK912" s="84">
        <f t="shared" si="89"/>
        <v>0</v>
      </c>
      <c r="AL912" s="85"/>
    </row>
    <row r="913" spans="1:38" ht="12.75" hidden="1" customHeight="1" x14ac:dyDescent="0.25">
      <c r="A913" s="10" t="s">
        <v>2065</v>
      </c>
      <c r="B913" s="11" t="s">
        <v>2066</v>
      </c>
      <c r="C913" s="11" t="s">
        <v>567</v>
      </c>
      <c r="D913" s="90" t="str">
        <f t="shared" si="85"/>
        <v>36</v>
      </c>
      <c r="E913" s="90" t="str">
        <f t="shared" si="86"/>
        <v>3605</v>
      </c>
      <c r="F913" s="11" t="s">
        <v>2075</v>
      </c>
      <c r="G913" s="11" t="s">
        <v>2076</v>
      </c>
      <c r="H913" s="11">
        <v>187</v>
      </c>
      <c r="I913" s="11" t="s">
        <v>2077</v>
      </c>
      <c r="J913" s="11" t="s">
        <v>2078</v>
      </c>
      <c r="K913" s="13">
        <v>3</v>
      </c>
      <c r="L913" s="14">
        <v>3</v>
      </c>
      <c r="M913" s="75">
        <v>3</v>
      </c>
      <c r="N913" s="11" t="s">
        <v>2081</v>
      </c>
      <c r="O913" s="12" t="s">
        <v>37</v>
      </c>
      <c r="P913" s="16">
        <v>18491943</v>
      </c>
      <c r="Q913" s="18">
        <v>7</v>
      </c>
      <c r="R913" s="20">
        <v>44197</v>
      </c>
      <c r="S913" s="22">
        <v>12</v>
      </c>
      <c r="T913" s="7" t="s">
        <v>2072</v>
      </c>
      <c r="U913" s="51">
        <v>7</v>
      </c>
      <c r="V913" s="79"/>
      <c r="W913" s="78"/>
      <c r="X913" s="49">
        <f t="shared" si="84"/>
        <v>0</v>
      </c>
      <c r="Y913" s="16">
        <v>0</v>
      </c>
      <c r="Z913" s="16">
        <v>0</v>
      </c>
      <c r="AA913" s="41">
        <v>0</v>
      </c>
      <c r="AB913" s="16">
        <v>18491943</v>
      </c>
      <c r="AC913" s="16">
        <v>0</v>
      </c>
      <c r="AD913" s="55">
        <v>18491943</v>
      </c>
      <c r="AF913" s="58" t="e">
        <f t="shared" si="87"/>
        <v>#DIV/0!</v>
      </c>
      <c r="AJ913" s="83">
        <f t="shared" si="88"/>
        <v>0</v>
      </c>
      <c r="AK913" s="84">
        <f t="shared" si="89"/>
        <v>0</v>
      </c>
      <c r="AL913" s="85"/>
    </row>
    <row r="914" spans="1:38" ht="12.75" hidden="1" customHeight="1" x14ac:dyDescent="0.25">
      <c r="A914" s="10" t="s">
        <v>2082</v>
      </c>
      <c r="B914" s="11" t="s">
        <v>2083</v>
      </c>
      <c r="C914" s="11" t="s">
        <v>92</v>
      </c>
      <c r="D914" s="90" t="str">
        <f t="shared" si="85"/>
        <v>33</v>
      </c>
      <c r="E914" s="90" t="str">
        <f t="shared" si="86"/>
        <v>3301</v>
      </c>
      <c r="F914" s="11" t="s">
        <v>2084</v>
      </c>
      <c r="G914" s="11" t="s">
        <v>2085</v>
      </c>
      <c r="H914" s="11">
        <v>14</v>
      </c>
      <c r="I914" s="11" t="s">
        <v>2086</v>
      </c>
      <c r="J914" s="11" t="s">
        <v>2087</v>
      </c>
      <c r="K914" s="13">
        <v>25</v>
      </c>
      <c r="L914" s="14">
        <v>7</v>
      </c>
      <c r="M914" s="75">
        <v>9</v>
      </c>
      <c r="N914" s="11" t="s">
        <v>2088</v>
      </c>
      <c r="O914" s="12" t="s">
        <v>573</v>
      </c>
      <c r="P914" s="16">
        <v>300000000</v>
      </c>
      <c r="Q914" s="18">
        <v>2</v>
      </c>
      <c r="R914" s="20">
        <v>44197</v>
      </c>
      <c r="S914" s="22">
        <v>12</v>
      </c>
      <c r="T914" s="7" t="s">
        <v>2089</v>
      </c>
      <c r="U914" s="51">
        <v>2</v>
      </c>
      <c r="V914" s="79"/>
      <c r="W914" s="78"/>
      <c r="X914" s="49">
        <f t="shared" si="84"/>
        <v>0</v>
      </c>
      <c r="Y914" s="16">
        <v>0</v>
      </c>
      <c r="Z914" s="16">
        <v>190000000</v>
      </c>
      <c r="AA914" s="16">
        <v>170000000</v>
      </c>
      <c r="AB914" s="16">
        <v>0</v>
      </c>
      <c r="AC914" s="16">
        <v>0</v>
      </c>
      <c r="AD914" s="55">
        <v>170000000</v>
      </c>
      <c r="AF914" s="58">
        <f t="shared" si="87"/>
        <v>0</v>
      </c>
      <c r="AJ914" s="83">
        <f t="shared" si="88"/>
        <v>0</v>
      </c>
      <c r="AK914" s="84">
        <f t="shared" si="89"/>
        <v>0</v>
      </c>
      <c r="AL914" s="85"/>
    </row>
    <row r="915" spans="1:38" ht="12.75" hidden="1" customHeight="1" x14ac:dyDescent="0.25">
      <c r="A915" s="10" t="s">
        <v>2082</v>
      </c>
      <c r="B915" s="11" t="s">
        <v>2083</v>
      </c>
      <c r="C915" s="11" t="s">
        <v>92</v>
      </c>
      <c r="D915" s="90" t="str">
        <f t="shared" si="85"/>
        <v>33</v>
      </c>
      <c r="E915" s="90" t="str">
        <f t="shared" si="86"/>
        <v>3301</v>
      </c>
      <c r="F915" s="11" t="s">
        <v>2084</v>
      </c>
      <c r="G915" s="11" t="s">
        <v>2085</v>
      </c>
      <c r="H915" s="11">
        <v>14</v>
      </c>
      <c r="I915" s="11" t="s">
        <v>2086</v>
      </c>
      <c r="J915" s="11" t="s">
        <v>2087</v>
      </c>
      <c r="K915" s="13">
        <v>25</v>
      </c>
      <c r="L915" s="14">
        <v>7</v>
      </c>
      <c r="M915" s="75">
        <v>9</v>
      </c>
      <c r="N915" s="11" t="s">
        <v>2090</v>
      </c>
      <c r="O915" s="12" t="s">
        <v>573</v>
      </c>
      <c r="P915" s="16">
        <v>60000000</v>
      </c>
      <c r="Q915" s="18">
        <v>2</v>
      </c>
      <c r="R915" s="20">
        <v>44197</v>
      </c>
      <c r="S915" s="22">
        <v>12</v>
      </c>
      <c r="T915" s="7" t="s">
        <v>2089</v>
      </c>
      <c r="U915" s="51">
        <v>2</v>
      </c>
      <c r="V915" s="79"/>
      <c r="W915" s="78"/>
      <c r="X915" s="49">
        <f t="shared" si="84"/>
        <v>0</v>
      </c>
      <c r="Y915" s="16">
        <v>0</v>
      </c>
      <c r="Z915" s="16">
        <v>190000000</v>
      </c>
      <c r="AA915" s="16">
        <v>20000000</v>
      </c>
      <c r="AB915" s="16">
        <v>0</v>
      </c>
      <c r="AC915" s="16">
        <v>0</v>
      </c>
      <c r="AD915" s="55">
        <v>20000000</v>
      </c>
      <c r="AF915" s="58">
        <f t="shared" si="87"/>
        <v>0</v>
      </c>
      <c r="AJ915" s="83">
        <f t="shared" si="88"/>
        <v>0</v>
      </c>
      <c r="AK915" s="84">
        <f t="shared" si="89"/>
        <v>0</v>
      </c>
      <c r="AL915" s="85"/>
    </row>
    <row r="916" spans="1:38" ht="12.75" hidden="1" customHeight="1" x14ac:dyDescent="0.25">
      <c r="A916" s="10" t="s">
        <v>2082</v>
      </c>
      <c r="B916" s="11" t="s">
        <v>2083</v>
      </c>
      <c r="C916" s="11" t="s">
        <v>92</v>
      </c>
      <c r="D916" s="90" t="str">
        <f t="shared" si="85"/>
        <v>33</v>
      </c>
      <c r="E916" s="90" t="str">
        <f t="shared" si="86"/>
        <v>3301</v>
      </c>
      <c r="F916" s="11" t="s">
        <v>2091</v>
      </c>
      <c r="G916" s="11" t="s">
        <v>2085</v>
      </c>
      <c r="H916" s="11">
        <v>14</v>
      </c>
      <c r="I916" s="11" t="s">
        <v>2086</v>
      </c>
      <c r="J916" s="11" t="s">
        <v>2087</v>
      </c>
      <c r="K916" s="13">
        <v>25</v>
      </c>
      <c r="L916" s="14">
        <v>7</v>
      </c>
      <c r="M916" s="75">
        <v>9</v>
      </c>
      <c r="N916" s="11" t="s">
        <v>2090</v>
      </c>
      <c r="O916" s="12" t="s">
        <v>37</v>
      </c>
      <c r="P916" s="16">
        <v>26750000</v>
      </c>
      <c r="Q916" s="18">
        <v>2</v>
      </c>
      <c r="R916" s="20">
        <v>44197</v>
      </c>
      <c r="S916" s="22">
        <v>12</v>
      </c>
      <c r="T916" s="7" t="s">
        <v>2089</v>
      </c>
      <c r="U916" s="51">
        <v>2</v>
      </c>
      <c r="V916" s="79"/>
      <c r="W916" s="78"/>
      <c r="X916" s="49">
        <f t="shared" si="84"/>
        <v>0</v>
      </c>
      <c r="Y916" s="16">
        <v>0</v>
      </c>
      <c r="Z916" s="16">
        <v>190297334</v>
      </c>
      <c r="AA916" s="16">
        <v>26750000</v>
      </c>
      <c r="AB916" s="16">
        <v>0</v>
      </c>
      <c r="AC916" s="16">
        <v>0</v>
      </c>
      <c r="AD916" s="55">
        <v>26750000</v>
      </c>
      <c r="AF916" s="58">
        <f t="shared" si="87"/>
        <v>0</v>
      </c>
      <c r="AJ916" s="83">
        <f t="shared" si="88"/>
        <v>0</v>
      </c>
      <c r="AK916" s="84">
        <f t="shared" si="89"/>
        <v>0</v>
      </c>
      <c r="AL916" s="85"/>
    </row>
    <row r="917" spans="1:38" ht="12.75" hidden="1" customHeight="1" x14ac:dyDescent="0.25">
      <c r="A917" s="10" t="s">
        <v>2082</v>
      </c>
      <c r="B917" s="11" t="s">
        <v>2083</v>
      </c>
      <c r="C917" s="11" t="s">
        <v>92</v>
      </c>
      <c r="D917" s="90" t="str">
        <f t="shared" si="85"/>
        <v>33</v>
      </c>
      <c r="E917" s="90" t="str">
        <f t="shared" si="86"/>
        <v>3301</v>
      </c>
      <c r="F917" s="11" t="s">
        <v>2091</v>
      </c>
      <c r="G917" s="11" t="s">
        <v>2085</v>
      </c>
      <c r="H917" s="11">
        <v>14</v>
      </c>
      <c r="I917" s="11" t="s">
        <v>2086</v>
      </c>
      <c r="J917" s="11" t="s">
        <v>2087</v>
      </c>
      <c r="K917" s="13">
        <v>25</v>
      </c>
      <c r="L917" s="14">
        <v>7</v>
      </c>
      <c r="M917" s="75">
        <v>9</v>
      </c>
      <c r="N917" s="11" t="s">
        <v>2092</v>
      </c>
      <c r="O917" s="12" t="s">
        <v>37</v>
      </c>
      <c r="P917" s="16">
        <v>163547334</v>
      </c>
      <c r="Q917" s="18">
        <v>15</v>
      </c>
      <c r="R917" s="20">
        <v>44197</v>
      </c>
      <c r="S917" s="22">
        <v>12</v>
      </c>
      <c r="T917" s="7" t="s">
        <v>2089</v>
      </c>
      <c r="U917" s="51">
        <v>15</v>
      </c>
      <c r="V917" s="79"/>
      <c r="W917" s="78"/>
      <c r="X917" s="49">
        <f t="shared" si="84"/>
        <v>0</v>
      </c>
      <c r="Y917" s="16">
        <v>0</v>
      </c>
      <c r="Z917" s="16">
        <v>190297334</v>
      </c>
      <c r="AA917" s="16">
        <v>163547334</v>
      </c>
      <c r="AB917" s="16">
        <v>0</v>
      </c>
      <c r="AC917" s="16">
        <v>0</v>
      </c>
      <c r="AD917" s="55">
        <v>163547334</v>
      </c>
      <c r="AF917" s="58">
        <f t="shared" si="87"/>
        <v>0</v>
      </c>
      <c r="AJ917" s="83">
        <f t="shared" si="88"/>
        <v>0</v>
      </c>
      <c r="AK917" s="84">
        <f t="shared" si="89"/>
        <v>0</v>
      </c>
      <c r="AL917" s="85"/>
    </row>
    <row r="918" spans="1:38" ht="12.75" hidden="1" customHeight="1" x14ac:dyDescent="0.25">
      <c r="A918" s="10" t="s">
        <v>2082</v>
      </c>
      <c r="B918" s="11" t="s">
        <v>2083</v>
      </c>
      <c r="C918" s="11" t="s">
        <v>92</v>
      </c>
      <c r="D918" s="90" t="str">
        <f t="shared" si="85"/>
        <v>33</v>
      </c>
      <c r="E918" s="90" t="str">
        <f t="shared" si="86"/>
        <v>3301</v>
      </c>
      <c r="F918" s="11" t="s">
        <v>2093</v>
      </c>
      <c r="G918" s="11" t="s">
        <v>2094</v>
      </c>
      <c r="H918" s="11">
        <v>15</v>
      </c>
      <c r="I918" s="11" t="s">
        <v>2095</v>
      </c>
      <c r="J918" s="11" t="s">
        <v>2096</v>
      </c>
      <c r="K918" s="13">
        <v>12</v>
      </c>
      <c r="L918" s="14">
        <v>4</v>
      </c>
      <c r="M918" s="75">
        <v>3</v>
      </c>
      <c r="N918" s="11" t="s">
        <v>2097</v>
      </c>
      <c r="O918" s="12" t="s">
        <v>37</v>
      </c>
      <c r="P918" s="16">
        <v>210000000</v>
      </c>
      <c r="Q918" s="18">
        <v>3</v>
      </c>
      <c r="R918" s="20">
        <v>44197</v>
      </c>
      <c r="S918" s="22">
        <v>12</v>
      </c>
      <c r="T918" s="7" t="s">
        <v>2089</v>
      </c>
      <c r="U918" s="51">
        <v>2</v>
      </c>
      <c r="V918" s="79"/>
      <c r="W918" s="78"/>
      <c r="X918" s="49">
        <f t="shared" si="84"/>
        <v>0</v>
      </c>
      <c r="Y918" s="16">
        <v>0</v>
      </c>
      <c r="Z918" s="16">
        <v>40000000</v>
      </c>
      <c r="AA918" s="16">
        <v>40000000</v>
      </c>
      <c r="AB918" s="16">
        <v>0</v>
      </c>
      <c r="AC918" s="16">
        <v>0</v>
      </c>
      <c r="AD918" s="55">
        <v>40000000</v>
      </c>
      <c r="AF918" s="58">
        <f t="shared" si="87"/>
        <v>0</v>
      </c>
      <c r="AJ918" s="83">
        <f t="shared" si="88"/>
        <v>0</v>
      </c>
      <c r="AK918" s="84">
        <f t="shared" si="89"/>
        <v>0</v>
      </c>
      <c r="AL918" s="85"/>
    </row>
    <row r="919" spans="1:38" ht="12.75" hidden="1" customHeight="1" x14ac:dyDescent="0.25">
      <c r="A919" s="10" t="s">
        <v>2082</v>
      </c>
      <c r="B919" s="11" t="s">
        <v>2083</v>
      </c>
      <c r="C919" s="11" t="s">
        <v>92</v>
      </c>
      <c r="D919" s="90" t="str">
        <f t="shared" si="85"/>
        <v>33</v>
      </c>
      <c r="E919" s="90" t="str">
        <f t="shared" si="86"/>
        <v>3301</v>
      </c>
      <c r="F919" s="11" t="s">
        <v>2098</v>
      </c>
      <c r="G919" s="11" t="s">
        <v>2099</v>
      </c>
      <c r="H919" s="11">
        <v>16</v>
      </c>
      <c r="I919" s="11" t="s">
        <v>2100</v>
      </c>
      <c r="J919" s="11" t="s">
        <v>2101</v>
      </c>
      <c r="K919" s="13">
        <v>90</v>
      </c>
      <c r="L919" s="14">
        <v>90</v>
      </c>
      <c r="M919" s="75">
        <v>103</v>
      </c>
      <c r="N919" s="11" t="s">
        <v>2102</v>
      </c>
      <c r="O919" s="12" t="s">
        <v>573</v>
      </c>
      <c r="P919" s="16">
        <v>250000000</v>
      </c>
      <c r="Q919" s="18">
        <v>1</v>
      </c>
      <c r="R919" s="20">
        <v>44197</v>
      </c>
      <c r="S919" s="22">
        <v>12</v>
      </c>
      <c r="T919" s="7" t="s">
        <v>2089</v>
      </c>
      <c r="U919" s="51">
        <v>1</v>
      </c>
      <c r="V919" s="79"/>
      <c r="W919" s="78"/>
      <c r="X919" s="49">
        <f t="shared" si="84"/>
        <v>0</v>
      </c>
      <c r="Y919" s="16">
        <v>0</v>
      </c>
      <c r="Z919" s="16">
        <v>2934334000</v>
      </c>
      <c r="AA919" s="16">
        <v>30000000</v>
      </c>
      <c r="AB919" s="16">
        <v>0</v>
      </c>
      <c r="AC919" s="16">
        <v>0</v>
      </c>
      <c r="AD919" s="55">
        <v>30000000</v>
      </c>
      <c r="AF919" s="58">
        <f t="shared" si="87"/>
        <v>0</v>
      </c>
      <c r="AJ919" s="83">
        <f t="shared" si="88"/>
        <v>0</v>
      </c>
      <c r="AK919" s="84">
        <f t="shared" si="89"/>
        <v>0</v>
      </c>
      <c r="AL919" s="85"/>
    </row>
    <row r="920" spans="1:38" ht="12.75" hidden="1" customHeight="1" x14ac:dyDescent="0.25">
      <c r="A920" s="10" t="s">
        <v>2082</v>
      </c>
      <c r="B920" s="11" t="s">
        <v>2083</v>
      </c>
      <c r="C920" s="11" t="s">
        <v>92</v>
      </c>
      <c r="D920" s="90" t="str">
        <f t="shared" si="85"/>
        <v>33</v>
      </c>
      <c r="E920" s="90" t="str">
        <f t="shared" si="86"/>
        <v>3301</v>
      </c>
      <c r="F920" s="11" t="s">
        <v>2098</v>
      </c>
      <c r="G920" s="11" t="s">
        <v>2099</v>
      </c>
      <c r="H920" s="11">
        <v>16</v>
      </c>
      <c r="I920" s="11" t="s">
        <v>2100</v>
      </c>
      <c r="J920" s="11" t="s">
        <v>2101</v>
      </c>
      <c r="K920" s="13">
        <v>90</v>
      </c>
      <c r="L920" s="14">
        <v>90</v>
      </c>
      <c r="M920" s="75">
        <v>103</v>
      </c>
      <c r="N920" s="11" t="s">
        <v>2103</v>
      </c>
      <c r="O920" s="12" t="s">
        <v>573</v>
      </c>
      <c r="P920" s="16">
        <v>50000000</v>
      </c>
      <c r="Q920" s="18">
        <v>10</v>
      </c>
      <c r="R920" s="20">
        <v>44197</v>
      </c>
      <c r="S920" s="22">
        <v>12</v>
      </c>
      <c r="T920" s="7" t="s">
        <v>2089</v>
      </c>
      <c r="U920" s="51">
        <v>10</v>
      </c>
      <c r="V920" s="79"/>
      <c r="W920" s="78"/>
      <c r="X920" s="49">
        <f t="shared" si="84"/>
        <v>0</v>
      </c>
      <c r="Y920" s="16">
        <v>0</v>
      </c>
      <c r="Z920" s="16">
        <v>2934334000</v>
      </c>
      <c r="AA920" s="16">
        <v>20000000</v>
      </c>
      <c r="AB920" s="16">
        <v>0</v>
      </c>
      <c r="AC920" s="16">
        <v>0</v>
      </c>
      <c r="AD920" s="55">
        <v>20000000</v>
      </c>
      <c r="AF920" s="58">
        <f t="shared" si="87"/>
        <v>0</v>
      </c>
      <c r="AJ920" s="83">
        <f t="shared" si="88"/>
        <v>0</v>
      </c>
      <c r="AK920" s="84">
        <f t="shared" si="89"/>
        <v>0</v>
      </c>
      <c r="AL920" s="85"/>
    </row>
    <row r="921" spans="1:38" ht="12.75" hidden="1" customHeight="1" x14ac:dyDescent="0.25">
      <c r="A921" s="10" t="s">
        <v>2082</v>
      </c>
      <c r="B921" s="11" t="s">
        <v>2083</v>
      </c>
      <c r="C921" s="11" t="s">
        <v>92</v>
      </c>
      <c r="D921" s="90" t="str">
        <f t="shared" si="85"/>
        <v>33</v>
      </c>
      <c r="E921" s="90" t="str">
        <f t="shared" si="86"/>
        <v>3301</v>
      </c>
      <c r="F921" s="11" t="s">
        <v>2098</v>
      </c>
      <c r="G921" s="11" t="s">
        <v>2099</v>
      </c>
      <c r="H921" s="11">
        <v>16</v>
      </c>
      <c r="I921" s="11" t="s">
        <v>2100</v>
      </c>
      <c r="J921" s="11" t="s">
        <v>2101</v>
      </c>
      <c r="K921" s="13">
        <v>90</v>
      </c>
      <c r="L921" s="14">
        <v>90</v>
      </c>
      <c r="M921" s="75">
        <v>103</v>
      </c>
      <c r="N921" s="11" t="s">
        <v>2104</v>
      </c>
      <c r="O921" s="12" t="s">
        <v>573</v>
      </c>
      <c r="P921" s="16">
        <v>5943000000</v>
      </c>
      <c r="Q921" s="18">
        <v>2</v>
      </c>
      <c r="R921" s="20">
        <v>44197</v>
      </c>
      <c r="S921" s="22">
        <v>12</v>
      </c>
      <c r="T921" s="7" t="s">
        <v>2105</v>
      </c>
      <c r="U921" s="51">
        <v>1</v>
      </c>
      <c r="V921" s="79"/>
      <c r="W921" s="78"/>
      <c r="X921" s="49">
        <f t="shared" si="84"/>
        <v>0</v>
      </c>
      <c r="Y921" s="16">
        <v>0</v>
      </c>
      <c r="Z921" s="16">
        <v>2934334000</v>
      </c>
      <c r="AA921" s="16">
        <v>2884334000</v>
      </c>
      <c r="AB921" s="16">
        <v>0</v>
      </c>
      <c r="AC921" s="16">
        <v>0</v>
      </c>
      <c r="AD921" s="55">
        <v>2884334000</v>
      </c>
      <c r="AF921" s="58">
        <f t="shared" si="87"/>
        <v>0</v>
      </c>
      <c r="AJ921" s="83">
        <f t="shared" si="88"/>
        <v>0</v>
      </c>
      <c r="AK921" s="84">
        <f t="shared" si="89"/>
        <v>0</v>
      </c>
      <c r="AL921" s="85"/>
    </row>
    <row r="922" spans="1:38" ht="12.75" hidden="1" customHeight="1" x14ac:dyDescent="0.25">
      <c r="A922" s="10" t="s">
        <v>2082</v>
      </c>
      <c r="B922" s="11" t="s">
        <v>2083</v>
      </c>
      <c r="C922" s="11" t="s">
        <v>92</v>
      </c>
      <c r="D922" s="90" t="str">
        <f t="shared" si="85"/>
        <v>33</v>
      </c>
      <c r="E922" s="90" t="str">
        <f t="shared" si="86"/>
        <v>3301</v>
      </c>
      <c r="F922" s="11" t="s">
        <v>2098</v>
      </c>
      <c r="G922" s="11" t="s">
        <v>2106</v>
      </c>
      <c r="H922" s="11">
        <v>16</v>
      </c>
      <c r="I922" s="11" t="s">
        <v>2100</v>
      </c>
      <c r="J922" s="11" t="s">
        <v>2101</v>
      </c>
      <c r="K922" s="13">
        <v>90</v>
      </c>
      <c r="L922" s="14">
        <v>90</v>
      </c>
      <c r="M922" s="75">
        <v>103</v>
      </c>
      <c r="N922" s="11" t="s">
        <v>2107</v>
      </c>
      <c r="O922" s="12" t="s">
        <v>37</v>
      </c>
      <c r="P922" s="16">
        <v>508000000</v>
      </c>
      <c r="Q922" s="18">
        <v>1</v>
      </c>
      <c r="R922" s="20">
        <v>44197</v>
      </c>
      <c r="S922" s="22">
        <v>12</v>
      </c>
      <c r="T922" s="7" t="s">
        <v>2089</v>
      </c>
      <c r="U922" s="51">
        <v>0.5</v>
      </c>
      <c r="V922" s="79"/>
      <c r="W922" s="78"/>
      <c r="X922" s="49">
        <f t="shared" si="84"/>
        <v>0</v>
      </c>
      <c r="Y922" s="16">
        <v>0</v>
      </c>
      <c r="Z922" s="16">
        <v>57821000</v>
      </c>
      <c r="AA922" s="16">
        <v>57821000</v>
      </c>
      <c r="AB922" s="16">
        <v>0</v>
      </c>
      <c r="AC922" s="16">
        <v>0</v>
      </c>
      <c r="AD922" s="55">
        <v>57821000</v>
      </c>
      <c r="AF922" s="58">
        <f t="shared" si="87"/>
        <v>0</v>
      </c>
      <c r="AJ922" s="83">
        <f t="shared" si="88"/>
        <v>0</v>
      </c>
      <c r="AK922" s="84">
        <f t="shared" si="89"/>
        <v>0</v>
      </c>
      <c r="AL922" s="85"/>
    </row>
    <row r="923" spans="1:38" ht="12.75" hidden="1" customHeight="1" x14ac:dyDescent="0.25">
      <c r="A923" s="10" t="s">
        <v>2082</v>
      </c>
      <c r="B923" s="11" t="s">
        <v>2083</v>
      </c>
      <c r="C923" s="11" t="s">
        <v>92</v>
      </c>
      <c r="D923" s="90" t="str">
        <f t="shared" si="85"/>
        <v>33</v>
      </c>
      <c r="E923" s="90" t="str">
        <f t="shared" si="86"/>
        <v>3301</v>
      </c>
      <c r="F923" s="11" t="s">
        <v>2098</v>
      </c>
      <c r="G923" s="11" t="s">
        <v>2099</v>
      </c>
      <c r="H923" s="11">
        <v>17</v>
      </c>
      <c r="I923" s="11" t="s">
        <v>2108</v>
      </c>
      <c r="J923" s="11" t="s">
        <v>2109</v>
      </c>
      <c r="K923" s="13">
        <v>40</v>
      </c>
      <c r="L923" s="14">
        <v>12</v>
      </c>
      <c r="M923" s="75">
        <v>13</v>
      </c>
      <c r="N923" s="11" t="s">
        <v>2104</v>
      </c>
      <c r="O923" s="12" t="s">
        <v>573</v>
      </c>
      <c r="P923" s="16">
        <v>5943000000</v>
      </c>
      <c r="Q923" s="18">
        <v>2</v>
      </c>
      <c r="R923" s="20">
        <v>44197</v>
      </c>
      <c r="S923" s="22">
        <v>12</v>
      </c>
      <c r="T923" s="7" t="s">
        <v>2089</v>
      </c>
      <c r="U923" s="51">
        <v>1</v>
      </c>
      <c r="V923" s="79"/>
      <c r="W923" s="78"/>
      <c r="X923" s="49">
        <f t="shared" si="84"/>
        <v>0</v>
      </c>
      <c r="Y923" s="16">
        <v>0</v>
      </c>
      <c r="Z923" s="16">
        <v>150000000</v>
      </c>
      <c r="AA923" s="16">
        <v>150000000</v>
      </c>
      <c r="AB923" s="16">
        <v>0</v>
      </c>
      <c r="AC923" s="16">
        <v>0</v>
      </c>
      <c r="AD923" s="55">
        <v>150000000</v>
      </c>
      <c r="AF923" s="58">
        <f t="shared" si="87"/>
        <v>0</v>
      </c>
      <c r="AJ923" s="83">
        <f t="shared" si="88"/>
        <v>0</v>
      </c>
      <c r="AK923" s="84">
        <f t="shared" si="89"/>
        <v>0</v>
      </c>
      <c r="AL923" s="85"/>
    </row>
    <row r="924" spans="1:38" ht="12.75" hidden="1" customHeight="1" x14ac:dyDescent="0.25">
      <c r="A924" s="10" t="s">
        <v>2082</v>
      </c>
      <c r="B924" s="11" t="s">
        <v>2083</v>
      </c>
      <c r="C924" s="11" t="s">
        <v>92</v>
      </c>
      <c r="D924" s="90" t="str">
        <f t="shared" si="85"/>
        <v>33</v>
      </c>
      <c r="E924" s="90" t="str">
        <f t="shared" si="86"/>
        <v>3301</v>
      </c>
      <c r="F924" s="11" t="s">
        <v>2110</v>
      </c>
      <c r="G924" s="11" t="s">
        <v>2111</v>
      </c>
      <c r="H924" s="11">
        <v>41</v>
      </c>
      <c r="I924" s="11" t="s">
        <v>2112</v>
      </c>
      <c r="J924" s="11" t="s">
        <v>2113</v>
      </c>
      <c r="K924" s="13">
        <v>30</v>
      </c>
      <c r="L924" s="14">
        <v>14</v>
      </c>
      <c r="M924" s="75">
        <v>14</v>
      </c>
      <c r="N924" s="11" t="s">
        <v>2114</v>
      </c>
      <c r="O924" s="12" t="s">
        <v>573</v>
      </c>
      <c r="P924" s="16">
        <v>23076011628</v>
      </c>
      <c r="Q924" s="18">
        <v>8</v>
      </c>
      <c r="R924" s="20">
        <v>44197</v>
      </c>
      <c r="S924" s="22">
        <v>12</v>
      </c>
      <c r="T924" s="7" t="s">
        <v>2089</v>
      </c>
      <c r="U924" s="51">
        <v>8</v>
      </c>
      <c r="V924" s="79"/>
      <c r="W924" s="78"/>
      <c r="X924" s="49">
        <f t="shared" si="84"/>
        <v>0</v>
      </c>
      <c r="Y924" s="16">
        <v>0</v>
      </c>
      <c r="Z924" s="16">
        <v>100000000</v>
      </c>
      <c r="AA924" s="16">
        <v>100000000</v>
      </c>
      <c r="AB924" s="16">
        <v>0</v>
      </c>
      <c r="AC924" s="16">
        <v>0</v>
      </c>
      <c r="AD924" s="55">
        <v>100000000</v>
      </c>
      <c r="AF924" s="58">
        <f t="shared" si="87"/>
        <v>0</v>
      </c>
      <c r="AJ924" s="83">
        <f t="shared" si="88"/>
        <v>0</v>
      </c>
      <c r="AK924" s="84">
        <f t="shared" si="89"/>
        <v>0</v>
      </c>
      <c r="AL924" s="85"/>
    </row>
    <row r="925" spans="1:38" ht="12.75" hidden="1" customHeight="1" x14ac:dyDescent="0.25">
      <c r="A925" s="10" t="s">
        <v>2082</v>
      </c>
      <c r="B925" s="11" t="s">
        <v>2083</v>
      </c>
      <c r="C925" s="11" t="s">
        <v>92</v>
      </c>
      <c r="D925" s="90" t="str">
        <f t="shared" si="85"/>
        <v>33</v>
      </c>
      <c r="E925" s="90" t="str">
        <f t="shared" si="86"/>
        <v>3301</v>
      </c>
      <c r="F925" s="11" t="s">
        <v>2093</v>
      </c>
      <c r="G925" s="11" t="s">
        <v>2115</v>
      </c>
      <c r="H925" s="11">
        <v>42</v>
      </c>
      <c r="I925" s="11" t="s">
        <v>2116</v>
      </c>
      <c r="J925" s="11" t="s">
        <v>2117</v>
      </c>
      <c r="K925" s="13">
        <v>1</v>
      </c>
      <c r="L925" s="14">
        <v>0.25</v>
      </c>
      <c r="M925" s="75">
        <v>0.25</v>
      </c>
      <c r="N925" s="11" t="s">
        <v>2118</v>
      </c>
      <c r="O925" s="12" t="s">
        <v>37</v>
      </c>
      <c r="P925" s="16">
        <v>1220000000</v>
      </c>
      <c r="Q925" s="18">
        <v>2</v>
      </c>
      <c r="R925" s="20">
        <v>44197</v>
      </c>
      <c r="S925" s="22">
        <v>12</v>
      </c>
      <c r="T925" s="7" t="s">
        <v>2089</v>
      </c>
      <c r="U925" s="51">
        <v>2</v>
      </c>
      <c r="V925" s="79"/>
      <c r="W925" s="78"/>
      <c r="X925" s="49">
        <f t="shared" si="84"/>
        <v>0</v>
      </c>
      <c r="Y925" s="16">
        <v>0</v>
      </c>
      <c r="Z925" s="16">
        <v>1212846301</v>
      </c>
      <c r="AA925" s="16">
        <v>1212846301</v>
      </c>
      <c r="AB925" s="16">
        <v>0</v>
      </c>
      <c r="AC925" s="16">
        <v>0</v>
      </c>
      <c r="AD925" s="55">
        <v>1212846301</v>
      </c>
      <c r="AF925" s="58">
        <f t="shared" si="87"/>
        <v>0</v>
      </c>
      <c r="AJ925" s="83">
        <f t="shared" si="88"/>
        <v>0</v>
      </c>
      <c r="AK925" s="84">
        <f t="shared" si="89"/>
        <v>0</v>
      </c>
      <c r="AL925" s="85"/>
    </row>
    <row r="926" spans="1:38" ht="12.75" hidden="1" customHeight="1" x14ac:dyDescent="0.25">
      <c r="A926" s="10" t="s">
        <v>2082</v>
      </c>
      <c r="B926" s="11" t="s">
        <v>2083</v>
      </c>
      <c r="C926" s="11" t="s">
        <v>92</v>
      </c>
      <c r="D926" s="90" t="str">
        <f t="shared" si="85"/>
        <v>33</v>
      </c>
      <c r="E926" s="90" t="str">
        <f t="shared" si="86"/>
        <v>3301</v>
      </c>
      <c r="F926" s="11" t="s">
        <v>2093</v>
      </c>
      <c r="G926" s="11" t="s">
        <v>2119</v>
      </c>
      <c r="H926" s="11">
        <v>42</v>
      </c>
      <c r="I926" s="11" t="s">
        <v>2116</v>
      </c>
      <c r="J926" s="11" t="s">
        <v>2117</v>
      </c>
      <c r="K926" s="13">
        <v>1</v>
      </c>
      <c r="L926" s="14">
        <v>0.25</v>
      </c>
      <c r="M926" s="75">
        <v>0.25</v>
      </c>
      <c r="N926" s="11" t="s">
        <v>2120</v>
      </c>
      <c r="O926" s="12" t="s">
        <v>37</v>
      </c>
      <c r="P926" s="16">
        <v>100000000</v>
      </c>
      <c r="Q926" s="18">
        <v>1</v>
      </c>
      <c r="R926" s="20">
        <v>44197</v>
      </c>
      <c r="S926" s="22">
        <v>12</v>
      </c>
      <c r="T926" s="7" t="s">
        <v>2089</v>
      </c>
      <c r="U926" s="51">
        <v>1</v>
      </c>
      <c r="V926" s="79"/>
      <c r="W926" s="78"/>
      <c r="X926" s="49">
        <f t="shared" si="84"/>
        <v>0</v>
      </c>
      <c r="Y926" s="16">
        <v>0</v>
      </c>
      <c r="Z926" s="16">
        <v>876380667</v>
      </c>
      <c r="AA926" s="16">
        <v>50000000</v>
      </c>
      <c r="AB926" s="16">
        <v>0</v>
      </c>
      <c r="AC926" s="16">
        <v>0</v>
      </c>
      <c r="AD926" s="55">
        <v>50000000</v>
      </c>
      <c r="AF926" s="58">
        <f t="shared" si="87"/>
        <v>0</v>
      </c>
      <c r="AJ926" s="83">
        <f t="shared" si="88"/>
        <v>0</v>
      </c>
      <c r="AK926" s="84">
        <f t="shared" si="89"/>
        <v>0</v>
      </c>
      <c r="AL926" s="85"/>
    </row>
    <row r="927" spans="1:38" ht="12.75" hidden="1" customHeight="1" x14ac:dyDescent="0.25">
      <c r="A927" s="10" t="s">
        <v>2082</v>
      </c>
      <c r="B927" s="11" t="s">
        <v>2083</v>
      </c>
      <c r="C927" s="11" t="s">
        <v>92</v>
      </c>
      <c r="D927" s="90" t="str">
        <f t="shared" si="85"/>
        <v>33</v>
      </c>
      <c r="E927" s="90" t="str">
        <f t="shared" si="86"/>
        <v>3301</v>
      </c>
      <c r="F927" s="11" t="s">
        <v>2093</v>
      </c>
      <c r="G927" s="11" t="s">
        <v>2119</v>
      </c>
      <c r="H927" s="11">
        <v>42</v>
      </c>
      <c r="I927" s="11" t="s">
        <v>2116</v>
      </c>
      <c r="J927" s="11" t="s">
        <v>2117</v>
      </c>
      <c r="K927" s="13">
        <v>1</v>
      </c>
      <c r="L927" s="14">
        <v>0.25</v>
      </c>
      <c r="M927" s="75">
        <v>0.25</v>
      </c>
      <c r="N927" s="11" t="s">
        <v>2121</v>
      </c>
      <c r="O927" s="12" t="s">
        <v>37</v>
      </c>
      <c r="P927" s="16">
        <v>500000000</v>
      </c>
      <c r="Q927" s="18">
        <v>1</v>
      </c>
      <c r="R927" s="20">
        <v>44197</v>
      </c>
      <c r="S927" s="22">
        <v>12</v>
      </c>
      <c r="T927" s="7" t="s">
        <v>2089</v>
      </c>
      <c r="U927" s="51">
        <v>1</v>
      </c>
      <c r="V927" s="79"/>
      <c r="W927" s="78"/>
      <c r="X927" s="49">
        <f t="shared" si="84"/>
        <v>0</v>
      </c>
      <c r="Y927" s="16">
        <v>0</v>
      </c>
      <c r="Z927" s="16">
        <v>876380667</v>
      </c>
      <c r="AA927" s="16">
        <v>30000000</v>
      </c>
      <c r="AB927" s="16">
        <v>0</v>
      </c>
      <c r="AC927" s="16">
        <v>0</v>
      </c>
      <c r="AD927" s="55">
        <v>30000000</v>
      </c>
      <c r="AF927" s="58">
        <f t="shared" si="87"/>
        <v>0</v>
      </c>
      <c r="AJ927" s="83">
        <f t="shared" si="88"/>
        <v>0</v>
      </c>
      <c r="AK927" s="84">
        <f t="shared" si="89"/>
        <v>0</v>
      </c>
      <c r="AL927" s="85"/>
    </row>
    <row r="928" spans="1:38" ht="12.75" hidden="1" customHeight="1" x14ac:dyDescent="0.25">
      <c r="A928" s="10" t="s">
        <v>2082</v>
      </c>
      <c r="B928" s="11" t="s">
        <v>2083</v>
      </c>
      <c r="C928" s="11" t="s">
        <v>92</v>
      </c>
      <c r="D928" s="90" t="str">
        <f t="shared" si="85"/>
        <v>33</v>
      </c>
      <c r="E928" s="90" t="str">
        <f t="shared" si="86"/>
        <v>3301</v>
      </c>
      <c r="F928" s="11" t="s">
        <v>2093</v>
      </c>
      <c r="G928" s="11" t="s">
        <v>2119</v>
      </c>
      <c r="H928" s="11">
        <v>42</v>
      </c>
      <c r="I928" s="11" t="s">
        <v>2116</v>
      </c>
      <c r="J928" s="11" t="s">
        <v>2117</v>
      </c>
      <c r="K928" s="13">
        <v>1</v>
      </c>
      <c r="L928" s="14">
        <v>0.25</v>
      </c>
      <c r="M928" s="75">
        <v>0.25</v>
      </c>
      <c r="N928" s="11" t="s">
        <v>2122</v>
      </c>
      <c r="O928" s="12" t="s">
        <v>37</v>
      </c>
      <c r="P928" s="16">
        <v>1006380667</v>
      </c>
      <c r="Q928" s="18">
        <v>1</v>
      </c>
      <c r="R928" s="20">
        <v>44197</v>
      </c>
      <c r="S928" s="22">
        <v>12</v>
      </c>
      <c r="T928" s="7" t="s">
        <v>2089</v>
      </c>
      <c r="U928" s="51">
        <v>1</v>
      </c>
      <c r="V928" s="79"/>
      <c r="W928" s="78"/>
      <c r="X928" s="49">
        <f t="shared" si="84"/>
        <v>0</v>
      </c>
      <c r="Y928" s="16">
        <v>0</v>
      </c>
      <c r="Z928" s="16">
        <v>876380667</v>
      </c>
      <c r="AA928" s="16">
        <v>796380667</v>
      </c>
      <c r="AB928" s="16">
        <v>0</v>
      </c>
      <c r="AC928" s="16">
        <v>0</v>
      </c>
      <c r="AD928" s="55">
        <v>796380667</v>
      </c>
      <c r="AF928" s="58">
        <f t="shared" si="87"/>
        <v>0</v>
      </c>
      <c r="AJ928" s="83">
        <f t="shared" si="88"/>
        <v>0</v>
      </c>
      <c r="AK928" s="84">
        <f t="shared" si="89"/>
        <v>0</v>
      </c>
      <c r="AL928" s="85"/>
    </row>
    <row r="929" spans="1:38" ht="12.75" hidden="1" customHeight="1" x14ac:dyDescent="0.25">
      <c r="A929" s="10" t="s">
        <v>2082</v>
      </c>
      <c r="B929" s="11" t="s">
        <v>2083</v>
      </c>
      <c r="C929" s="11" t="s">
        <v>92</v>
      </c>
      <c r="D929" s="90" t="str">
        <f t="shared" si="85"/>
        <v>33</v>
      </c>
      <c r="E929" s="90" t="str">
        <f t="shared" si="86"/>
        <v>3301</v>
      </c>
      <c r="F929" s="11" t="s">
        <v>2123</v>
      </c>
      <c r="G929" s="11" t="s">
        <v>2124</v>
      </c>
      <c r="H929" s="11">
        <v>43</v>
      </c>
      <c r="I929" s="11" t="s">
        <v>2125</v>
      </c>
      <c r="J929" s="11" t="s">
        <v>2126</v>
      </c>
      <c r="K929" s="13">
        <v>100</v>
      </c>
      <c r="L929" s="14">
        <v>100</v>
      </c>
      <c r="M929" s="75">
        <v>100</v>
      </c>
      <c r="N929" s="11" t="s">
        <v>2127</v>
      </c>
      <c r="O929" s="12" t="s">
        <v>37</v>
      </c>
      <c r="P929" s="16">
        <v>100000000</v>
      </c>
      <c r="Q929" s="18">
        <v>1</v>
      </c>
      <c r="R929" s="20">
        <v>44197</v>
      </c>
      <c r="S929" s="22">
        <v>12</v>
      </c>
      <c r="T929" s="7" t="s">
        <v>2089</v>
      </c>
      <c r="U929" s="51">
        <v>1</v>
      </c>
      <c r="V929" s="79"/>
      <c r="W929" s="78"/>
      <c r="X929" s="49">
        <f t="shared" si="84"/>
        <v>0</v>
      </c>
      <c r="Y929" s="16">
        <v>0</v>
      </c>
      <c r="Z929" s="16">
        <v>100000000</v>
      </c>
      <c r="AA929" s="16">
        <v>100000000</v>
      </c>
      <c r="AB929" s="16">
        <v>0</v>
      </c>
      <c r="AC929" s="16">
        <v>0</v>
      </c>
      <c r="AD929" s="55">
        <v>100000000</v>
      </c>
      <c r="AF929" s="58">
        <f t="shared" si="87"/>
        <v>0</v>
      </c>
      <c r="AJ929" s="83">
        <f t="shared" si="88"/>
        <v>0</v>
      </c>
      <c r="AK929" s="84">
        <f t="shared" si="89"/>
        <v>0</v>
      </c>
      <c r="AL929" s="85"/>
    </row>
    <row r="930" spans="1:38" ht="12.75" hidden="1" customHeight="1" x14ac:dyDescent="0.25">
      <c r="A930" s="10" t="s">
        <v>2082</v>
      </c>
      <c r="B930" s="11" t="s">
        <v>2083</v>
      </c>
      <c r="C930" s="11" t="s">
        <v>92</v>
      </c>
      <c r="D930" s="90" t="str">
        <f t="shared" si="85"/>
        <v>33</v>
      </c>
      <c r="E930" s="90" t="str">
        <f t="shared" si="86"/>
        <v>3301</v>
      </c>
      <c r="F930" s="11" t="s">
        <v>2123</v>
      </c>
      <c r="G930" s="11" t="s">
        <v>2128</v>
      </c>
      <c r="H930" s="11">
        <v>43</v>
      </c>
      <c r="I930" s="11" t="s">
        <v>2125</v>
      </c>
      <c r="J930" s="11" t="s">
        <v>2126</v>
      </c>
      <c r="K930" s="13">
        <v>100</v>
      </c>
      <c r="L930" s="14">
        <v>100</v>
      </c>
      <c r="M930" s="75">
        <v>100</v>
      </c>
      <c r="N930" s="11" t="s">
        <v>2129</v>
      </c>
      <c r="O930" s="12" t="s">
        <v>37</v>
      </c>
      <c r="P930" s="16">
        <v>173223874</v>
      </c>
      <c r="Q930" s="18">
        <v>4</v>
      </c>
      <c r="R930" s="20">
        <v>44197</v>
      </c>
      <c r="S930" s="22">
        <v>12</v>
      </c>
      <c r="T930" s="7" t="s">
        <v>2089</v>
      </c>
      <c r="U930" s="51">
        <v>4</v>
      </c>
      <c r="V930" s="79"/>
      <c r="W930" s="78"/>
      <c r="X930" s="49">
        <f t="shared" si="84"/>
        <v>0</v>
      </c>
      <c r="Y930" s="16">
        <v>0</v>
      </c>
      <c r="Z930" s="16">
        <v>173223874</v>
      </c>
      <c r="AA930" s="16">
        <v>133223874</v>
      </c>
      <c r="AB930" s="16">
        <v>0</v>
      </c>
      <c r="AC930" s="16">
        <v>0</v>
      </c>
      <c r="AD930" s="55">
        <v>133223874</v>
      </c>
      <c r="AF930" s="58">
        <f t="shared" si="87"/>
        <v>0</v>
      </c>
      <c r="AJ930" s="83">
        <f t="shared" si="88"/>
        <v>0</v>
      </c>
      <c r="AK930" s="84">
        <f t="shared" si="89"/>
        <v>0</v>
      </c>
      <c r="AL930" s="85"/>
    </row>
    <row r="931" spans="1:38" ht="12.75" hidden="1" customHeight="1" x14ac:dyDescent="0.25">
      <c r="A931" s="10" t="s">
        <v>2082</v>
      </c>
      <c r="B931" s="11" t="s">
        <v>2083</v>
      </c>
      <c r="C931" s="11" t="s">
        <v>92</v>
      </c>
      <c r="D931" s="90" t="str">
        <f t="shared" si="85"/>
        <v>33</v>
      </c>
      <c r="E931" s="90" t="str">
        <f t="shared" si="86"/>
        <v>3301</v>
      </c>
      <c r="F931" s="11" t="s">
        <v>2123</v>
      </c>
      <c r="G931" s="11" t="s">
        <v>2128</v>
      </c>
      <c r="H931" s="11">
        <v>43</v>
      </c>
      <c r="I931" s="11" t="s">
        <v>2125</v>
      </c>
      <c r="J931" s="11" t="s">
        <v>2126</v>
      </c>
      <c r="K931" s="13">
        <v>100</v>
      </c>
      <c r="L931" s="14">
        <v>100</v>
      </c>
      <c r="M931" s="75">
        <v>100</v>
      </c>
      <c r="N931" s="11" t="s">
        <v>2130</v>
      </c>
      <c r="O931" s="12" t="s">
        <v>37</v>
      </c>
      <c r="P931" s="16">
        <v>40000000</v>
      </c>
      <c r="Q931" s="18">
        <v>1</v>
      </c>
      <c r="R931" s="20">
        <v>44197</v>
      </c>
      <c r="S931" s="22">
        <v>12</v>
      </c>
      <c r="T931" s="7" t="s">
        <v>2089</v>
      </c>
      <c r="U931" s="51">
        <v>1</v>
      </c>
      <c r="V931" s="79"/>
      <c r="W931" s="78"/>
      <c r="X931" s="49">
        <f t="shared" si="84"/>
        <v>0</v>
      </c>
      <c r="Y931" s="16">
        <v>0</v>
      </c>
      <c r="Z931" s="16">
        <v>173223874</v>
      </c>
      <c r="AA931" s="16">
        <v>40000000</v>
      </c>
      <c r="AB931" s="16">
        <v>0</v>
      </c>
      <c r="AC931" s="16">
        <v>0</v>
      </c>
      <c r="AD931" s="55">
        <v>40000000</v>
      </c>
      <c r="AF931" s="58">
        <f t="shared" si="87"/>
        <v>0</v>
      </c>
      <c r="AJ931" s="83">
        <f t="shared" si="88"/>
        <v>0</v>
      </c>
      <c r="AK931" s="84">
        <f t="shared" si="89"/>
        <v>0</v>
      </c>
      <c r="AL931" s="85"/>
    </row>
    <row r="932" spans="1:38" ht="12.75" hidden="1" customHeight="1" x14ac:dyDescent="0.25">
      <c r="A932" s="10" t="s">
        <v>2082</v>
      </c>
      <c r="B932" s="11" t="s">
        <v>2083</v>
      </c>
      <c r="C932" s="11" t="s">
        <v>92</v>
      </c>
      <c r="D932" s="90" t="str">
        <f t="shared" si="85"/>
        <v>33</v>
      </c>
      <c r="E932" s="90" t="str">
        <f t="shared" si="86"/>
        <v>3301</v>
      </c>
      <c r="F932" s="11" t="s">
        <v>2123</v>
      </c>
      <c r="G932" s="11" t="s">
        <v>2115</v>
      </c>
      <c r="H932" s="11">
        <v>43</v>
      </c>
      <c r="I932" s="11" t="s">
        <v>2125</v>
      </c>
      <c r="J932" s="11" t="s">
        <v>2126</v>
      </c>
      <c r="K932" s="13">
        <v>100</v>
      </c>
      <c r="L932" s="14">
        <v>100</v>
      </c>
      <c r="M932" s="75">
        <v>100</v>
      </c>
      <c r="N932" s="11" t="s">
        <v>2131</v>
      </c>
      <c r="O932" s="12" t="s">
        <v>37</v>
      </c>
      <c r="P932" s="16">
        <v>30000000</v>
      </c>
      <c r="Q932" s="18">
        <v>1</v>
      </c>
      <c r="R932" s="20">
        <v>44197</v>
      </c>
      <c r="S932" s="22">
        <v>12</v>
      </c>
      <c r="T932" s="7" t="s">
        <v>2089</v>
      </c>
      <c r="U932" s="51">
        <v>1</v>
      </c>
      <c r="V932" s="79"/>
      <c r="W932" s="78"/>
      <c r="X932" s="49">
        <f t="shared" si="84"/>
        <v>0</v>
      </c>
      <c r="Y932" s="16">
        <v>0</v>
      </c>
      <c r="Z932" s="16">
        <v>30000000</v>
      </c>
      <c r="AA932" s="16">
        <v>30000000</v>
      </c>
      <c r="AB932" s="16">
        <v>0</v>
      </c>
      <c r="AC932" s="16">
        <v>0</v>
      </c>
      <c r="AD932" s="55">
        <v>30000000</v>
      </c>
      <c r="AF932" s="58">
        <f t="shared" si="87"/>
        <v>0</v>
      </c>
      <c r="AJ932" s="83">
        <f t="shared" si="88"/>
        <v>0</v>
      </c>
      <c r="AK932" s="84">
        <f t="shared" si="89"/>
        <v>0</v>
      </c>
      <c r="AL932" s="85"/>
    </row>
    <row r="933" spans="1:38" ht="12.75" hidden="1" customHeight="1" x14ac:dyDescent="0.25">
      <c r="A933" s="10" t="s">
        <v>2082</v>
      </c>
      <c r="B933" s="11" t="s">
        <v>2083</v>
      </c>
      <c r="C933" s="11" t="s">
        <v>92</v>
      </c>
      <c r="D933" s="90" t="str">
        <f t="shared" si="85"/>
        <v>33</v>
      </c>
      <c r="E933" s="90" t="str">
        <f t="shared" si="86"/>
        <v>3301</v>
      </c>
      <c r="F933" s="11" t="s">
        <v>2123</v>
      </c>
      <c r="G933" s="11" t="s">
        <v>2132</v>
      </c>
      <c r="H933" s="11">
        <v>43</v>
      </c>
      <c r="I933" s="11" t="s">
        <v>2125</v>
      </c>
      <c r="J933" s="11" t="s">
        <v>2126</v>
      </c>
      <c r="K933" s="13">
        <v>100</v>
      </c>
      <c r="L933" s="14">
        <v>100</v>
      </c>
      <c r="M933" s="75">
        <v>100</v>
      </c>
      <c r="N933" s="11" t="s">
        <v>2133</v>
      </c>
      <c r="O933" s="12" t="s">
        <v>37</v>
      </c>
      <c r="P933" s="16">
        <v>563528000</v>
      </c>
      <c r="Q933" s="18">
        <v>60</v>
      </c>
      <c r="R933" s="20">
        <v>44197</v>
      </c>
      <c r="S933" s="22">
        <v>12</v>
      </c>
      <c r="T933" s="7" t="s">
        <v>2089</v>
      </c>
      <c r="U933" s="51">
        <v>60</v>
      </c>
      <c r="V933" s="79"/>
      <c r="W933" s="78"/>
      <c r="X933" s="49">
        <f t="shared" si="84"/>
        <v>0</v>
      </c>
      <c r="Y933" s="16">
        <v>0</v>
      </c>
      <c r="Z933" s="16">
        <v>563528000</v>
      </c>
      <c r="AA933" s="16">
        <v>518528000</v>
      </c>
      <c r="AB933" s="16">
        <v>0</v>
      </c>
      <c r="AC933" s="16">
        <v>0</v>
      </c>
      <c r="AD933" s="55">
        <v>518528000</v>
      </c>
      <c r="AF933" s="58">
        <f t="shared" si="87"/>
        <v>0</v>
      </c>
      <c r="AJ933" s="83">
        <f t="shared" si="88"/>
        <v>0</v>
      </c>
      <c r="AK933" s="84">
        <f t="shared" si="89"/>
        <v>0</v>
      </c>
      <c r="AL933" s="85"/>
    </row>
    <row r="934" spans="1:38" ht="12.75" hidden="1" customHeight="1" x14ac:dyDescent="0.25">
      <c r="A934" s="10" t="s">
        <v>2082</v>
      </c>
      <c r="B934" s="11" t="s">
        <v>2083</v>
      </c>
      <c r="C934" s="11" t="s">
        <v>92</v>
      </c>
      <c r="D934" s="90" t="str">
        <f t="shared" si="85"/>
        <v>33</v>
      </c>
      <c r="E934" s="90" t="str">
        <f t="shared" si="86"/>
        <v>3301</v>
      </c>
      <c r="F934" s="11" t="s">
        <v>2123</v>
      </c>
      <c r="G934" s="11" t="s">
        <v>2132</v>
      </c>
      <c r="H934" s="11">
        <v>43</v>
      </c>
      <c r="I934" s="11" t="s">
        <v>2125</v>
      </c>
      <c r="J934" s="11" t="s">
        <v>2126</v>
      </c>
      <c r="K934" s="13">
        <v>100</v>
      </c>
      <c r="L934" s="14">
        <v>100</v>
      </c>
      <c r="M934" s="75">
        <v>100</v>
      </c>
      <c r="N934" s="11" t="s">
        <v>2134</v>
      </c>
      <c r="O934" s="12" t="s">
        <v>37</v>
      </c>
      <c r="P934" s="16">
        <v>45000000</v>
      </c>
      <c r="Q934" s="18">
        <v>10</v>
      </c>
      <c r="R934" s="20">
        <v>44197</v>
      </c>
      <c r="S934" s="22">
        <v>12</v>
      </c>
      <c r="T934" s="7" t="s">
        <v>2089</v>
      </c>
      <c r="U934" s="51">
        <v>10</v>
      </c>
      <c r="V934" s="79"/>
      <c r="W934" s="78"/>
      <c r="X934" s="49">
        <f t="shared" si="84"/>
        <v>0</v>
      </c>
      <c r="Y934" s="16">
        <v>0</v>
      </c>
      <c r="Z934" s="16">
        <v>563528000</v>
      </c>
      <c r="AA934" s="16">
        <v>45000000</v>
      </c>
      <c r="AB934" s="16">
        <v>0</v>
      </c>
      <c r="AC934" s="16">
        <v>0</v>
      </c>
      <c r="AD934" s="55">
        <v>45000000</v>
      </c>
      <c r="AF934" s="58">
        <f t="shared" si="87"/>
        <v>0</v>
      </c>
      <c r="AJ934" s="83">
        <f t="shared" si="88"/>
        <v>0</v>
      </c>
      <c r="AK934" s="84">
        <f t="shared" si="89"/>
        <v>0</v>
      </c>
      <c r="AL934" s="85"/>
    </row>
    <row r="935" spans="1:38" ht="12.75" hidden="1" customHeight="1" x14ac:dyDescent="0.25">
      <c r="A935" s="10" t="s">
        <v>2082</v>
      </c>
      <c r="B935" s="11" t="s">
        <v>2083</v>
      </c>
      <c r="C935" s="11" t="s">
        <v>92</v>
      </c>
      <c r="D935" s="90" t="str">
        <f t="shared" si="85"/>
        <v>33</v>
      </c>
      <c r="E935" s="90" t="str">
        <f t="shared" si="86"/>
        <v>3302</v>
      </c>
      <c r="F935" s="11" t="s">
        <v>2135</v>
      </c>
      <c r="G935" s="11" t="s">
        <v>2138</v>
      </c>
      <c r="H935" s="11">
        <v>45</v>
      </c>
      <c r="I935" s="11" t="s">
        <v>2136</v>
      </c>
      <c r="J935" s="11" t="s">
        <v>2137</v>
      </c>
      <c r="K935" s="13">
        <v>8</v>
      </c>
      <c r="L935" s="14">
        <v>2</v>
      </c>
      <c r="M935" s="75">
        <v>5</v>
      </c>
      <c r="N935" s="11" t="s">
        <v>2139</v>
      </c>
      <c r="O935" s="12" t="s">
        <v>37</v>
      </c>
      <c r="P935" s="16">
        <v>360000000</v>
      </c>
      <c r="Q935" s="18">
        <v>3</v>
      </c>
      <c r="R935" s="20">
        <v>44197</v>
      </c>
      <c r="S935" s="22">
        <v>12</v>
      </c>
      <c r="T935" s="7" t="s">
        <v>2089</v>
      </c>
      <c r="U935" s="51">
        <v>3</v>
      </c>
      <c r="V935" s="79"/>
      <c r="W935" s="78"/>
      <c r="X935" s="49">
        <f t="shared" si="84"/>
        <v>0</v>
      </c>
      <c r="Y935" s="16">
        <v>0</v>
      </c>
      <c r="Z935" s="16">
        <v>88076770</v>
      </c>
      <c r="AA935" s="16">
        <v>88076770</v>
      </c>
      <c r="AB935" s="16">
        <v>0</v>
      </c>
      <c r="AC935" s="16">
        <v>0</v>
      </c>
      <c r="AD935" s="55">
        <v>88076770</v>
      </c>
      <c r="AF935" s="58">
        <f t="shared" si="87"/>
        <v>0</v>
      </c>
      <c r="AJ935" s="83">
        <f t="shared" si="88"/>
        <v>0</v>
      </c>
      <c r="AK935" s="84">
        <f t="shared" si="89"/>
        <v>0</v>
      </c>
      <c r="AL935" s="85"/>
    </row>
    <row r="936" spans="1:38" ht="12.75" hidden="1" customHeight="1" x14ac:dyDescent="0.25">
      <c r="A936" s="10" t="s">
        <v>2082</v>
      </c>
      <c r="B936" s="11" t="s">
        <v>2083</v>
      </c>
      <c r="C936" s="11" t="s">
        <v>92</v>
      </c>
      <c r="D936" s="90" t="str">
        <f t="shared" si="85"/>
        <v>33</v>
      </c>
      <c r="E936" s="90" t="str">
        <f t="shared" si="86"/>
        <v>3302</v>
      </c>
      <c r="F936" s="11" t="s">
        <v>2140</v>
      </c>
      <c r="G936" s="11" t="s">
        <v>2141</v>
      </c>
      <c r="H936" s="11">
        <v>46</v>
      </c>
      <c r="I936" s="11" t="s">
        <v>2142</v>
      </c>
      <c r="J936" s="11" t="s">
        <v>2143</v>
      </c>
      <c r="K936" s="13">
        <v>8</v>
      </c>
      <c r="L936" s="14">
        <v>2</v>
      </c>
      <c r="M936" s="75">
        <v>3</v>
      </c>
      <c r="N936" s="11" t="s">
        <v>2144</v>
      </c>
      <c r="O936" s="12" t="s">
        <v>37</v>
      </c>
      <c r="P936" s="16">
        <v>500000000</v>
      </c>
      <c r="Q936" s="18">
        <v>2</v>
      </c>
      <c r="R936" s="20">
        <v>44197</v>
      </c>
      <c r="S936" s="22">
        <v>12</v>
      </c>
      <c r="T936" s="7" t="s">
        <v>2089</v>
      </c>
      <c r="U936" s="51">
        <v>2</v>
      </c>
      <c r="V936" s="79"/>
      <c r="W936" s="78"/>
      <c r="X936" s="49">
        <f t="shared" si="84"/>
        <v>0</v>
      </c>
      <c r="Y936" s="16">
        <v>0</v>
      </c>
      <c r="Z936" s="16">
        <v>129970450</v>
      </c>
      <c r="AA936" s="16">
        <v>129970450</v>
      </c>
      <c r="AB936" s="16">
        <v>0</v>
      </c>
      <c r="AC936" s="16">
        <v>0</v>
      </c>
      <c r="AD936" s="55">
        <v>129970450</v>
      </c>
      <c r="AF936" s="58">
        <f t="shared" si="87"/>
        <v>0</v>
      </c>
      <c r="AJ936" s="83">
        <f t="shared" si="88"/>
        <v>0</v>
      </c>
      <c r="AK936" s="84">
        <f t="shared" si="89"/>
        <v>0</v>
      </c>
      <c r="AL936" s="85"/>
    </row>
    <row r="937" spans="1:38" ht="12.75" hidden="1" customHeight="1" x14ac:dyDescent="0.25">
      <c r="A937" s="10" t="s">
        <v>2082</v>
      </c>
      <c r="B937" s="11" t="s">
        <v>2083</v>
      </c>
      <c r="C937" s="11" t="s">
        <v>92</v>
      </c>
      <c r="D937" s="90" t="str">
        <f t="shared" si="85"/>
        <v>33</v>
      </c>
      <c r="E937" s="90" t="str">
        <f t="shared" si="86"/>
        <v>3302</v>
      </c>
      <c r="F937" s="11" t="s">
        <v>2140</v>
      </c>
      <c r="G937" s="11" t="s">
        <v>2145</v>
      </c>
      <c r="H937" s="11">
        <v>46</v>
      </c>
      <c r="I937" s="11" t="s">
        <v>2142</v>
      </c>
      <c r="J937" s="11" t="s">
        <v>2143</v>
      </c>
      <c r="K937" s="13">
        <v>8</v>
      </c>
      <c r="L937" s="14">
        <v>2</v>
      </c>
      <c r="M937" s="75">
        <v>3</v>
      </c>
      <c r="N937" s="11" t="s">
        <v>634</v>
      </c>
      <c r="O937" s="12" t="s">
        <v>37</v>
      </c>
      <c r="P937" s="16">
        <v>1500000000</v>
      </c>
      <c r="Q937" s="18">
        <v>2</v>
      </c>
      <c r="R937" s="20">
        <v>44197</v>
      </c>
      <c r="S937" s="22">
        <v>12</v>
      </c>
      <c r="T937" s="7" t="s">
        <v>2089</v>
      </c>
      <c r="U937" s="51">
        <v>2</v>
      </c>
      <c r="V937" s="79"/>
      <c r="W937" s="78"/>
      <c r="X937" s="49">
        <f t="shared" si="84"/>
        <v>0</v>
      </c>
      <c r="Y937" s="16">
        <v>0</v>
      </c>
      <c r="Z937" s="16">
        <v>537690133</v>
      </c>
      <c r="AA937" s="16">
        <v>37159677</v>
      </c>
      <c r="AB937" s="16">
        <v>0</v>
      </c>
      <c r="AC937" s="16">
        <v>0</v>
      </c>
      <c r="AD937" s="55">
        <v>37159677</v>
      </c>
      <c r="AF937" s="58">
        <f t="shared" si="87"/>
        <v>0</v>
      </c>
      <c r="AJ937" s="83">
        <f t="shared" si="88"/>
        <v>0</v>
      </c>
      <c r="AK937" s="84">
        <f t="shared" si="89"/>
        <v>0</v>
      </c>
      <c r="AL937" s="85"/>
    </row>
    <row r="938" spans="1:38" ht="12.75" hidden="1" customHeight="1" x14ac:dyDescent="0.25">
      <c r="A938" s="10" t="s">
        <v>2082</v>
      </c>
      <c r="B938" s="11" t="s">
        <v>2083</v>
      </c>
      <c r="C938" s="11" t="s">
        <v>92</v>
      </c>
      <c r="D938" s="90" t="str">
        <f t="shared" si="85"/>
        <v>33</v>
      </c>
      <c r="E938" s="90" t="str">
        <f t="shared" si="86"/>
        <v>3302</v>
      </c>
      <c r="F938" s="11" t="s">
        <v>2140</v>
      </c>
      <c r="G938" s="11" t="s">
        <v>2145</v>
      </c>
      <c r="H938" s="11">
        <v>46</v>
      </c>
      <c r="I938" s="11" t="s">
        <v>2142</v>
      </c>
      <c r="J938" s="11" t="s">
        <v>2143</v>
      </c>
      <c r="K938" s="13">
        <v>8</v>
      </c>
      <c r="L938" s="14">
        <v>2</v>
      </c>
      <c r="M938" s="75">
        <v>3</v>
      </c>
      <c r="N938" s="11" t="s">
        <v>2146</v>
      </c>
      <c r="O938" s="12" t="s">
        <v>37</v>
      </c>
      <c r="P938" s="16">
        <v>2400000000</v>
      </c>
      <c r="Q938" s="18">
        <v>2</v>
      </c>
      <c r="R938" s="20">
        <v>44197</v>
      </c>
      <c r="S938" s="22">
        <v>12</v>
      </c>
      <c r="T938" s="7" t="s">
        <v>2089</v>
      </c>
      <c r="U938" s="51">
        <v>1</v>
      </c>
      <c r="V938" s="79"/>
      <c r="W938" s="78"/>
      <c r="X938" s="49">
        <f t="shared" si="84"/>
        <v>0</v>
      </c>
      <c r="Y938" s="16">
        <v>0</v>
      </c>
      <c r="Z938" s="16">
        <v>537690133</v>
      </c>
      <c r="AA938" s="16">
        <v>284826686</v>
      </c>
      <c r="AB938" s="16">
        <v>0</v>
      </c>
      <c r="AC938" s="16">
        <v>0</v>
      </c>
      <c r="AD938" s="55">
        <v>284826686</v>
      </c>
      <c r="AF938" s="58">
        <f t="shared" si="87"/>
        <v>0</v>
      </c>
      <c r="AJ938" s="83">
        <f t="shared" si="88"/>
        <v>0</v>
      </c>
      <c r="AK938" s="84">
        <f t="shared" si="89"/>
        <v>0</v>
      </c>
      <c r="AL938" s="85"/>
    </row>
    <row r="939" spans="1:38" ht="12.75" hidden="1" customHeight="1" x14ac:dyDescent="0.25">
      <c r="A939" s="10" t="s">
        <v>2082</v>
      </c>
      <c r="B939" s="11" t="s">
        <v>2083</v>
      </c>
      <c r="C939" s="11" t="s">
        <v>92</v>
      </c>
      <c r="D939" s="90" t="str">
        <f t="shared" si="85"/>
        <v>33</v>
      </c>
      <c r="E939" s="90" t="str">
        <f t="shared" si="86"/>
        <v>3302</v>
      </c>
      <c r="F939" s="11" t="s">
        <v>2140</v>
      </c>
      <c r="G939" s="11" t="s">
        <v>2145</v>
      </c>
      <c r="H939" s="11">
        <v>46</v>
      </c>
      <c r="I939" s="11" t="s">
        <v>2142</v>
      </c>
      <c r="J939" s="11" t="s">
        <v>2143</v>
      </c>
      <c r="K939" s="13">
        <v>8</v>
      </c>
      <c r="L939" s="14">
        <v>2</v>
      </c>
      <c r="M939" s="75">
        <v>3</v>
      </c>
      <c r="N939" s="60" t="s">
        <v>2147</v>
      </c>
      <c r="O939" s="12" t="s">
        <v>37</v>
      </c>
      <c r="P939" s="16">
        <v>18681516530</v>
      </c>
      <c r="Q939" s="18">
        <v>2</v>
      </c>
      <c r="R939" s="20">
        <v>44197</v>
      </c>
      <c r="S939" s="22">
        <v>12</v>
      </c>
      <c r="T939" s="7" t="s">
        <v>2089</v>
      </c>
      <c r="U939" s="51">
        <v>2</v>
      </c>
      <c r="V939" s="79"/>
      <c r="W939" s="78"/>
      <c r="X939" s="49">
        <f t="shared" si="84"/>
        <v>0</v>
      </c>
      <c r="Y939" s="16">
        <v>0</v>
      </c>
      <c r="Z939" s="16">
        <v>537690133</v>
      </c>
      <c r="AA939" s="16">
        <v>215703770</v>
      </c>
      <c r="AB939" s="16">
        <v>0</v>
      </c>
      <c r="AC939" s="16">
        <v>0</v>
      </c>
      <c r="AD939" s="55">
        <v>215703770</v>
      </c>
      <c r="AF939" s="58">
        <f t="shared" si="87"/>
        <v>0</v>
      </c>
      <c r="AJ939" s="83">
        <f t="shared" si="88"/>
        <v>0</v>
      </c>
      <c r="AK939" s="84">
        <f t="shared" si="89"/>
        <v>0</v>
      </c>
      <c r="AL939" s="85"/>
    </row>
    <row r="940" spans="1:38" ht="12.75" hidden="1" customHeight="1" x14ac:dyDescent="0.25">
      <c r="A940" s="10" t="s">
        <v>2082</v>
      </c>
      <c r="B940" s="11" t="s">
        <v>2083</v>
      </c>
      <c r="C940" s="11" t="s">
        <v>92</v>
      </c>
      <c r="D940" s="90" t="str">
        <f t="shared" si="85"/>
        <v>35</v>
      </c>
      <c r="E940" s="90" t="str">
        <f t="shared" si="86"/>
        <v>3502</v>
      </c>
      <c r="F940" s="11" t="s">
        <v>2148</v>
      </c>
      <c r="G940" s="11" t="s">
        <v>2149</v>
      </c>
      <c r="H940" s="11">
        <v>106</v>
      </c>
      <c r="I940" s="11" t="s">
        <v>2150</v>
      </c>
      <c r="J940" s="11" t="s">
        <v>2151</v>
      </c>
      <c r="K940" s="13">
        <v>4</v>
      </c>
      <c r="L940" s="14">
        <v>1</v>
      </c>
      <c r="M940" s="75">
        <v>1</v>
      </c>
      <c r="N940" s="11" t="s">
        <v>2152</v>
      </c>
      <c r="O940" s="12" t="s">
        <v>37</v>
      </c>
      <c r="P940" s="16">
        <v>15000000</v>
      </c>
      <c r="Q940" s="18">
        <v>1</v>
      </c>
      <c r="R940" s="20">
        <v>44197</v>
      </c>
      <c r="S940" s="22">
        <v>12</v>
      </c>
      <c r="T940" s="7" t="s">
        <v>2089</v>
      </c>
      <c r="U940" s="51">
        <v>1</v>
      </c>
      <c r="V940" s="79"/>
      <c r="W940" s="78"/>
      <c r="X940" s="49">
        <f t="shared" si="84"/>
        <v>0</v>
      </c>
      <c r="Y940" s="16">
        <v>0</v>
      </c>
      <c r="Z940" s="16">
        <v>40000000</v>
      </c>
      <c r="AA940" s="16">
        <v>15000000</v>
      </c>
      <c r="AB940" s="16">
        <v>0</v>
      </c>
      <c r="AC940" s="16">
        <v>0</v>
      </c>
      <c r="AD940" s="55">
        <v>15000000</v>
      </c>
      <c r="AF940" s="58">
        <f t="shared" si="87"/>
        <v>0</v>
      </c>
      <c r="AJ940" s="83">
        <f t="shared" si="88"/>
        <v>0</v>
      </c>
      <c r="AK940" s="84">
        <f t="shared" si="89"/>
        <v>0</v>
      </c>
      <c r="AL940" s="85"/>
    </row>
    <row r="941" spans="1:38" ht="12.75" hidden="1" customHeight="1" x14ac:dyDescent="0.25">
      <c r="A941" s="10" t="s">
        <v>2082</v>
      </c>
      <c r="B941" s="11" t="s">
        <v>2083</v>
      </c>
      <c r="C941" s="11" t="s">
        <v>92</v>
      </c>
      <c r="D941" s="90" t="str">
        <f t="shared" si="85"/>
        <v>35</v>
      </c>
      <c r="E941" s="90" t="str">
        <f t="shared" si="86"/>
        <v>3502</v>
      </c>
      <c r="F941" s="11" t="s">
        <v>2148</v>
      </c>
      <c r="G941" s="11" t="s">
        <v>2149</v>
      </c>
      <c r="H941" s="11">
        <v>106</v>
      </c>
      <c r="I941" s="11" t="s">
        <v>2150</v>
      </c>
      <c r="J941" s="11" t="s">
        <v>2151</v>
      </c>
      <c r="K941" s="13">
        <v>4</v>
      </c>
      <c r="L941" s="14">
        <v>1</v>
      </c>
      <c r="M941" s="75">
        <v>1</v>
      </c>
      <c r="N941" s="11" t="s">
        <v>2153</v>
      </c>
      <c r="O941" s="12" t="s">
        <v>37</v>
      </c>
      <c r="P941" s="16">
        <v>5000000</v>
      </c>
      <c r="Q941" s="18">
        <v>1</v>
      </c>
      <c r="R941" s="20">
        <v>44197</v>
      </c>
      <c r="S941" s="22">
        <v>12</v>
      </c>
      <c r="T941" s="7" t="s">
        <v>2089</v>
      </c>
      <c r="U941" s="51">
        <v>1</v>
      </c>
      <c r="V941" s="79"/>
      <c r="W941" s="78"/>
      <c r="X941" s="49">
        <f t="shared" si="84"/>
        <v>0</v>
      </c>
      <c r="Y941" s="16">
        <v>0</v>
      </c>
      <c r="Z941" s="16">
        <v>40000000</v>
      </c>
      <c r="AA941" s="16">
        <v>5000000</v>
      </c>
      <c r="AB941" s="16">
        <v>0</v>
      </c>
      <c r="AC941" s="16">
        <v>0</v>
      </c>
      <c r="AD941" s="55">
        <v>5000000</v>
      </c>
      <c r="AF941" s="58">
        <f t="shared" si="87"/>
        <v>0</v>
      </c>
      <c r="AJ941" s="83">
        <f t="shared" si="88"/>
        <v>0</v>
      </c>
      <c r="AK941" s="84">
        <f t="shared" si="89"/>
        <v>0</v>
      </c>
      <c r="AL941" s="85"/>
    </row>
    <row r="942" spans="1:38" ht="12.75" hidden="1" customHeight="1" x14ac:dyDescent="0.25">
      <c r="A942" s="10" t="s">
        <v>2082</v>
      </c>
      <c r="B942" s="11" t="s">
        <v>2083</v>
      </c>
      <c r="C942" s="11" t="s">
        <v>92</v>
      </c>
      <c r="D942" s="90" t="str">
        <f t="shared" si="85"/>
        <v>35</v>
      </c>
      <c r="E942" s="90" t="str">
        <f t="shared" si="86"/>
        <v>3502</v>
      </c>
      <c r="F942" s="11" t="s">
        <v>2148</v>
      </c>
      <c r="G942" s="11" t="s">
        <v>2149</v>
      </c>
      <c r="H942" s="11">
        <v>106</v>
      </c>
      <c r="I942" s="11" t="s">
        <v>2150</v>
      </c>
      <c r="J942" s="11" t="s">
        <v>2151</v>
      </c>
      <c r="K942" s="13">
        <v>4</v>
      </c>
      <c r="L942" s="14">
        <v>1</v>
      </c>
      <c r="M942" s="75">
        <v>1</v>
      </c>
      <c r="N942" s="11" t="s">
        <v>2154</v>
      </c>
      <c r="O942" s="12" t="s">
        <v>37</v>
      </c>
      <c r="P942" s="16">
        <v>20000000</v>
      </c>
      <c r="Q942" s="18">
        <v>1</v>
      </c>
      <c r="R942" s="20">
        <v>44197</v>
      </c>
      <c r="S942" s="22">
        <v>12</v>
      </c>
      <c r="T942" s="7" t="s">
        <v>2089</v>
      </c>
      <c r="U942" s="51">
        <v>1</v>
      </c>
      <c r="V942" s="79"/>
      <c r="W942" s="78"/>
      <c r="X942" s="49">
        <f t="shared" si="84"/>
        <v>0</v>
      </c>
      <c r="Y942" s="16">
        <v>0</v>
      </c>
      <c r="Z942" s="16">
        <v>40000000</v>
      </c>
      <c r="AA942" s="16">
        <v>20000000</v>
      </c>
      <c r="AB942" s="16">
        <v>0</v>
      </c>
      <c r="AC942" s="16">
        <v>0</v>
      </c>
      <c r="AD942" s="55">
        <v>20000000</v>
      </c>
      <c r="AF942" s="58">
        <f t="shared" si="87"/>
        <v>0</v>
      </c>
      <c r="AJ942" s="83">
        <f t="shared" si="88"/>
        <v>0</v>
      </c>
      <c r="AK942" s="84">
        <f t="shared" si="89"/>
        <v>0</v>
      </c>
      <c r="AL942" s="85"/>
    </row>
    <row r="943" spans="1:38" ht="12.75" hidden="1" customHeight="1" x14ac:dyDescent="0.25">
      <c r="A943" s="10" t="s">
        <v>2082</v>
      </c>
      <c r="B943" s="11" t="s">
        <v>2083</v>
      </c>
      <c r="C943" s="11" t="s">
        <v>92</v>
      </c>
      <c r="D943" s="90" t="str">
        <f t="shared" si="85"/>
        <v>33</v>
      </c>
      <c r="E943" s="90" t="str">
        <f t="shared" si="86"/>
        <v>3301</v>
      </c>
      <c r="F943" s="11" t="s">
        <v>2084</v>
      </c>
      <c r="G943" s="11" t="s">
        <v>2094</v>
      </c>
      <c r="H943" s="11">
        <v>117</v>
      </c>
      <c r="I943" s="11" t="s">
        <v>2155</v>
      </c>
      <c r="J943" s="11" t="s">
        <v>2156</v>
      </c>
      <c r="K943" s="13">
        <v>40</v>
      </c>
      <c r="L943" s="14">
        <v>8</v>
      </c>
      <c r="M943" s="75">
        <v>8</v>
      </c>
      <c r="N943" s="11" t="s">
        <v>2157</v>
      </c>
      <c r="O943" s="12" t="s">
        <v>573</v>
      </c>
      <c r="P943" s="16">
        <v>917000000</v>
      </c>
      <c r="Q943" s="18">
        <v>1</v>
      </c>
      <c r="R943" s="20">
        <v>44197</v>
      </c>
      <c r="S943" s="22">
        <v>12</v>
      </c>
      <c r="T943" s="7" t="s">
        <v>2089</v>
      </c>
      <c r="U943" s="51">
        <v>1</v>
      </c>
      <c r="V943" s="79"/>
      <c r="W943" s="78"/>
      <c r="X943" s="49">
        <f t="shared" si="84"/>
        <v>0</v>
      </c>
      <c r="Y943" s="16">
        <v>0</v>
      </c>
      <c r="Z943" s="16">
        <v>525100000</v>
      </c>
      <c r="AA943" s="16">
        <v>442100000</v>
      </c>
      <c r="AB943" s="16">
        <v>0</v>
      </c>
      <c r="AC943" s="16">
        <v>0</v>
      </c>
      <c r="AD943" s="55">
        <v>442100000</v>
      </c>
      <c r="AF943" s="58">
        <f t="shared" si="87"/>
        <v>0</v>
      </c>
      <c r="AJ943" s="83">
        <f t="shared" si="88"/>
        <v>0</v>
      </c>
      <c r="AK943" s="84">
        <f t="shared" si="89"/>
        <v>0</v>
      </c>
      <c r="AL943" s="85"/>
    </row>
    <row r="944" spans="1:38" ht="12.75" hidden="1" customHeight="1" x14ac:dyDescent="0.25">
      <c r="A944" s="10" t="s">
        <v>2082</v>
      </c>
      <c r="B944" s="11" t="s">
        <v>2083</v>
      </c>
      <c r="C944" s="11" t="s">
        <v>92</v>
      </c>
      <c r="D944" s="90" t="str">
        <f t="shared" si="85"/>
        <v>33</v>
      </c>
      <c r="E944" s="90" t="str">
        <f t="shared" si="86"/>
        <v>3301</v>
      </c>
      <c r="F944" s="11" t="s">
        <v>2084</v>
      </c>
      <c r="G944" s="11" t="s">
        <v>2094</v>
      </c>
      <c r="H944" s="11">
        <v>117</v>
      </c>
      <c r="I944" s="11" t="s">
        <v>2155</v>
      </c>
      <c r="J944" s="11" t="s">
        <v>2156</v>
      </c>
      <c r="K944" s="13">
        <v>40</v>
      </c>
      <c r="L944" s="14">
        <v>8</v>
      </c>
      <c r="M944" s="75">
        <v>8</v>
      </c>
      <c r="N944" s="11" t="s">
        <v>2158</v>
      </c>
      <c r="O944" s="12" t="s">
        <v>573</v>
      </c>
      <c r="P944" s="16">
        <v>210000000</v>
      </c>
      <c r="Q944" s="18">
        <v>1</v>
      </c>
      <c r="R944" s="20">
        <v>44197</v>
      </c>
      <c r="S944" s="22">
        <v>12</v>
      </c>
      <c r="T944" s="7" t="s">
        <v>2089</v>
      </c>
      <c r="U944" s="51">
        <v>1</v>
      </c>
      <c r="V944" s="79"/>
      <c r="W944" s="78"/>
      <c r="X944" s="49">
        <f t="shared" si="84"/>
        <v>0</v>
      </c>
      <c r="Y944" s="16">
        <v>0</v>
      </c>
      <c r="Z944" s="16">
        <v>525100000</v>
      </c>
      <c r="AA944" s="16">
        <v>35000000</v>
      </c>
      <c r="AB944" s="16">
        <v>0</v>
      </c>
      <c r="AC944" s="16">
        <v>0</v>
      </c>
      <c r="AD944" s="55">
        <v>35000000</v>
      </c>
      <c r="AF944" s="58">
        <f t="shared" si="87"/>
        <v>0</v>
      </c>
      <c r="AJ944" s="83">
        <f t="shared" si="88"/>
        <v>0</v>
      </c>
      <c r="AK944" s="84">
        <f t="shared" si="89"/>
        <v>0</v>
      </c>
      <c r="AL944" s="85"/>
    </row>
    <row r="945" spans="1:38" ht="12.75" hidden="1" customHeight="1" x14ac:dyDescent="0.25">
      <c r="A945" s="10" t="s">
        <v>2082</v>
      </c>
      <c r="B945" s="11" t="s">
        <v>2083</v>
      </c>
      <c r="C945" s="11" t="s">
        <v>92</v>
      </c>
      <c r="D945" s="90" t="str">
        <f t="shared" si="85"/>
        <v>33</v>
      </c>
      <c r="E945" s="90" t="str">
        <f t="shared" si="86"/>
        <v>3301</v>
      </c>
      <c r="F945" s="11" t="s">
        <v>2084</v>
      </c>
      <c r="G945" s="11" t="s">
        <v>2094</v>
      </c>
      <c r="H945" s="11">
        <v>117</v>
      </c>
      <c r="I945" s="11" t="s">
        <v>2155</v>
      </c>
      <c r="J945" s="11" t="s">
        <v>2156</v>
      </c>
      <c r="K945" s="13">
        <v>40</v>
      </c>
      <c r="L945" s="14">
        <v>8</v>
      </c>
      <c r="M945" s="75">
        <v>8</v>
      </c>
      <c r="N945" s="11" t="s">
        <v>2159</v>
      </c>
      <c r="O945" s="12" t="s">
        <v>573</v>
      </c>
      <c r="P945" s="16">
        <v>50000000</v>
      </c>
      <c r="Q945" s="18">
        <v>1</v>
      </c>
      <c r="R945" s="20">
        <v>44197</v>
      </c>
      <c r="S945" s="22">
        <v>12</v>
      </c>
      <c r="T945" s="7" t="s">
        <v>2089</v>
      </c>
      <c r="U945" s="51">
        <v>1</v>
      </c>
      <c r="V945" s="79"/>
      <c r="W945" s="78"/>
      <c r="X945" s="49">
        <f t="shared" si="84"/>
        <v>0</v>
      </c>
      <c r="Y945" s="16">
        <v>0</v>
      </c>
      <c r="Z945" s="16">
        <v>525100000</v>
      </c>
      <c r="AA945" s="16">
        <v>12500000</v>
      </c>
      <c r="AB945" s="16">
        <v>0</v>
      </c>
      <c r="AC945" s="16">
        <v>0</v>
      </c>
      <c r="AD945" s="55">
        <v>12500000</v>
      </c>
      <c r="AF945" s="58">
        <f t="shared" si="87"/>
        <v>0</v>
      </c>
      <c r="AJ945" s="83">
        <f t="shared" si="88"/>
        <v>0</v>
      </c>
      <c r="AK945" s="84">
        <f t="shared" si="89"/>
        <v>0</v>
      </c>
      <c r="AL945" s="85"/>
    </row>
    <row r="946" spans="1:38" ht="12.75" hidden="1" customHeight="1" x14ac:dyDescent="0.25">
      <c r="A946" s="10" t="s">
        <v>2082</v>
      </c>
      <c r="B946" s="11" t="s">
        <v>2083</v>
      </c>
      <c r="C946" s="11" t="s">
        <v>92</v>
      </c>
      <c r="D946" s="90" t="str">
        <f t="shared" si="85"/>
        <v>33</v>
      </c>
      <c r="E946" s="90" t="str">
        <f t="shared" si="86"/>
        <v>3301</v>
      </c>
      <c r="F946" s="11" t="s">
        <v>2084</v>
      </c>
      <c r="G946" s="11" t="s">
        <v>2094</v>
      </c>
      <c r="H946" s="11">
        <v>117</v>
      </c>
      <c r="I946" s="11" t="s">
        <v>2155</v>
      </c>
      <c r="J946" s="11" t="s">
        <v>2156</v>
      </c>
      <c r="K946" s="13">
        <v>40</v>
      </c>
      <c r="L946" s="14">
        <v>8</v>
      </c>
      <c r="M946" s="75">
        <v>8</v>
      </c>
      <c r="N946" s="11" t="s">
        <v>2160</v>
      </c>
      <c r="O946" s="12" t="s">
        <v>573</v>
      </c>
      <c r="P946" s="16">
        <v>69000000</v>
      </c>
      <c r="Q946" s="18">
        <v>3</v>
      </c>
      <c r="R946" s="20">
        <v>44197</v>
      </c>
      <c r="S946" s="22">
        <v>12</v>
      </c>
      <c r="T946" s="7" t="s">
        <v>2089</v>
      </c>
      <c r="U946" s="51">
        <v>3</v>
      </c>
      <c r="V946" s="79"/>
      <c r="W946" s="78"/>
      <c r="X946" s="49">
        <f t="shared" si="84"/>
        <v>0</v>
      </c>
      <c r="Y946" s="16">
        <v>0</v>
      </c>
      <c r="Z946" s="16">
        <v>525100000</v>
      </c>
      <c r="AA946" s="16">
        <v>25500000</v>
      </c>
      <c r="AB946" s="16">
        <v>0</v>
      </c>
      <c r="AC946" s="16">
        <v>0</v>
      </c>
      <c r="AD946" s="55">
        <v>25500000</v>
      </c>
      <c r="AF946" s="58">
        <f t="shared" si="87"/>
        <v>0</v>
      </c>
      <c r="AJ946" s="83">
        <f t="shared" si="88"/>
        <v>0</v>
      </c>
      <c r="AK946" s="84">
        <f t="shared" si="89"/>
        <v>0</v>
      </c>
      <c r="AL946" s="85"/>
    </row>
    <row r="947" spans="1:38" ht="12.75" hidden="1" customHeight="1" x14ac:dyDescent="0.25">
      <c r="A947" s="10" t="s">
        <v>2082</v>
      </c>
      <c r="B947" s="11" t="s">
        <v>2083</v>
      </c>
      <c r="C947" s="11" t="s">
        <v>92</v>
      </c>
      <c r="D947" s="90" t="str">
        <f t="shared" si="85"/>
        <v>33</v>
      </c>
      <c r="E947" s="90" t="str">
        <f t="shared" si="86"/>
        <v>3301</v>
      </c>
      <c r="F947" s="11" t="s">
        <v>2084</v>
      </c>
      <c r="G947" s="11" t="s">
        <v>2094</v>
      </c>
      <c r="H947" s="11">
        <v>117</v>
      </c>
      <c r="I947" s="11" t="s">
        <v>2155</v>
      </c>
      <c r="J947" s="11" t="s">
        <v>2156</v>
      </c>
      <c r="K947" s="13">
        <v>40</v>
      </c>
      <c r="L947" s="14">
        <v>8</v>
      </c>
      <c r="M947" s="75">
        <v>8</v>
      </c>
      <c r="N947" s="11" t="s">
        <v>2161</v>
      </c>
      <c r="O947" s="12" t="s">
        <v>573</v>
      </c>
      <c r="P947" s="16">
        <v>30000000</v>
      </c>
      <c r="Q947" s="18">
        <v>1</v>
      </c>
      <c r="R947" s="20">
        <v>44197</v>
      </c>
      <c r="S947" s="22">
        <v>12</v>
      </c>
      <c r="T947" s="7" t="s">
        <v>2089</v>
      </c>
      <c r="U947" s="51">
        <v>1</v>
      </c>
      <c r="V947" s="79"/>
      <c r="W947" s="78"/>
      <c r="X947" s="49">
        <f t="shared" si="84"/>
        <v>0</v>
      </c>
      <c r="Y947" s="16">
        <v>0</v>
      </c>
      <c r="Z947" s="16">
        <v>525100000</v>
      </c>
      <c r="AA947" s="16">
        <v>10000000</v>
      </c>
      <c r="AB947" s="16">
        <v>0</v>
      </c>
      <c r="AC947" s="16">
        <v>0</v>
      </c>
      <c r="AD947" s="55">
        <v>10000000</v>
      </c>
      <c r="AF947" s="58">
        <f t="shared" si="87"/>
        <v>0</v>
      </c>
      <c r="AJ947" s="83">
        <f t="shared" si="88"/>
        <v>0</v>
      </c>
      <c r="AK947" s="84">
        <f t="shared" si="89"/>
        <v>0</v>
      </c>
      <c r="AL947" s="85"/>
    </row>
    <row r="948" spans="1:38" ht="12.75" hidden="1" customHeight="1" x14ac:dyDescent="0.25">
      <c r="A948" s="10" t="s">
        <v>2082</v>
      </c>
      <c r="B948" s="11" t="s">
        <v>2083</v>
      </c>
      <c r="C948" s="11" t="s">
        <v>92</v>
      </c>
      <c r="D948" s="90" t="str">
        <f t="shared" si="85"/>
        <v>33</v>
      </c>
      <c r="E948" s="90" t="str">
        <f t="shared" si="86"/>
        <v>3301</v>
      </c>
      <c r="F948" s="11" t="s">
        <v>2091</v>
      </c>
      <c r="G948" s="11" t="s">
        <v>2094</v>
      </c>
      <c r="H948" s="11">
        <v>117</v>
      </c>
      <c r="I948" s="11" t="s">
        <v>2155</v>
      </c>
      <c r="J948" s="11" t="s">
        <v>2156</v>
      </c>
      <c r="K948" s="13">
        <v>40</v>
      </c>
      <c r="L948" s="14">
        <v>8</v>
      </c>
      <c r="M948" s="75">
        <v>8</v>
      </c>
      <c r="N948" s="11" t="s">
        <v>2158</v>
      </c>
      <c r="O948" s="12" t="s">
        <v>37</v>
      </c>
      <c r="P948" s="16">
        <v>9900000</v>
      </c>
      <c r="Q948" s="18">
        <v>3</v>
      </c>
      <c r="R948" s="20">
        <v>44197</v>
      </c>
      <c r="S948" s="22">
        <v>12</v>
      </c>
      <c r="T948" s="7" t="s">
        <v>2089</v>
      </c>
      <c r="U948" s="51">
        <v>3</v>
      </c>
      <c r="V948" s="79"/>
      <c r="W948" s="78"/>
      <c r="X948" s="49">
        <f t="shared" si="84"/>
        <v>0</v>
      </c>
      <c r="Y948" s="16">
        <v>0</v>
      </c>
      <c r="Z948" s="16">
        <v>290799333</v>
      </c>
      <c r="AA948" s="16">
        <v>9900000</v>
      </c>
      <c r="AB948" s="16">
        <v>0</v>
      </c>
      <c r="AC948" s="16">
        <v>0</v>
      </c>
      <c r="AD948" s="55">
        <v>9900000</v>
      </c>
      <c r="AF948" s="58">
        <f t="shared" si="87"/>
        <v>0</v>
      </c>
      <c r="AJ948" s="83">
        <f t="shared" si="88"/>
        <v>0</v>
      </c>
      <c r="AK948" s="84">
        <f t="shared" si="89"/>
        <v>0</v>
      </c>
      <c r="AL948" s="85"/>
    </row>
    <row r="949" spans="1:38" ht="12.75" hidden="1" customHeight="1" x14ac:dyDescent="0.25">
      <c r="A949" s="10" t="s">
        <v>2082</v>
      </c>
      <c r="B949" s="11" t="s">
        <v>2083</v>
      </c>
      <c r="C949" s="11" t="s">
        <v>92</v>
      </c>
      <c r="D949" s="90" t="str">
        <f t="shared" si="85"/>
        <v>33</v>
      </c>
      <c r="E949" s="90" t="str">
        <f t="shared" si="86"/>
        <v>3301</v>
      </c>
      <c r="F949" s="11" t="s">
        <v>2091</v>
      </c>
      <c r="G949" s="11" t="s">
        <v>2094</v>
      </c>
      <c r="H949" s="11">
        <v>117</v>
      </c>
      <c r="I949" s="11" t="s">
        <v>2155</v>
      </c>
      <c r="J949" s="11" t="s">
        <v>2156</v>
      </c>
      <c r="K949" s="13">
        <v>40</v>
      </c>
      <c r="L949" s="14">
        <v>8</v>
      </c>
      <c r="M949" s="75">
        <v>8</v>
      </c>
      <c r="N949" s="11" t="s">
        <v>2159</v>
      </c>
      <c r="O949" s="12" t="s">
        <v>37</v>
      </c>
      <c r="P949" s="16">
        <v>3120000</v>
      </c>
      <c r="Q949" s="18">
        <v>2</v>
      </c>
      <c r="R949" s="20">
        <v>44197</v>
      </c>
      <c r="S949" s="22">
        <v>12</v>
      </c>
      <c r="T949" s="7" t="s">
        <v>2089</v>
      </c>
      <c r="U949" s="51">
        <v>2</v>
      </c>
      <c r="V949" s="79"/>
      <c r="W949" s="78"/>
      <c r="X949" s="49">
        <f t="shared" si="84"/>
        <v>0</v>
      </c>
      <c r="Y949" s="16">
        <v>0</v>
      </c>
      <c r="Z949" s="16">
        <v>290799333</v>
      </c>
      <c r="AA949" s="16">
        <v>3120000</v>
      </c>
      <c r="AB949" s="16">
        <v>0</v>
      </c>
      <c r="AC949" s="16">
        <v>0</v>
      </c>
      <c r="AD949" s="55">
        <v>3120000</v>
      </c>
      <c r="AF949" s="58">
        <f t="shared" si="87"/>
        <v>0</v>
      </c>
      <c r="AJ949" s="83">
        <f t="shared" si="88"/>
        <v>0</v>
      </c>
      <c r="AK949" s="84">
        <f t="shared" si="89"/>
        <v>0</v>
      </c>
      <c r="AL949" s="85"/>
    </row>
    <row r="950" spans="1:38" ht="12.75" hidden="1" customHeight="1" x14ac:dyDescent="0.25">
      <c r="A950" s="10" t="s">
        <v>2082</v>
      </c>
      <c r="B950" s="11" t="s">
        <v>2083</v>
      </c>
      <c r="C950" s="11" t="s">
        <v>92</v>
      </c>
      <c r="D950" s="90" t="str">
        <f t="shared" si="85"/>
        <v>33</v>
      </c>
      <c r="E950" s="90" t="str">
        <f t="shared" si="86"/>
        <v>3301</v>
      </c>
      <c r="F950" s="11" t="s">
        <v>2091</v>
      </c>
      <c r="G950" s="11" t="s">
        <v>2094</v>
      </c>
      <c r="H950" s="11">
        <v>117</v>
      </c>
      <c r="I950" s="11" t="s">
        <v>2155</v>
      </c>
      <c r="J950" s="11" t="s">
        <v>2156</v>
      </c>
      <c r="K950" s="13">
        <v>40</v>
      </c>
      <c r="L950" s="14">
        <v>8</v>
      </c>
      <c r="M950" s="75">
        <v>8</v>
      </c>
      <c r="N950" s="11" t="s">
        <v>2157</v>
      </c>
      <c r="O950" s="12" t="s">
        <v>37</v>
      </c>
      <c r="P950" s="16">
        <v>239919700</v>
      </c>
      <c r="Q950" s="18">
        <v>1</v>
      </c>
      <c r="R950" s="20">
        <v>44197</v>
      </c>
      <c r="S950" s="22">
        <v>12</v>
      </c>
      <c r="T950" s="7" t="s">
        <v>2105</v>
      </c>
      <c r="U950" s="51">
        <v>1</v>
      </c>
      <c r="V950" s="79"/>
      <c r="W950" s="78"/>
      <c r="X950" s="49">
        <f t="shared" si="84"/>
        <v>0</v>
      </c>
      <c r="Y950" s="16">
        <v>0</v>
      </c>
      <c r="Z950" s="16">
        <v>290799333</v>
      </c>
      <c r="AA950" s="16">
        <v>239919700</v>
      </c>
      <c r="AB950" s="16">
        <v>0</v>
      </c>
      <c r="AC950" s="16">
        <v>0</v>
      </c>
      <c r="AD950" s="55">
        <v>239919700</v>
      </c>
      <c r="AF950" s="58">
        <f t="shared" si="87"/>
        <v>0</v>
      </c>
      <c r="AJ950" s="83">
        <f t="shared" si="88"/>
        <v>0</v>
      </c>
      <c r="AK950" s="84">
        <f t="shared" si="89"/>
        <v>0</v>
      </c>
      <c r="AL950" s="85"/>
    </row>
    <row r="951" spans="1:38" ht="12.75" hidden="1" customHeight="1" x14ac:dyDescent="0.25">
      <c r="A951" s="10" t="s">
        <v>2082</v>
      </c>
      <c r="B951" s="11" t="s">
        <v>2083</v>
      </c>
      <c r="C951" s="11" t="s">
        <v>92</v>
      </c>
      <c r="D951" s="90" t="str">
        <f t="shared" si="85"/>
        <v>33</v>
      </c>
      <c r="E951" s="90" t="str">
        <f t="shared" si="86"/>
        <v>3301</v>
      </c>
      <c r="F951" s="11" t="s">
        <v>2091</v>
      </c>
      <c r="G951" s="11" t="s">
        <v>2094</v>
      </c>
      <c r="H951" s="11">
        <v>117</v>
      </c>
      <c r="I951" s="11" t="s">
        <v>2155</v>
      </c>
      <c r="J951" s="11" t="s">
        <v>2156</v>
      </c>
      <c r="K951" s="13">
        <v>40</v>
      </c>
      <c r="L951" s="14">
        <v>8</v>
      </c>
      <c r="M951" s="75">
        <v>8</v>
      </c>
      <c r="N951" s="11" t="s">
        <v>2160</v>
      </c>
      <c r="O951" s="12" t="s">
        <v>37</v>
      </c>
      <c r="P951" s="16">
        <v>16713333</v>
      </c>
      <c r="Q951" s="18">
        <v>3</v>
      </c>
      <c r="R951" s="20">
        <v>44197</v>
      </c>
      <c r="S951" s="22">
        <v>12</v>
      </c>
      <c r="T951" s="7" t="s">
        <v>2089</v>
      </c>
      <c r="U951" s="51">
        <v>3</v>
      </c>
      <c r="V951" s="79"/>
      <c r="W951" s="78"/>
      <c r="X951" s="49">
        <f t="shared" si="84"/>
        <v>0</v>
      </c>
      <c r="Y951" s="16">
        <v>0</v>
      </c>
      <c r="Z951" s="16">
        <v>290799333</v>
      </c>
      <c r="AA951" s="16">
        <v>16713333</v>
      </c>
      <c r="AB951" s="16">
        <v>0</v>
      </c>
      <c r="AC951" s="16">
        <v>0</v>
      </c>
      <c r="AD951" s="55">
        <v>16713333</v>
      </c>
      <c r="AF951" s="58">
        <f t="shared" si="87"/>
        <v>0</v>
      </c>
      <c r="AJ951" s="83">
        <f t="shared" si="88"/>
        <v>0</v>
      </c>
      <c r="AK951" s="84">
        <f t="shared" si="89"/>
        <v>0</v>
      </c>
      <c r="AL951" s="85"/>
    </row>
    <row r="952" spans="1:38" ht="12.75" hidden="1" customHeight="1" x14ac:dyDescent="0.25">
      <c r="A952" s="10" t="s">
        <v>2082</v>
      </c>
      <c r="B952" s="11" t="s">
        <v>2083</v>
      </c>
      <c r="C952" s="11" t="s">
        <v>92</v>
      </c>
      <c r="D952" s="90" t="str">
        <f t="shared" si="85"/>
        <v>33</v>
      </c>
      <c r="E952" s="90" t="str">
        <f t="shared" si="86"/>
        <v>3301</v>
      </c>
      <c r="F952" s="11" t="s">
        <v>2091</v>
      </c>
      <c r="G952" s="11" t="s">
        <v>2094</v>
      </c>
      <c r="H952" s="11">
        <v>117</v>
      </c>
      <c r="I952" s="11" t="s">
        <v>2155</v>
      </c>
      <c r="J952" s="11" t="s">
        <v>2156</v>
      </c>
      <c r="K952" s="13">
        <v>40</v>
      </c>
      <c r="L952" s="14">
        <v>8</v>
      </c>
      <c r="M952" s="75">
        <v>8</v>
      </c>
      <c r="N952" s="11" t="s">
        <v>2162</v>
      </c>
      <c r="O952" s="12" t="s">
        <v>37</v>
      </c>
      <c r="P952" s="16">
        <v>21146300</v>
      </c>
      <c r="Q952" s="18">
        <v>2</v>
      </c>
      <c r="R952" s="20">
        <v>44197</v>
      </c>
      <c r="S952" s="22">
        <v>12</v>
      </c>
      <c r="T952" s="7" t="s">
        <v>2089</v>
      </c>
      <c r="U952" s="51">
        <v>2</v>
      </c>
      <c r="V952" s="79"/>
      <c r="W952" s="78"/>
      <c r="X952" s="49">
        <f t="shared" si="84"/>
        <v>0</v>
      </c>
      <c r="Y952" s="16">
        <v>0</v>
      </c>
      <c r="Z952" s="16">
        <v>290799333</v>
      </c>
      <c r="AA952" s="16">
        <v>21146300</v>
      </c>
      <c r="AB952" s="16">
        <v>0</v>
      </c>
      <c r="AC952" s="16">
        <v>0</v>
      </c>
      <c r="AD952" s="55">
        <v>21146300</v>
      </c>
      <c r="AF952" s="58">
        <f t="shared" si="87"/>
        <v>0</v>
      </c>
      <c r="AJ952" s="83">
        <f t="shared" si="88"/>
        <v>0</v>
      </c>
      <c r="AK952" s="84">
        <f t="shared" si="89"/>
        <v>0</v>
      </c>
      <c r="AL952" s="85"/>
    </row>
    <row r="953" spans="1:38" ht="12.75" hidden="1" customHeight="1" x14ac:dyDescent="0.25">
      <c r="A953" s="10" t="s">
        <v>2082</v>
      </c>
      <c r="B953" s="11" t="s">
        <v>2083</v>
      </c>
      <c r="C953" s="11" t="s">
        <v>92</v>
      </c>
      <c r="D953" s="90" t="str">
        <f t="shared" si="85"/>
        <v>33</v>
      </c>
      <c r="E953" s="90" t="str">
        <f t="shared" si="86"/>
        <v>3301</v>
      </c>
      <c r="F953" s="11" t="s">
        <v>2093</v>
      </c>
      <c r="G953" s="11" t="s">
        <v>2094</v>
      </c>
      <c r="H953" s="11">
        <v>166</v>
      </c>
      <c r="I953" s="11" t="s">
        <v>2163</v>
      </c>
      <c r="J953" s="11" t="s">
        <v>2164</v>
      </c>
      <c r="K953" s="13">
        <v>6</v>
      </c>
      <c r="L953" s="14">
        <v>2</v>
      </c>
      <c r="M953" s="75">
        <v>1</v>
      </c>
      <c r="N953" s="11" t="s">
        <v>2165</v>
      </c>
      <c r="O953" s="12" t="s">
        <v>37</v>
      </c>
      <c r="P953" s="16">
        <v>400000000</v>
      </c>
      <c r="Q953" s="18">
        <v>2</v>
      </c>
      <c r="R953" s="20">
        <v>44197</v>
      </c>
      <c r="S953" s="22">
        <v>12</v>
      </c>
      <c r="T953" s="7" t="s">
        <v>2089</v>
      </c>
      <c r="U953" s="51">
        <v>2</v>
      </c>
      <c r="V953" s="79"/>
      <c r="W953" s="78"/>
      <c r="X953" s="49">
        <f t="shared" si="84"/>
        <v>0</v>
      </c>
      <c r="Y953" s="16">
        <v>0</v>
      </c>
      <c r="Z953" s="16">
        <v>44000000</v>
      </c>
      <c r="AA953" s="16">
        <v>20000000</v>
      </c>
      <c r="AB953" s="16">
        <v>0</v>
      </c>
      <c r="AC953" s="16">
        <v>0</v>
      </c>
      <c r="AD953" s="55">
        <v>20000000</v>
      </c>
      <c r="AF953" s="58">
        <f t="shared" si="87"/>
        <v>0</v>
      </c>
      <c r="AJ953" s="83">
        <f t="shared" si="88"/>
        <v>0</v>
      </c>
      <c r="AK953" s="84">
        <f t="shared" si="89"/>
        <v>0</v>
      </c>
      <c r="AL953" s="85"/>
    </row>
    <row r="954" spans="1:38" ht="12.75" hidden="1" customHeight="1" x14ac:dyDescent="0.25">
      <c r="A954" s="10" t="s">
        <v>2082</v>
      </c>
      <c r="B954" s="11" t="s">
        <v>2083</v>
      </c>
      <c r="C954" s="11" t="s">
        <v>92</v>
      </c>
      <c r="D954" s="90" t="str">
        <f t="shared" si="85"/>
        <v>33</v>
      </c>
      <c r="E954" s="90" t="str">
        <f t="shared" si="86"/>
        <v>3301</v>
      </c>
      <c r="F954" s="11" t="s">
        <v>2093</v>
      </c>
      <c r="G954" s="11" t="s">
        <v>2094</v>
      </c>
      <c r="H954" s="11">
        <v>166</v>
      </c>
      <c r="I954" s="11" t="s">
        <v>2163</v>
      </c>
      <c r="J954" s="11" t="s">
        <v>2164</v>
      </c>
      <c r="K954" s="13">
        <v>6</v>
      </c>
      <c r="L954" s="14">
        <v>2</v>
      </c>
      <c r="M954" s="75">
        <v>1</v>
      </c>
      <c r="N954" s="11" t="s">
        <v>2097</v>
      </c>
      <c r="O954" s="12" t="s">
        <v>37</v>
      </c>
      <c r="P954" s="16">
        <v>210000000</v>
      </c>
      <c r="Q954" s="18">
        <v>3</v>
      </c>
      <c r="R954" s="20">
        <v>44197</v>
      </c>
      <c r="S954" s="22">
        <v>12</v>
      </c>
      <c r="T954" s="7" t="s">
        <v>2089</v>
      </c>
      <c r="U954" s="51">
        <v>1</v>
      </c>
      <c r="V954" s="79"/>
      <c r="W954" s="78"/>
      <c r="X954" s="49">
        <f t="shared" si="84"/>
        <v>0</v>
      </c>
      <c r="Y954" s="16">
        <v>0</v>
      </c>
      <c r="Z954" s="16">
        <v>44000000</v>
      </c>
      <c r="AA954" s="16">
        <v>24000000</v>
      </c>
      <c r="AB954" s="16">
        <v>0</v>
      </c>
      <c r="AC954" s="16">
        <v>0</v>
      </c>
      <c r="AD954" s="55">
        <v>24000000</v>
      </c>
      <c r="AF954" s="58">
        <f t="shared" si="87"/>
        <v>0</v>
      </c>
      <c r="AJ954" s="83">
        <f t="shared" si="88"/>
        <v>0</v>
      </c>
      <c r="AK954" s="84">
        <f t="shared" si="89"/>
        <v>0</v>
      </c>
      <c r="AL954" s="85"/>
    </row>
    <row r="955" spans="1:38" ht="12.75" hidden="1" customHeight="1" x14ac:dyDescent="0.25">
      <c r="A955" s="10" t="s">
        <v>2082</v>
      </c>
      <c r="B955" s="11" t="s">
        <v>2083</v>
      </c>
      <c r="C955" s="11" t="s">
        <v>567</v>
      </c>
      <c r="D955" s="90" t="str">
        <f t="shared" si="85"/>
        <v>35</v>
      </c>
      <c r="E955" s="90" t="str">
        <f t="shared" si="86"/>
        <v>3502</v>
      </c>
      <c r="F955" s="11" t="s">
        <v>2166</v>
      </c>
      <c r="G955" s="11" t="s">
        <v>2167</v>
      </c>
      <c r="H955" s="11">
        <v>235</v>
      </c>
      <c r="I955" s="11" t="s">
        <v>2168</v>
      </c>
      <c r="J955" s="11" t="s">
        <v>2169</v>
      </c>
      <c r="K955" s="13">
        <v>10</v>
      </c>
      <c r="L955" s="14">
        <v>3</v>
      </c>
      <c r="M955" s="75">
        <v>3</v>
      </c>
      <c r="N955" s="11" t="s">
        <v>2170</v>
      </c>
      <c r="O955" s="12" t="s">
        <v>573</v>
      </c>
      <c r="P955" s="16">
        <v>406970900</v>
      </c>
      <c r="Q955" s="18">
        <v>5</v>
      </c>
      <c r="R955" s="20">
        <v>44197</v>
      </c>
      <c r="S955" s="22">
        <v>12</v>
      </c>
      <c r="T955" s="7" t="s">
        <v>2105</v>
      </c>
      <c r="U955" s="51">
        <v>5</v>
      </c>
      <c r="V955" s="79"/>
      <c r="W955" s="78"/>
      <c r="X955" s="49">
        <f t="shared" si="84"/>
        <v>0</v>
      </c>
      <c r="Y955" s="16">
        <v>0</v>
      </c>
      <c r="Z955" s="16">
        <v>210000000</v>
      </c>
      <c r="AA955" s="16">
        <v>90000000</v>
      </c>
      <c r="AB955" s="16">
        <v>0</v>
      </c>
      <c r="AC955" s="16">
        <v>0</v>
      </c>
      <c r="AD955" s="55">
        <v>90000000</v>
      </c>
      <c r="AF955" s="58">
        <f t="shared" si="87"/>
        <v>0</v>
      </c>
      <c r="AJ955" s="83">
        <f t="shared" si="88"/>
        <v>0</v>
      </c>
      <c r="AK955" s="84">
        <f t="shared" si="89"/>
        <v>0</v>
      </c>
      <c r="AL955" s="85"/>
    </row>
    <row r="956" spans="1:38" ht="12.75" hidden="1" customHeight="1" x14ac:dyDescent="0.25">
      <c r="A956" s="10" t="s">
        <v>2082</v>
      </c>
      <c r="B956" s="11" t="s">
        <v>2083</v>
      </c>
      <c r="C956" s="11" t="s">
        <v>567</v>
      </c>
      <c r="D956" s="90" t="str">
        <f t="shared" si="85"/>
        <v>35</v>
      </c>
      <c r="E956" s="90" t="str">
        <f t="shared" si="86"/>
        <v>3502</v>
      </c>
      <c r="F956" s="11" t="s">
        <v>2166</v>
      </c>
      <c r="G956" s="11" t="s">
        <v>2167</v>
      </c>
      <c r="H956" s="11">
        <v>235</v>
      </c>
      <c r="I956" s="11" t="s">
        <v>2168</v>
      </c>
      <c r="J956" s="11" t="s">
        <v>2169</v>
      </c>
      <c r="K956" s="13">
        <v>10</v>
      </c>
      <c r="L956" s="14">
        <v>3</v>
      </c>
      <c r="M956" s="75">
        <v>3</v>
      </c>
      <c r="N956" s="11" t="s">
        <v>2171</v>
      </c>
      <c r="O956" s="12" t="s">
        <v>573</v>
      </c>
      <c r="P956" s="16">
        <v>361462560</v>
      </c>
      <c r="Q956" s="18">
        <v>2</v>
      </c>
      <c r="R956" s="20">
        <v>44197</v>
      </c>
      <c r="S956" s="22">
        <v>12</v>
      </c>
      <c r="T956" s="7" t="s">
        <v>2105</v>
      </c>
      <c r="U956" s="51">
        <v>2</v>
      </c>
      <c r="V956" s="79"/>
      <c r="W956" s="78"/>
      <c r="X956" s="49">
        <f t="shared" si="84"/>
        <v>0</v>
      </c>
      <c r="Y956" s="16">
        <v>0</v>
      </c>
      <c r="Z956" s="16">
        <v>210000000</v>
      </c>
      <c r="AA956" s="16">
        <v>40000000</v>
      </c>
      <c r="AB956" s="16">
        <v>0</v>
      </c>
      <c r="AC956" s="16">
        <v>0</v>
      </c>
      <c r="AD956" s="55">
        <v>40000000</v>
      </c>
      <c r="AF956" s="58">
        <f t="shared" si="87"/>
        <v>0</v>
      </c>
      <c r="AJ956" s="83">
        <f t="shared" si="88"/>
        <v>0</v>
      </c>
      <c r="AK956" s="84">
        <f t="shared" si="89"/>
        <v>0</v>
      </c>
      <c r="AL956" s="85"/>
    </row>
    <row r="957" spans="1:38" ht="12.75" hidden="1" customHeight="1" x14ac:dyDescent="0.25">
      <c r="A957" s="10" t="s">
        <v>2082</v>
      </c>
      <c r="B957" s="11" t="s">
        <v>2083</v>
      </c>
      <c r="C957" s="11" t="s">
        <v>567</v>
      </c>
      <c r="D957" s="90" t="str">
        <f t="shared" si="85"/>
        <v>35</v>
      </c>
      <c r="E957" s="90" t="str">
        <f t="shared" si="86"/>
        <v>3502</v>
      </c>
      <c r="F957" s="11" t="s">
        <v>2166</v>
      </c>
      <c r="G957" s="11" t="s">
        <v>2167</v>
      </c>
      <c r="H957" s="11">
        <v>235</v>
      </c>
      <c r="I957" s="11" t="s">
        <v>2168</v>
      </c>
      <c r="J957" s="11" t="s">
        <v>2169</v>
      </c>
      <c r="K957" s="13">
        <v>10</v>
      </c>
      <c r="L957" s="14">
        <v>3</v>
      </c>
      <c r="M957" s="75">
        <v>3</v>
      </c>
      <c r="N957" s="11" t="s">
        <v>2172</v>
      </c>
      <c r="O957" s="12" t="s">
        <v>573</v>
      </c>
      <c r="P957" s="16">
        <v>263519640</v>
      </c>
      <c r="Q957" s="18">
        <v>3</v>
      </c>
      <c r="R957" s="20">
        <v>44197</v>
      </c>
      <c r="S957" s="22">
        <v>12</v>
      </c>
      <c r="T957" s="7" t="s">
        <v>2105</v>
      </c>
      <c r="U957" s="51">
        <v>3</v>
      </c>
      <c r="V957" s="79"/>
      <c r="W957" s="78"/>
      <c r="X957" s="49">
        <f t="shared" si="84"/>
        <v>0</v>
      </c>
      <c r="Y957" s="16">
        <v>0</v>
      </c>
      <c r="Z957" s="16">
        <v>210000000</v>
      </c>
      <c r="AA957" s="16">
        <v>80000000</v>
      </c>
      <c r="AB957" s="16">
        <v>0</v>
      </c>
      <c r="AC957" s="16">
        <v>0</v>
      </c>
      <c r="AD957" s="55">
        <v>80000000</v>
      </c>
      <c r="AF957" s="58">
        <f t="shared" si="87"/>
        <v>0</v>
      </c>
      <c r="AJ957" s="83">
        <f t="shared" si="88"/>
        <v>0</v>
      </c>
      <c r="AK957" s="84">
        <f t="shared" si="89"/>
        <v>0</v>
      </c>
      <c r="AL957" s="85"/>
    </row>
    <row r="958" spans="1:38" ht="12.75" hidden="1" customHeight="1" x14ac:dyDescent="0.25">
      <c r="A958" s="10" t="s">
        <v>2082</v>
      </c>
      <c r="B958" s="11" t="s">
        <v>2083</v>
      </c>
      <c r="C958" s="11" t="s">
        <v>567</v>
      </c>
      <c r="D958" s="90" t="str">
        <f t="shared" si="85"/>
        <v>35</v>
      </c>
      <c r="E958" s="90" t="str">
        <f t="shared" si="86"/>
        <v>3502</v>
      </c>
      <c r="F958" s="11" t="s">
        <v>2148</v>
      </c>
      <c r="G958" s="11" t="s">
        <v>569</v>
      </c>
      <c r="H958" s="11">
        <v>249</v>
      </c>
      <c r="I958" s="11" t="s">
        <v>2173</v>
      </c>
      <c r="J958" s="11" t="s">
        <v>2174</v>
      </c>
      <c r="K958" s="13">
        <v>450</v>
      </c>
      <c r="L958" s="14">
        <v>30</v>
      </c>
      <c r="M958" s="75">
        <v>115</v>
      </c>
      <c r="N958" s="11" t="s">
        <v>2175</v>
      </c>
      <c r="O958" s="12" t="s">
        <v>37</v>
      </c>
      <c r="P958" s="16">
        <v>80000000</v>
      </c>
      <c r="Q958" s="18">
        <v>20</v>
      </c>
      <c r="R958" s="20">
        <v>44197</v>
      </c>
      <c r="S958" s="22">
        <v>12</v>
      </c>
      <c r="T958" s="7" t="s">
        <v>2105</v>
      </c>
      <c r="U958" s="51">
        <v>20</v>
      </c>
      <c r="V958" s="79"/>
      <c r="W958" s="78"/>
      <c r="X958" s="49">
        <f t="shared" si="84"/>
        <v>0</v>
      </c>
      <c r="Y958" s="16">
        <v>0</v>
      </c>
      <c r="Z958" s="16">
        <v>20000000</v>
      </c>
      <c r="AA958" s="16">
        <v>20000000</v>
      </c>
      <c r="AB958" s="16">
        <v>0</v>
      </c>
      <c r="AC958" s="16">
        <v>0</v>
      </c>
      <c r="AD958" s="55">
        <v>20000000</v>
      </c>
      <c r="AF958" s="58">
        <f t="shared" si="87"/>
        <v>0</v>
      </c>
      <c r="AJ958" s="83">
        <f t="shared" si="88"/>
        <v>0</v>
      </c>
      <c r="AK958" s="84">
        <f t="shared" si="89"/>
        <v>0</v>
      </c>
      <c r="AL958" s="85"/>
    </row>
    <row r="959" spans="1:38" ht="12.75" hidden="1" customHeight="1" x14ac:dyDescent="0.25">
      <c r="A959" s="10" t="s">
        <v>2082</v>
      </c>
      <c r="B959" s="11" t="s">
        <v>2083</v>
      </c>
      <c r="C959" s="11" t="s">
        <v>567</v>
      </c>
      <c r="D959" s="90" t="str">
        <f t="shared" si="85"/>
        <v>35</v>
      </c>
      <c r="E959" s="90" t="str">
        <f t="shared" si="86"/>
        <v>3502</v>
      </c>
      <c r="F959" s="11" t="s">
        <v>2176</v>
      </c>
      <c r="G959" s="11" t="s">
        <v>569</v>
      </c>
      <c r="H959" s="11">
        <v>249</v>
      </c>
      <c r="I959" s="11" t="s">
        <v>2173</v>
      </c>
      <c r="J959" s="11" t="s">
        <v>2174</v>
      </c>
      <c r="K959" s="13">
        <v>450</v>
      </c>
      <c r="L959" s="14">
        <v>30</v>
      </c>
      <c r="M959" s="75">
        <v>115</v>
      </c>
      <c r="N959" s="11" t="s">
        <v>2175</v>
      </c>
      <c r="O959" s="12" t="s">
        <v>37</v>
      </c>
      <c r="P959" s="16">
        <v>576000000</v>
      </c>
      <c r="Q959" s="18">
        <v>36</v>
      </c>
      <c r="R959" s="20">
        <v>44197</v>
      </c>
      <c r="S959" s="22">
        <v>12</v>
      </c>
      <c r="T959" s="7" t="s">
        <v>2105</v>
      </c>
      <c r="U959" s="51">
        <v>36</v>
      </c>
      <c r="V959" s="79"/>
      <c r="W959" s="78"/>
      <c r="X959" s="49">
        <f t="shared" si="84"/>
        <v>0</v>
      </c>
      <c r="Y959" s="16">
        <v>0</v>
      </c>
      <c r="Z959" s="16">
        <v>60000000</v>
      </c>
      <c r="AA959" s="16">
        <v>60000000</v>
      </c>
      <c r="AB959" s="16">
        <v>0</v>
      </c>
      <c r="AC959" s="16">
        <v>0</v>
      </c>
      <c r="AD959" s="55">
        <v>60000000</v>
      </c>
      <c r="AF959" s="58">
        <f t="shared" si="87"/>
        <v>0</v>
      </c>
      <c r="AJ959" s="83">
        <f t="shared" si="88"/>
        <v>0</v>
      </c>
      <c r="AK959" s="84">
        <f t="shared" si="89"/>
        <v>0</v>
      </c>
      <c r="AL959" s="85"/>
    </row>
    <row r="960" spans="1:38" ht="12.75" hidden="1" customHeight="1" x14ac:dyDescent="0.25">
      <c r="A960" s="10" t="s">
        <v>2082</v>
      </c>
      <c r="B960" s="11" t="s">
        <v>2083</v>
      </c>
      <c r="C960" s="11" t="s">
        <v>567</v>
      </c>
      <c r="D960" s="90" t="str">
        <f t="shared" si="85"/>
        <v>33</v>
      </c>
      <c r="E960" s="90" t="str">
        <f t="shared" si="86"/>
        <v>3301</v>
      </c>
      <c r="F960" s="11" t="s">
        <v>2093</v>
      </c>
      <c r="G960" s="11" t="s">
        <v>2119</v>
      </c>
      <c r="H960" s="11">
        <v>255</v>
      </c>
      <c r="I960" s="11" t="s">
        <v>2177</v>
      </c>
      <c r="J960" s="11" t="s">
        <v>2178</v>
      </c>
      <c r="K960" s="13">
        <v>1</v>
      </c>
      <c r="L960" s="14">
        <v>1</v>
      </c>
      <c r="M960" s="75">
        <v>1</v>
      </c>
      <c r="N960" s="11" t="s">
        <v>2179</v>
      </c>
      <c r="O960" s="12" t="s">
        <v>37</v>
      </c>
      <c r="P960" s="16">
        <v>140000000</v>
      </c>
      <c r="Q960" s="18">
        <v>1</v>
      </c>
      <c r="R960" s="20">
        <v>44197</v>
      </c>
      <c r="S960" s="22">
        <v>12</v>
      </c>
      <c r="T960" s="7" t="s">
        <v>2089</v>
      </c>
      <c r="U960" s="51">
        <v>1</v>
      </c>
      <c r="V960" s="79"/>
      <c r="W960" s="78"/>
      <c r="X960" s="49">
        <f t="shared" si="84"/>
        <v>0</v>
      </c>
      <c r="Y960" s="16">
        <v>0</v>
      </c>
      <c r="Z960" s="16">
        <v>130000000</v>
      </c>
      <c r="AA960" s="16">
        <v>40000000</v>
      </c>
      <c r="AB960" s="16">
        <v>0</v>
      </c>
      <c r="AC960" s="16">
        <v>0</v>
      </c>
      <c r="AD960" s="55">
        <v>40000000</v>
      </c>
      <c r="AF960" s="58">
        <f t="shared" si="87"/>
        <v>0</v>
      </c>
      <c r="AJ960" s="83">
        <f t="shared" si="88"/>
        <v>0</v>
      </c>
      <c r="AK960" s="84">
        <f t="shared" si="89"/>
        <v>0</v>
      </c>
      <c r="AL960" s="85"/>
    </row>
    <row r="961" spans="1:38" ht="12.75" hidden="1" customHeight="1" x14ac:dyDescent="0.25">
      <c r="A961" s="10" t="s">
        <v>2082</v>
      </c>
      <c r="B961" s="11" t="s">
        <v>2083</v>
      </c>
      <c r="C961" s="11" t="s">
        <v>567</v>
      </c>
      <c r="D961" s="90" t="str">
        <f t="shared" si="85"/>
        <v>33</v>
      </c>
      <c r="E961" s="90" t="str">
        <f t="shared" si="86"/>
        <v>3301</v>
      </c>
      <c r="F961" s="11" t="s">
        <v>2093</v>
      </c>
      <c r="G961" s="11" t="s">
        <v>2119</v>
      </c>
      <c r="H961" s="11">
        <v>255</v>
      </c>
      <c r="I961" s="11" t="s">
        <v>2177</v>
      </c>
      <c r="J961" s="11" t="s">
        <v>2178</v>
      </c>
      <c r="K961" s="13">
        <v>1</v>
      </c>
      <c r="L961" s="14">
        <v>1</v>
      </c>
      <c r="M961" s="75">
        <v>1</v>
      </c>
      <c r="N961" s="11" t="s">
        <v>2180</v>
      </c>
      <c r="O961" s="12" t="s">
        <v>37</v>
      </c>
      <c r="P961" s="16">
        <v>100000000</v>
      </c>
      <c r="Q961" s="18">
        <v>1</v>
      </c>
      <c r="R961" s="20">
        <v>44197</v>
      </c>
      <c r="S961" s="22">
        <v>12</v>
      </c>
      <c r="T961" s="7" t="s">
        <v>2089</v>
      </c>
      <c r="U961" s="51">
        <v>1</v>
      </c>
      <c r="V961" s="79"/>
      <c r="W961" s="78"/>
      <c r="X961" s="49">
        <f t="shared" si="84"/>
        <v>0</v>
      </c>
      <c r="Y961" s="16">
        <v>0</v>
      </c>
      <c r="Z961" s="16">
        <v>130000000</v>
      </c>
      <c r="AA961" s="16">
        <v>90000000</v>
      </c>
      <c r="AB961" s="16">
        <v>0</v>
      </c>
      <c r="AC961" s="16">
        <v>0</v>
      </c>
      <c r="AD961" s="55">
        <v>90000000</v>
      </c>
      <c r="AF961" s="58">
        <f t="shared" si="87"/>
        <v>0</v>
      </c>
      <c r="AJ961" s="83">
        <f t="shared" si="88"/>
        <v>0</v>
      </c>
      <c r="AK961" s="84">
        <f t="shared" si="89"/>
        <v>0</v>
      </c>
      <c r="AL961" s="85"/>
    </row>
    <row r="962" spans="1:38" ht="12.75" hidden="1" customHeight="1" x14ac:dyDescent="0.25">
      <c r="A962" s="10" t="s">
        <v>2082</v>
      </c>
      <c r="B962" s="11" t="s">
        <v>2083</v>
      </c>
      <c r="C962" s="11" t="s">
        <v>567</v>
      </c>
      <c r="D962" s="90" t="str">
        <f t="shared" si="85"/>
        <v>35</v>
      </c>
      <c r="E962" s="90" t="str">
        <f t="shared" si="86"/>
        <v>3502</v>
      </c>
      <c r="F962" s="11" t="s">
        <v>2148</v>
      </c>
      <c r="G962" s="11" t="s">
        <v>569</v>
      </c>
      <c r="H962" s="11">
        <v>256</v>
      </c>
      <c r="I962" s="11" t="s">
        <v>2181</v>
      </c>
      <c r="J962" s="11" t="s">
        <v>2182</v>
      </c>
      <c r="K962" s="13">
        <v>6</v>
      </c>
      <c r="L962" s="14">
        <v>2</v>
      </c>
      <c r="M962" s="75">
        <v>1</v>
      </c>
      <c r="N962" s="11" t="s">
        <v>2183</v>
      </c>
      <c r="O962" s="12" t="s">
        <v>37</v>
      </c>
      <c r="P962" s="16">
        <v>180000000</v>
      </c>
      <c r="Q962" s="18">
        <v>2</v>
      </c>
      <c r="R962" s="20">
        <v>44197</v>
      </c>
      <c r="S962" s="22">
        <v>12</v>
      </c>
      <c r="T962" s="7" t="s">
        <v>2105</v>
      </c>
      <c r="U962" s="51">
        <v>2</v>
      </c>
      <c r="V962" s="79"/>
      <c r="W962" s="78"/>
      <c r="X962" s="49">
        <f t="shared" si="84"/>
        <v>0</v>
      </c>
      <c r="Y962" s="16">
        <v>0</v>
      </c>
      <c r="Z962" s="16">
        <v>576000000</v>
      </c>
      <c r="AA962" s="16">
        <v>180000000</v>
      </c>
      <c r="AB962" s="16">
        <v>0</v>
      </c>
      <c r="AC962" s="16">
        <v>0</v>
      </c>
      <c r="AD962" s="55">
        <v>180000000</v>
      </c>
      <c r="AF962" s="58">
        <f t="shared" si="87"/>
        <v>0</v>
      </c>
      <c r="AJ962" s="83">
        <f t="shared" si="88"/>
        <v>0</v>
      </c>
      <c r="AK962" s="84">
        <f t="shared" si="89"/>
        <v>0</v>
      </c>
      <c r="AL962" s="85"/>
    </row>
    <row r="963" spans="1:38" ht="12.75" hidden="1" customHeight="1" x14ac:dyDescent="0.25">
      <c r="A963" s="10" t="s">
        <v>2082</v>
      </c>
      <c r="B963" s="11" t="s">
        <v>2083</v>
      </c>
      <c r="C963" s="11" t="s">
        <v>567</v>
      </c>
      <c r="D963" s="90" t="str">
        <f t="shared" si="85"/>
        <v>35</v>
      </c>
      <c r="E963" s="90" t="str">
        <f t="shared" si="86"/>
        <v>3502</v>
      </c>
      <c r="F963" s="11" t="s">
        <v>2148</v>
      </c>
      <c r="G963" s="11" t="s">
        <v>569</v>
      </c>
      <c r="H963" s="11">
        <v>256</v>
      </c>
      <c r="I963" s="11" t="s">
        <v>2181</v>
      </c>
      <c r="J963" s="11" t="s">
        <v>2182</v>
      </c>
      <c r="K963" s="13">
        <v>6</v>
      </c>
      <c r="L963" s="14">
        <v>2</v>
      </c>
      <c r="M963" s="75">
        <v>1</v>
      </c>
      <c r="N963" s="11" t="s">
        <v>2184</v>
      </c>
      <c r="O963" s="12" t="s">
        <v>37</v>
      </c>
      <c r="P963" s="16">
        <v>96000000</v>
      </c>
      <c r="Q963" s="18">
        <v>2</v>
      </c>
      <c r="R963" s="20">
        <v>44197</v>
      </c>
      <c r="S963" s="22">
        <v>12</v>
      </c>
      <c r="T963" s="7" t="s">
        <v>2105</v>
      </c>
      <c r="U963" s="51">
        <v>2</v>
      </c>
      <c r="V963" s="79"/>
      <c r="W963" s="78"/>
      <c r="X963" s="49">
        <f t="shared" si="84"/>
        <v>0</v>
      </c>
      <c r="Y963" s="16">
        <v>0</v>
      </c>
      <c r="Z963" s="16">
        <v>576000000</v>
      </c>
      <c r="AA963" s="16">
        <v>96000000</v>
      </c>
      <c r="AB963" s="16">
        <v>0</v>
      </c>
      <c r="AC963" s="16">
        <v>0</v>
      </c>
      <c r="AD963" s="55">
        <v>96000000</v>
      </c>
      <c r="AF963" s="58">
        <f t="shared" si="87"/>
        <v>0</v>
      </c>
      <c r="AJ963" s="83">
        <f t="shared" si="88"/>
        <v>0</v>
      </c>
      <c r="AK963" s="84">
        <f t="shared" si="89"/>
        <v>0</v>
      </c>
      <c r="AL963" s="85"/>
    </row>
    <row r="964" spans="1:38" ht="12.75" hidden="1" customHeight="1" x14ac:dyDescent="0.25">
      <c r="A964" s="10" t="s">
        <v>2082</v>
      </c>
      <c r="B964" s="11" t="s">
        <v>2083</v>
      </c>
      <c r="C964" s="11" t="s">
        <v>567</v>
      </c>
      <c r="D964" s="90" t="str">
        <f t="shared" si="85"/>
        <v>35</v>
      </c>
      <c r="E964" s="90" t="str">
        <f t="shared" si="86"/>
        <v>3502</v>
      </c>
      <c r="F964" s="11" t="s">
        <v>2148</v>
      </c>
      <c r="G964" s="11" t="s">
        <v>569</v>
      </c>
      <c r="H964" s="11">
        <v>256</v>
      </c>
      <c r="I964" s="11" t="s">
        <v>2181</v>
      </c>
      <c r="J964" s="11" t="s">
        <v>2182</v>
      </c>
      <c r="K964" s="13">
        <v>6</v>
      </c>
      <c r="L964" s="14">
        <v>2</v>
      </c>
      <c r="M964" s="75">
        <v>1</v>
      </c>
      <c r="N964" s="11" t="s">
        <v>2185</v>
      </c>
      <c r="O964" s="12" t="s">
        <v>37</v>
      </c>
      <c r="P964" s="16">
        <v>200000000</v>
      </c>
      <c r="Q964" s="18">
        <v>2</v>
      </c>
      <c r="R964" s="20">
        <v>44197</v>
      </c>
      <c r="S964" s="22">
        <v>12</v>
      </c>
      <c r="T964" s="7" t="s">
        <v>2105</v>
      </c>
      <c r="U964" s="51">
        <v>2</v>
      </c>
      <c r="V964" s="79"/>
      <c r="W964" s="78"/>
      <c r="X964" s="49">
        <f t="shared" si="84"/>
        <v>0</v>
      </c>
      <c r="Y964" s="16">
        <v>0</v>
      </c>
      <c r="Z964" s="16">
        <v>576000000</v>
      </c>
      <c r="AA964" s="16">
        <v>200000000</v>
      </c>
      <c r="AB964" s="16">
        <v>0</v>
      </c>
      <c r="AC964" s="16">
        <v>0</v>
      </c>
      <c r="AD964" s="55">
        <v>200000000</v>
      </c>
      <c r="AF964" s="58">
        <f t="shared" si="87"/>
        <v>0</v>
      </c>
      <c r="AJ964" s="83">
        <f t="shared" si="88"/>
        <v>0</v>
      </c>
      <c r="AK964" s="84">
        <f t="shared" si="89"/>
        <v>0</v>
      </c>
      <c r="AL964" s="85"/>
    </row>
    <row r="965" spans="1:38" ht="12.75" hidden="1" customHeight="1" x14ac:dyDescent="0.25">
      <c r="A965" s="10" t="s">
        <v>2082</v>
      </c>
      <c r="B965" s="11" t="s">
        <v>2083</v>
      </c>
      <c r="C965" s="11" t="s">
        <v>567</v>
      </c>
      <c r="D965" s="90" t="str">
        <f t="shared" si="85"/>
        <v>35</v>
      </c>
      <c r="E965" s="90" t="str">
        <f t="shared" si="86"/>
        <v>3502</v>
      </c>
      <c r="F965" s="11" t="s">
        <v>2148</v>
      </c>
      <c r="G965" s="11" t="s">
        <v>569</v>
      </c>
      <c r="H965" s="11">
        <v>256</v>
      </c>
      <c r="I965" s="11" t="s">
        <v>2181</v>
      </c>
      <c r="J965" s="11" t="s">
        <v>2182</v>
      </c>
      <c r="K965" s="13">
        <v>6</v>
      </c>
      <c r="L965" s="14">
        <v>2</v>
      </c>
      <c r="M965" s="75">
        <v>1</v>
      </c>
      <c r="N965" s="11" t="s">
        <v>2186</v>
      </c>
      <c r="O965" s="12" t="s">
        <v>37</v>
      </c>
      <c r="P965" s="16">
        <v>100000000</v>
      </c>
      <c r="Q965" s="18">
        <v>2</v>
      </c>
      <c r="R965" s="20">
        <v>44197</v>
      </c>
      <c r="S965" s="22">
        <v>12</v>
      </c>
      <c r="T965" s="7" t="s">
        <v>2105</v>
      </c>
      <c r="U965" s="51">
        <v>2</v>
      </c>
      <c r="V965" s="79"/>
      <c r="W965" s="78"/>
      <c r="X965" s="49">
        <f t="shared" si="84"/>
        <v>0</v>
      </c>
      <c r="Y965" s="16">
        <v>0</v>
      </c>
      <c r="Z965" s="16">
        <v>576000000</v>
      </c>
      <c r="AA965" s="16">
        <v>100000000</v>
      </c>
      <c r="AB965" s="16">
        <v>0</v>
      </c>
      <c r="AC965" s="16">
        <v>0</v>
      </c>
      <c r="AD965" s="55">
        <v>100000000</v>
      </c>
      <c r="AF965" s="58">
        <f t="shared" si="87"/>
        <v>0</v>
      </c>
      <c r="AJ965" s="83">
        <f t="shared" si="88"/>
        <v>0</v>
      </c>
      <c r="AK965" s="84">
        <f t="shared" si="89"/>
        <v>0</v>
      </c>
      <c r="AL965" s="85"/>
    </row>
    <row r="966" spans="1:38" ht="12.75" hidden="1" customHeight="1" x14ac:dyDescent="0.25">
      <c r="A966" s="10" t="s">
        <v>2082</v>
      </c>
      <c r="B966" s="11" t="s">
        <v>2083</v>
      </c>
      <c r="C966" s="11" t="s">
        <v>567</v>
      </c>
      <c r="D966" s="90" t="str">
        <f t="shared" si="85"/>
        <v>35</v>
      </c>
      <c r="E966" s="90" t="str">
        <f t="shared" si="86"/>
        <v>3502</v>
      </c>
      <c r="F966" s="11" t="s">
        <v>2187</v>
      </c>
      <c r="G966" s="11" t="s">
        <v>2188</v>
      </c>
      <c r="H966" s="11">
        <v>257</v>
      </c>
      <c r="I966" s="11" t="s">
        <v>2189</v>
      </c>
      <c r="J966" s="11" t="s">
        <v>2190</v>
      </c>
      <c r="K966" s="13">
        <v>50</v>
      </c>
      <c r="L966" s="14">
        <v>20</v>
      </c>
      <c r="M966" s="75">
        <v>60</v>
      </c>
      <c r="N966" s="11" t="s">
        <v>2191</v>
      </c>
      <c r="O966" s="12" t="s">
        <v>37</v>
      </c>
      <c r="P966" s="16">
        <v>624000000</v>
      </c>
      <c r="Q966" s="18">
        <v>24</v>
      </c>
      <c r="R966" s="20">
        <v>44197</v>
      </c>
      <c r="S966" s="22">
        <v>12</v>
      </c>
      <c r="T966" s="7" t="s">
        <v>2089</v>
      </c>
      <c r="U966" s="51">
        <v>24</v>
      </c>
      <c r="V966" s="79"/>
      <c r="W966" s="78"/>
      <c r="X966" s="49">
        <f t="shared" si="84"/>
        <v>0</v>
      </c>
      <c r="Y966" s="16">
        <v>0</v>
      </c>
      <c r="Z966" s="16">
        <v>620000000</v>
      </c>
      <c r="AA966" s="16">
        <v>620000000</v>
      </c>
      <c r="AB966" s="16">
        <v>0</v>
      </c>
      <c r="AC966" s="16">
        <v>0</v>
      </c>
      <c r="AD966" s="55">
        <v>620000000</v>
      </c>
      <c r="AF966" s="58">
        <f t="shared" si="87"/>
        <v>0</v>
      </c>
      <c r="AJ966" s="83">
        <f t="shared" si="88"/>
        <v>0</v>
      </c>
      <c r="AK966" s="84">
        <f t="shared" si="89"/>
        <v>0</v>
      </c>
      <c r="AL966" s="85"/>
    </row>
    <row r="967" spans="1:38" ht="12.75" hidden="1" customHeight="1" x14ac:dyDescent="0.25">
      <c r="A967" s="10" t="s">
        <v>2082</v>
      </c>
      <c r="B967" s="11" t="s">
        <v>2083</v>
      </c>
      <c r="C967" s="11" t="s">
        <v>567</v>
      </c>
      <c r="D967" s="90" t="str">
        <f t="shared" si="85"/>
        <v>35</v>
      </c>
      <c r="E967" s="90" t="str">
        <f t="shared" si="86"/>
        <v>3502</v>
      </c>
      <c r="F967" s="11" t="s">
        <v>2148</v>
      </c>
      <c r="G967" s="11" t="s">
        <v>569</v>
      </c>
      <c r="H967" s="11">
        <v>258</v>
      </c>
      <c r="I967" s="11" t="s">
        <v>2192</v>
      </c>
      <c r="J967" s="11" t="s">
        <v>2193</v>
      </c>
      <c r="K967" s="13">
        <v>500</v>
      </c>
      <c r="L967" s="14">
        <v>15</v>
      </c>
      <c r="M967" s="75">
        <v>643</v>
      </c>
      <c r="N967" s="11" t="s">
        <v>2194</v>
      </c>
      <c r="O967" s="12" t="s">
        <v>37</v>
      </c>
      <c r="P967" s="16">
        <v>20000000</v>
      </c>
      <c r="Q967" s="18">
        <v>10</v>
      </c>
      <c r="R967" s="20">
        <v>44197</v>
      </c>
      <c r="S967" s="22">
        <v>12</v>
      </c>
      <c r="T967" s="7" t="s">
        <v>2105</v>
      </c>
      <c r="U967" s="51">
        <v>10</v>
      </c>
      <c r="V967" s="79"/>
      <c r="W967" s="78"/>
      <c r="X967" s="49">
        <f t="shared" si="84"/>
        <v>0</v>
      </c>
      <c r="Y967" s="16">
        <v>0</v>
      </c>
      <c r="Z967" s="16">
        <v>50000000</v>
      </c>
      <c r="AA967" s="16">
        <v>20000000</v>
      </c>
      <c r="AB967" s="16">
        <v>0</v>
      </c>
      <c r="AC967" s="16">
        <v>0</v>
      </c>
      <c r="AD967" s="55">
        <v>20000000</v>
      </c>
      <c r="AF967" s="58">
        <f t="shared" si="87"/>
        <v>0</v>
      </c>
      <c r="AJ967" s="83">
        <f t="shared" si="88"/>
        <v>0</v>
      </c>
      <c r="AK967" s="84">
        <f t="shared" si="89"/>
        <v>0</v>
      </c>
      <c r="AL967" s="85"/>
    </row>
    <row r="968" spans="1:38" ht="12.75" hidden="1" customHeight="1" x14ac:dyDescent="0.25">
      <c r="A968" s="10" t="s">
        <v>2082</v>
      </c>
      <c r="B968" s="11" t="s">
        <v>2083</v>
      </c>
      <c r="C968" s="11" t="s">
        <v>567</v>
      </c>
      <c r="D968" s="90" t="str">
        <f t="shared" si="85"/>
        <v>35</v>
      </c>
      <c r="E968" s="90" t="str">
        <f t="shared" si="86"/>
        <v>3502</v>
      </c>
      <c r="F968" s="11" t="s">
        <v>2148</v>
      </c>
      <c r="G968" s="11" t="s">
        <v>569</v>
      </c>
      <c r="H968" s="11">
        <v>258</v>
      </c>
      <c r="I968" s="11" t="s">
        <v>2192</v>
      </c>
      <c r="J968" s="11" t="s">
        <v>2193</v>
      </c>
      <c r="K968" s="13">
        <v>500</v>
      </c>
      <c r="L968" s="14">
        <v>15</v>
      </c>
      <c r="M968" s="75">
        <v>643</v>
      </c>
      <c r="N968" s="11" t="s">
        <v>2195</v>
      </c>
      <c r="O968" s="12" t="s">
        <v>37</v>
      </c>
      <c r="P968" s="16">
        <v>70000000</v>
      </c>
      <c r="Q968" s="18">
        <v>10</v>
      </c>
      <c r="R968" s="20">
        <v>44197</v>
      </c>
      <c r="S968" s="22">
        <v>12</v>
      </c>
      <c r="T968" s="7" t="s">
        <v>2105</v>
      </c>
      <c r="U968" s="51">
        <v>10</v>
      </c>
      <c r="V968" s="79"/>
      <c r="W968" s="78"/>
      <c r="X968" s="49">
        <f t="shared" si="84"/>
        <v>0</v>
      </c>
      <c r="Y968" s="16">
        <v>0</v>
      </c>
      <c r="Z968" s="16">
        <v>50000000</v>
      </c>
      <c r="AA968" s="16">
        <v>30000000</v>
      </c>
      <c r="AB968" s="16">
        <v>0</v>
      </c>
      <c r="AC968" s="16">
        <v>0</v>
      </c>
      <c r="AD968" s="55">
        <v>30000000</v>
      </c>
      <c r="AF968" s="58">
        <f t="shared" si="87"/>
        <v>0</v>
      </c>
      <c r="AJ968" s="83">
        <f t="shared" si="88"/>
        <v>0</v>
      </c>
      <c r="AK968" s="84">
        <f t="shared" si="89"/>
        <v>0</v>
      </c>
      <c r="AL968" s="85"/>
    </row>
    <row r="969" spans="1:38" ht="12.75" hidden="1" customHeight="1" x14ac:dyDescent="0.25">
      <c r="A969" s="10" t="s">
        <v>2082</v>
      </c>
      <c r="B969" s="11" t="s">
        <v>2083</v>
      </c>
      <c r="C969" s="11" t="s">
        <v>567</v>
      </c>
      <c r="D969" s="90" t="str">
        <f t="shared" si="85"/>
        <v>35</v>
      </c>
      <c r="E969" s="90" t="str">
        <f t="shared" si="86"/>
        <v>3502</v>
      </c>
      <c r="F969" s="11" t="s">
        <v>2176</v>
      </c>
      <c r="G969" s="11" t="s">
        <v>569</v>
      </c>
      <c r="H969" s="11">
        <v>258</v>
      </c>
      <c r="I969" s="11" t="s">
        <v>2192</v>
      </c>
      <c r="J969" s="11" t="s">
        <v>2193</v>
      </c>
      <c r="K969" s="13">
        <v>500</v>
      </c>
      <c r="L969" s="14">
        <v>15</v>
      </c>
      <c r="M969" s="75">
        <v>643</v>
      </c>
      <c r="N969" s="11" t="s">
        <v>2196</v>
      </c>
      <c r="O969" s="12" t="s">
        <v>37</v>
      </c>
      <c r="P969" s="16">
        <v>173700000</v>
      </c>
      <c r="Q969" s="18">
        <v>6</v>
      </c>
      <c r="R969" s="20">
        <v>44197</v>
      </c>
      <c r="S969" s="22">
        <v>12</v>
      </c>
      <c r="T969" s="7" t="s">
        <v>2105</v>
      </c>
      <c r="U969" s="51">
        <v>6</v>
      </c>
      <c r="V969" s="79"/>
      <c r="W969" s="78"/>
      <c r="X969" s="49">
        <f t="shared" si="84"/>
        <v>0</v>
      </c>
      <c r="Y969" s="16">
        <v>0</v>
      </c>
      <c r="Z969" s="16">
        <v>40000000</v>
      </c>
      <c r="AA969" s="16">
        <v>40000000</v>
      </c>
      <c r="AB969" s="16">
        <v>0</v>
      </c>
      <c r="AC969" s="16">
        <v>0</v>
      </c>
      <c r="AD969" s="55">
        <v>40000000</v>
      </c>
      <c r="AF969" s="58">
        <f t="shared" si="87"/>
        <v>0</v>
      </c>
      <c r="AJ969" s="83">
        <f t="shared" si="88"/>
        <v>0</v>
      </c>
      <c r="AK969" s="84">
        <f t="shared" si="89"/>
        <v>0</v>
      </c>
      <c r="AL969" s="85"/>
    </row>
    <row r="970" spans="1:38" ht="12.75" hidden="1" customHeight="1" x14ac:dyDescent="0.25">
      <c r="A970" s="10" t="s">
        <v>2082</v>
      </c>
      <c r="B970" s="11" t="s">
        <v>2083</v>
      </c>
      <c r="C970" s="11" t="s">
        <v>567</v>
      </c>
      <c r="D970" s="90" t="str">
        <f t="shared" si="85"/>
        <v>35</v>
      </c>
      <c r="E970" s="90" t="str">
        <f t="shared" si="86"/>
        <v>3502</v>
      </c>
      <c r="F970" s="11" t="s">
        <v>2148</v>
      </c>
      <c r="G970" s="11" t="s">
        <v>2149</v>
      </c>
      <c r="H970" s="11">
        <v>259</v>
      </c>
      <c r="I970" s="11" t="s">
        <v>2197</v>
      </c>
      <c r="J970" s="11" t="s">
        <v>2198</v>
      </c>
      <c r="K970" s="13">
        <v>10</v>
      </c>
      <c r="L970" s="14">
        <v>3</v>
      </c>
      <c r="M970" s="75">
        <v>7</v>
      </c>
      <c r="N970" s="11" t="s">
        <v>2199</v>
      </c>
      <c r="O970" s="12" t="s">
        <v>37</v>
      </c>
      <c r="P970" s="16">
        <v>5000000</v>
      </c>
      <c r="Q970" s="18">
        <v>2</v>
      </c>
      <c r="R970" s="20">
        <v>44197</v>
      </c>
      <c r="S970" s="22">
        <v>12</v>
      </c>
      <c r="T970" s="7" t="s">
        <v>2105</v>
      </c>
      <c r="U970" s="51">
        <v>2</v>
      </c>
      <c r="V970" s="79"/>
      <c r="W970" s="78"/>
      <c r="X970" s="49">
        <f t="shared" si="84"/>
        <v>0</v>
      </c>
      <c r="Y970" s="16">
        <v>0</v>
      </c>
      <c r="Z970" s="16">
        <v>40000000</v>
      </c>
      <c r="AA970" s="16">
        <v>5000000</v>
      </c>
      <c r="AB970" s="16">
        <v>0</v>
      </c>
      <c r="AC970" s="16">
        <v>0</v>
      </c>
      <c r="AD970" s="55">
        <v>5000000</v>
      </c>
      <c r="AF970" s="58">
        <f t="shared" si="87"/>
        <v>0</v>
      </c>
      <c r="AJ970" s="83">
        <f t="shared" si="88"/>
        <v>0</v>
      </c>
      <c r="AK970" s="84">
        <f t="shared" si="89"/>
        <v>0</v>
      </c>
      <c r="AL970" s="85"/>
    </row>
    <row r="971" spans="1:38" ht="12.75" hidden="1" customHeight="1" x14ac:dyDescent="0.25">
      <c r="A971" s="10" t="s">
        <v>2082</v>
      </c>
      <c r="B971" s="11" t="s">
        <v>2083</v>
      </c>
      <c r="C971" s="11" t="s">
        <v>567</v>
      </c>
      <c r="D971" s="90" t="str">
        <f t="shared" si="85"/>
        <v>35</v>
      </c>
      <c r="E971" s="90" t="str">
        <f t="shared" si="86"/>
        <v>3502</v>
      </c>
      <c r="F971" s="11" t="s">
        <v>2148</v>
      </c>
      <c r="G971" s="11" t="s">
        <v>2149</v>
      </c>
      <c r="H971" s="11">
        <v>259</v>
      </c>
      <c r="I971" s="11" t="s">
        <v>2197</v>
      </c>
      <c r="J971" s="11" t="s">
        <v>2198</v>
      </c>
      <c r="K971" s="13">
        <v>10</v>
      </c>
      <c r="L971" s="14">
        <v>3</v>
      </c>
      <c r="M971" s="75">
        <v>7</v>
      </c>
      <c r="N971" s="11" t="s">
        <v>2200</v>
      </c>
      <c r="O971" s="12" t="s">
        <v>37</v>
      </c>
      <c r="P971" s="16">
        <v>6000000</v>
      </c>
      <c r="Q971" s="18">
        <v>2</v>
      </c>
      <c r="R971" s="20">
        <v>44197</v>
      </c>
      <c r="S971" s="22">
        <v>12</v>
      </c>
      <c r="T971" s="7" t="s">
        <v>2105</v>
      </c>
      <c r="U971" s="51">
        <v>2</v>
      </c>
      <c r="V971" s="79"/>
      <c r="W971" s="78"/>
      <c r="X971" s="49">
        <f t="shared" si="84"/>
        <v>0</v>
      </c>
      <c r="Y971" s="16">
        <v>0</v>
      </c>
      <c r="Z971" s="16">
        <v>40000000</v>
      </c>
      <c r="AA971" s="16">
        <v>6000000</v>
      </c>
      <c r="AB971" s="16">
        <v>0</v>
      </c>
      <c r="AC971" s="16">
        <v>0</v>
      </c>
      <c r="AD971" s="55">
        <v>6000000</v>
      </c>
      <c r="AF971" s="58">
        <f t="shared" si="87"/>
        <v>0</v>
      </c>
      <c r="AJ971" s="83">
        <f t="shared" si="88"/>
        <v>0</v>
      </c>
      <c r="AK971" s="84">
        <f t="shared" si="89"/>
        <v>0</v>
      </c>
      <c r="AL971" s="85"/>
    </row>
    <row r="972" spans="1:38" ht="12.75" hidden="1" customHeight="1" x14ac:dyDescent="0.25">
      <c r="A972" s="10" t="s">
        <v>2082</v>
      </c>
      <c r="B972" s="11" t="s">
        <v>2083</v>
      </c>
      <c r="C972" s="11" t="s">
        <v>567</v>
      </c>
      <c r="D972" s="90" t="str">
        <f t="shared" si="85"/>
        <v>35</v>
      </c>
      <c r="E972" s="90" t="str">
        <f t="shared" si="86"/>
        <v>3502</v>
      </c>
      <c r="F972" s="11" t="s">
        <v>2148</v>
      </c>
      <c r="G972" s="11" t="s">
        <v>2149</v>
      </c>
      <c r="H972" s="11">
        <v>259</v>
      </c>
      <c r="I972" s="11" t="s">
        <v>2197</v>
      </c>
      <c r="J972" s="11" t="s">
        <v>2198</v>
      </c>
      <c r="K972" s="13">
        <v>10</v>
      </c>
      <c r="L972" s="14">
        <v>3</v>
      </c>
      <c r="M972" s="75">
        <v>7</v>
      </c>
      <c r="N972" s="11" t="s">
        <v>2201</v>
      </c>
      <c r="O972" s="12" t="s">
        <v>37</v>
      </c>
      <c r="P972" s="16">
        <v>5000000</v>
      </c>
      <c r="Q972" s="18">
        <v>2</v>
      </c>
      <c r="R972" s="20">
        <v>44197</v>
      </c>
      <c r="S972" s="22">
        <v>12</v>
      </c>
      <c r="T972" s="7" t="s">
        <v>2105</v>
      </c>
      <c r="U972" s="51">
        <v>2</v>
      </c>
      <c r="V972" s="79"/>
      <c r="W972" s="78"/>
      <c r="X972" s="49">
        <f t="shared" si="84"/>
        <v>0</v>
      </c>
      <c r="Y972" s="16">
        <v>0</v>
      </c>
      <c r="Z972" s="16">
        <v>40000000</v>
      </c>
      <c r="AA972" s="16">
        <v>5000000</v>
      </c>
      <c r="AB972" s="16">
        <v>0</v>
      </c>
      <c r="AC972" s="16">
        <v>0</v>
      </c>
      <c r="AD972" s="55">
        <v>5000000</v>
      </c>
      <c r="AF972" s="58">
        <f t="shared" si="87"/>
        <v>0</v>
      </c>
      <c r="AJ972" s="83">
        <f t="shared" si="88"/>
        <v>0</v>
      </c>
      <c r="AK972" s="84">
        <f t="shared" si="89"/>
        <v>0</v>
      </c>
      <c r="AL972" s="85"/>
    </row>
    <row r="973" spans="1:38" ht="12.75" hidden="1" customHeight="1" x14ac:dyDescent="0.25">
      <c r="A973" s="10" t="s">
        <v>2082</v>
      </c>
      <c r="B973" s="11" t="s">
        <v>2083</v>
      </c>
      <c r="C973" s="11" t="s">
        <v>567</v>
      </c>
      <c r="D973" s="90" t="str">
        <f t="shared" si="85"/>
        <v>35</v>
      </c>
      <c r="E973" s="90" t="str">
        <f t="shared" si="86"/>
        <v>3502</v>
      </c>
      <c r="F973" s="11" t="s">
        <v>2148</v>
      </c>
      <c r="G973" s="11" t="s">
        <v>2149</v>
      </c>
      <c r="H973" s="11">
        <v>259</v>
      </c>
      <c r="I973" s="11" t="s">
        <v>2197</v>
      </c>
      <c r="J973" s="11" t="s">
        <v>2198</v>
      </c>
      <c r="K973" s="13">
        <v>10</v>
      </c>
      <c r="L973" s="14">
        <v>3</v>
      </c>
      <c r="M973" s="75">
        <v>7</v>
      </c>
      <c r="N973" s="11" t="s">
        <v>2202</v>
      </c>
      <c r="O973" s="12" t="s">
        <v>37</v>
      </c>
      <c r="P973" s="16">
        <v>7000000</v>
      </c>
      <c r="Q973" s="18">
        <v>2</v>
      </c>
      <c r="R973" s="20">
        <v>44197</v>
      </c>
      <c r="S973" s="22">
        <v>12</v>
      </c>
      <c r="T973" s="7" t="s">
        <v>2105</v>
      </c>
      <c r="U973" s="51">
        <v>2</v>
      </c>
      <c r="V973" s="79"/>
      <c r="W973" s="78"/>
      <c r="X973" s="49">
        <f t="shared" ref="X973:X1036" si="90">V973/U973</f>
        <v>0</v>
      </c>
      <c r="Y973" s="16">
        <v>0</v>
      </c>
      <c r="Z973" s="16">
        <v>40000000</v>
      </c>
      <c r="AA973" s="16">
        <v>7000000</v>
      </c>
      <c r="AB973" s="16">
        <v>0</v>
      </c>
      <c r="AC973" s="16">
        <v>0</v>
      </c>
      <c r="AD973" s="55">
        <v>7000000</v>
      </c>
      <c r="AF973" s="58">
        <f t="shared" si="87"/>
        <v>0</v>
      </c>
      <c r="AJ973" s="83">
        <f t="shared" si="88"/>
        <v>0</v>
      </c>
      <c r="AK973" s="84">
        <f t="shared" si="89"/>
        <v>0</v>
      </c>
      <c r="AL973" s="85"/>
    </row>
    <row r="974" spans="1:38" ht="12.75" hidden="1" customHeight="1" x14ac:dyDescent="0.25">
      <c r="A974" s="10" t="s">
        <v>2082</v>
      </c>
      <c r="B974" s="11" t="s">
        <v>2083</v>
      </c>
      <c r="C974" s="11" t="s">
        <v>567</v>
      </c>
      <c r="D974" s="90" t="str">
        <f t="shared" ref="D974:D1037" si="91">MID(G974,1,2)</f>
        <v>35</v>
      </c>
      <c r="E974" s="90" t="str">
        <f t="shared" ref="E974:E1037" si="92">MID(G974,1,4)</f>
        <v>3502</v>
      </c>
      <c r="F974" s="11" t="s">
        <v>2148</v>
      </c>
      <c r="G974" s="11" t="s">
        <v>2149</v>
      </c>
      <c r="H974" s="11">
        <v>259</v>
      </c>
      <c r="I974" s="11" t="s">
        <v>2197</v>
      </c>
      <c r="J974" s="11" t="s">
        <v>2198</v>
      </c>
      <c r="K974" s="13">
        <v>10</v>
      </c>
      <c r="L974" s="14">
        <v>3</v>
      </c>
      <c r="M974" s="75">
        <v>7</v>
      </c>
      <c r="N974" s="11" t="s">
        <v>2203</v>
      </c>
      <c r="O974" s="12" t="s">
        <v>37</v>
      </c>
      <c r="P974" s="16">
        <v>7000000</v>
      </c>
      <c r="Q974" s="18">
        <v>2</v>
      </c>
      <c r="R974" s="20">
        <v>44197</v>
      </c>
      <c r="S974" s="22">
        <v>12</v>
      </c>
      <c r="T974" s="7" t="s">
        <v>2105</v>
      </c>
      <c r="U974" s="51">
        <v>2</v>
      </c>
      <c r="V974" s="79"/>
      <c r="W974" s="78"/>
      <c r="X974" s="49">
        <f t="shared" si="90"/>
        <v>0</v>
      </c>
      <c r="Y974" s="16">
        <v>0</v>
      </c>
      <c r="Z974" s="16">
        <v>40000000</v>
      </c>
      <c r="AA974" s="16">
        <v>7000000</v>
      </c>
      <c r="AB974" s="16">
        <v>0</v>
      </c>
      <c r="AC974" s="16">
        <v>0</v>
      </c>
      <c r="AD974" s="55">
        <v>7000000</v>
      </c>
      <c r="AF974" s="58">
        <f t="shared" ref="AF974:AF1037" si="93">AE974/AA974</f>
        <v>0</v>
      </c>
      <c r="AJ974" s="83">
        <f t="shared" ref="AJ974:AJ1037" si="94">AE974+AG974+AI974</f>
        <v>0</v>
      </c>
      <c r="AK974" s="84">
        <f t="shared" ref="AK974:AK1037" si="95">AJ974/AD974</f>
        <v>0</v>
      </c>
      <c r="AL974" s="85"/>
    </row>
    <row r="975" spans="1:38" ht="12.75" hidden="1" customHeight="1" x14ac:dyDescent="0.25">
      <c r="A975" s="10" t="s">
        <v>2082</v>
      </c>
      <c r="B975" s="11" t="s">
        <v>2083</v>
      </c>
      <c r="C975" s="11" t="s">
        <v>567</v>
      </c>
      <c r="D975" s="90" t="str">
        <f t="shared" si="91"/>
        <v>35</v>
      </c>
      <c r="E975" s="90" t="str">
        <f t="shared" si="92"/>
        <v>3502</v>
      </c>
      <c r="F975" s="11" t="s">
        <v>2148</v>
      </c>
      <c r="G975" s="11" t="s">
        <v>2149</v>
      </c>
      <c r="H975" s="11">
        <v>259</v>
      </c>
      <c r="I975" s="11" t="s">
        <v>2197</v>
      </c>
      <c r="J975" s="11" t="s">
        <v>2198</v>
      </c>
      <c r="K975" s="13">
        <v>10</v>
      </c>
      <c r="L975" s="14">
        <v>3</v>
      </c>
      <c r="M975" s="75">
        <v>7</v>
      </c>
      <c r="N975" s="11" t="s">
        <v>2204</v>
      </c>
      <c r="O975" s="12" t="s">
        <v>37</v>
      </c>
      <c r="P975" s="16">
        <v>5000000</v>
      </c>
      <c r="Q975" s="18">
        <v>2</v>
      </c>
      <c r="R975" s="20">
        <v>44197</v>
      </c>
      <c r="S975" s="22">
        <v>12</v>
      </c>
      <c r="T975" s="7" t="s">
        <v>2105</v>
      </c>
      <c r="U975" s="51">
        <v>2</v>
      </c>
      <c r="V975" s="79"/>
      <c r="W975" s="78"/>
      <c r="X975" s="49">
        <f t="shared" si="90"/>
        <v>0</v>
      </c>
      <c r="Y975" s="16">
        <v>0</v>
      </c>
      <c r="Z975" s="16">
        <v>40000000</v>
      </c>
      <c r="AA975" s="16">
        <v>5000000</v>
      </c>
      <c r="AB975" s="16">
        <v>0</v>
      </c>
      <c r="AC975" s="16">
        <v>0</v>
      </c>
      <c r="AD975" s="55">
        <v>5000000</v>
      </c>
      <c r="AF975" s="58">
        <f t="shared" si="93"/>
        <v>0</v>
      </c>
      <c r="AJ975" s="83">
        <f t="shared" si="94"/>
        <v>0</v>
      </c>
      <c r="AK975" s="84">
        <f t="shared" si="95"/>
        <v>0</v>
      </c>
      <c r="AL975" s="85"/>
    </row>
    <row r="976" spans="1:38" ht="12.75" hidden="1" customHeight="1" x14ac:dyDescent="0.25">
      <c r="A976" s="10" t="s">
        <v>2082</v>
      </c>
      <c r="B976" s="11" t="s">
        <v>2083</v>
      </c>
      <c r="C976" s="11" t="s">
        <v>567</v>
      </c>
      <c r="D976" s="90" t="str">
        <f t="shared" si="91"/>
        <v>35</v>
      </c>
      <c r="E976" s="90" t="str">
        <f t="shared" si="92"/>
        <v>3502</v>
      </c>
      <c r="F976" s="11" t="s">
        <v>2148</v>
      </c>
      <c r="G976" s="11" t="s">
        <v>2149</v>
      </c>
      <c r="H976" s="11">
        <v>259</v>
      </c>
      <c r="I976" s="11" t="s">
        <v>2197</v>
      </c>
      <c r="J976" s="11" t="s">
        <v>2198</v>
      </c>
      <c r="K976" s="13">
        <v>10</v>
      </c>
      <c r="L976" s="14">
        <v>3</v>
      </c>
      <c r="M976" s="75">
        <v>7</v>
      </c>
      <c r="N976" s="11" t="s">
        <v>2205</v>
      </c>
      <c r="O976" s="12" t="s">
        <v>37</v>
      </c>
      <c r="P976" s="16">
        <v>5000000</v>
      </c>
      <c r="Q976" s="18">
        <v>2</v>
      </c>
      <c r="R976" s="20">
        <v>44197</v>
      </c>
      <c r="S976" s="22">
        <v>12</v>
      </c>
      <c r="T976" s="7" t="s">
        <v>2105</v>
      </c>
      <c r="U976" s="51">
        <v>2</v>
      </c>
      <c r="V976" s="79"/>
      <c r="W976" s="78"/>
      <c r="X976" s="49">
        <f t="shared" si="90"/>
        <v>0</v>
      </c>
      <c r="Y976" s="16">
        <v>0</v>
      </c>
      <c r="Z976" s="16">
        <v>40000000</v>
      </c>
      <c r="AA976" s="16">
        <v>5000000</v>
      </c>
      <c r="AB976" s="16">
        <v>0</v>
      </c>
      <c r="AC976" s="16">
        <v>0</v>
      </c>
      <c r="AD976" s="55">
        <v>5000000</v>
      </c>
      <c r="AF976" s="58">
        <f t="shared" si="93"/>
        <v>0</v>
      </c>
      <c r="AJ976" s="83">
        <f t="shared" si="94"/>
        <v>0</v>
      </c>
      <c r="AK976" s="84">
        <f t="shared" si="95"/>
        <v>0</v>
      </c>
      <c r="AL976" s="85"/>
    </row>
    <row r="977" spans="1:38" ht="12.75" hidden="1" customHeight="1" x14ac:dyDescent="0.25">
      <c r="A977" s="10" t="s">
        <v>2082</v>
      </c>
      <c r="B977" s="11" t="s">
        <v>2083</v>
      </c>
      <c r="C977" s="11" t="s">
        <v>567</v>
      </c>
      <c r="D977" s="90" t="str">
        <f t="shared" si="91"/>
        <v>35</v>
      </c>
      <c r="E977" s="90" t="str">
        <f t="shared" si="92"/>
        <v>3502</v>
      </c>
      <c r="F977" s="11" t="s">
        <v>2148</v>
      </c>
      <c r="G977" s="11" t="s">
        <v>2206</v>
      </c>
      <c r="H977" s="11">
        <v>260</v>
      </c>
      <c r="I977" s="11" t="s">
        <v>2207</v>
      </c>
      <c r="J977" s="11" t="s">
        <v>2208</v>
      </c>
      <c r="K977" s="13">
        <v>200</v>
      </c>
      <c r="L977" s="14">
        <v>150</v>
      </c>
      <c r="M977" s="75">
        <v>150</v>
      </c>
      <c r="N977" s="11" t="s">
        <v>2209</v>
      </c>
      <c r="O977" s="12" t="s">
        <v>37</v>
      </c>
      <c r="P977" s="16">
        <v>25000000</v>
      </c>
      <c r="Q977" s="18">
        <v>20</v>
      </c>
      <c r="R977" s="20">
        <v>44197</v>
      </c>
      <c r="S977" s="22">
        <v>12</v>
      </c>
      <c r="T977" s="7" t="s">
        <v>2105</v>
      </c>
      <c r="U977" s="51">
        <v>20</v>
      </c>
      <c r="V977" s="79"/>
      <c r="W977" s="78"/>
      <c r="X977" s="49">
        <f t="shared" si="90"/>
        <v>0</v>
      </c>
      <c r="Y977" s="16">
        <v>0</v>
      </c>
      <c r="Z977" s="16">
        <v>50000000</v>
      </c>
      <c r="AA977" s="16">
        <v>25000000</v>
      </c>
      <c r="AB977" s="16">
        <v>0</v>
      </c>
      <c r="AC977" s="16">
        <v>0</v>
      </c>
      <c r="AD977" s="55">
        <v>25000000</v>
      </c>
      <c r="AF977" s="58">
        <f t="shared" si="93"/>
        <v>0</v>
      </c>
      <c r="AJ977" s="83">
        <f t="shared" si="94"/>
        <v>0</v>
      </c>
      <c r="AK977" s="84">
        <f t="shared" si="95"/>
        <v>0</v>
      </c>
      <c r="AL977" s="85"/>
    </row>
    <row r="978" spans="1:38" ht="12.75" hidden="1" customHeight="1" x14ac:dyDescent="0.25">
      <c r="A978" s="10" t="s">
        <v>2082</v>
      </c>
      <c r="B978" s="11" t="s">
        <v>2083</v>
      </c>
      <c r="C978" s="11" t="s">
        <v>567</v>
      </c>
      <c r="D978" s="90" t="str">
        <f t="shared" si="91"/>
        <v>35</v>
      </c>
      <c r="E978" s="90" t="str">
        <f t="shared" si="92"/>
        <v>3502</v>
      </c>
      <c r="F978" s="11" t="s">
        <v>2148</v>
      </c>
      <c r="G978" s="11" t="s">
        <v>2206</v>
      </c>
      <c r="H978" s="11">
        <v>260</v>
      </c>
      <c r="I978" s="11" t="s">
        <v>2207</v>
      </c>
      <c r="J978" s="11" t="s">
        <v>2208</v>
      </c>
      <c r="K978" s="13">
        <v>200</v>
      </c>
      <c r="L978" s="14">
        <v>150</v>
      </c>
      <c r="M978" s="75">
        <v>150</v>
      </c>
      <c r="N978" s="11" t="s">
        <v>2210</v>
      </c>
      <c r="O978" s="12" t="s">
        <v>37</v>
      </c>
      <c r="P978" s="16">
        <v>10000000</v>
      </c>
      <c r="Q978" s="18">
        <v>20</v>
      </c>
      <c r="R978" s="20">
        <v>44197</v>
      </c>
      <c r="S978" s="22">
        <v>12</v>
      </c>
      <c r="T978" s="7" t="s">
        <v>2105</v>
      </c>
      <c r="U978" s="51">
        <v>20</v>
      </c>
      <c r="V978" s="79"/>
      <c r="W978" s="78"/>
      <c r="X978" s="49">
        <f t="shared" si="90"/>
        <v>0</v>
      </c>
      <c r="Y978" s="16">
        <v>0</v>
      </c>
      <c r="Z978" s="16">
        <v>50000000</v>
      </c>
      <c r="AA978" s="16">
        <v>10000000</v>
      </c>
      <c r="AB978" s="16">
        <v>0</v>
      </c>
      <c r="AC978" s="16">
        <v>0</v>
      </c>
      <c r="AD978" s="55">
        <v>10000000</v>
      </c>
      <c r="AF978" s="58">
        <f t="shared" si="93"/>
        <v>0</v>
      </c>
      <c r="AJ978" s="83">
        <f t="shared" si="94"/>
        <v>0</v>
      </c>
      <c r="AK978" s="84">
        <f t="shared" si="95"/>
        <v>0</v>
      </c>
      <c r="AL978" s="85"/>
    </row>
    <row r="979" spans="1:38" ht="12.75" hidden="1" customHeight="1" x14ac:dyDescent="0.25">
      <c r="A979" s="10" t="s">
        <v>2082</v>
      </c>
      <c r="B979" s="11" t="s">
        <v>2083</v>
      </c>
      <c r="C979" s="11" t="s">
        <v>567</v>
      </c>
      <c r="D979" s="90" t="str">
        <f t="shared" si="91"/>
        <v>35</v>
      </c>
      <c r="E979" s="90" t="str">
        <f t="shared" si="92"/>
        <v>3502</v>
      </c>
      <c r="F979" s="11" t="s">
        <v>2148</v>
      </c>
      <c r="G979" s="11" t="s">
        <v>2206</v>
      </c>
      <c r="H979" s="11">
        <v>260</v>
      </c>
      <c r="I979" s="11" t="s">
        <v>2207</v>
      </c>
      <c r="J979" s="11" t="s">
        <v>2208</v>
      </c>
      <c r="K979" s="13">
        <v>200</v>
      </c>
      <c r="L979" s="14">
        <v>150</v>
      </c>
      <c r="M979" s="75">
        <v>150</v>
      </c>
      <c r="N979" s="11" t="s">
        <v>2211</v>
      </c>
      <c r="O979" s="12" t="s">
        <v>37</v>
      </c>
      <c r="P979" s="16">
        <v>15000000</v>
      </c>
      <c r="Q979" s="18">
        <v>20</v>
      </c>
      <c r="R979" s="20">
        <v>44197</v>
      </c>
      <c r="S979" s="22">
        <v>12</v>
      </c>
      <c r="T979" s="7" t="s">
        <v>2105</v>
      </c>
      <c r="U979" s="51">
        <v>20</v>
      </c>
      <c r="V979" s="79"/>
      <c r="W979" s="78"/>
      <c r="X979" s="49">
        <f t="shared" si="90"/>
        <v>0</v>
      </c>
      <c r="Y979" s="16">
        <v>0</v>
      </c>
      <c r="Z979" s="16">
        <v>50000000</v>
      </c>
      <c r="AA979" s="16">
        <v>15000000</v>
      </c>
      <c r="AB979" s="16">
        <v>0</v>
      </c>
      <c r="AC979" s="16">
        <v>0</v>
      </c>
      <c r="AD979" s="55">
        <v>15000000</v>
      </c>
      <c r="AF979" s="58">
        <f t="shared" si="93"/>
        <v>0</v>
      </c>
      <c r="AJ979" s="83">
        <f t="shared" si="94"/>
        <v>0</v>
      </c>
      <c r="AK979" s="84">
        <f t="shared" si="95"/>
        <v>0</v>
      </c>
      <c r="AL979" s="85"/>
    </row>
    <row r="980" spans="1:38" ht="12.75" hidden="1" customHeight="1" x14ac:dyDescent="0.25">
      <c r="A980" s="10" t="s">
        <v>2082</v>
      </c>
      <c r="B980" s="11" t="s">
        <v>2083</v>
      </c>
      <c r="C980" s="11" t="s">
        <v>567</v>
      </c>
      <c r="D980" s="90" t="str">
        <f t="shared" si="91"/>
        <v>35</v>
      </c>
      <c r="E980" s="90" t="str">
        <f t="shared" si="92"/>
        <v>3502</v>
      </c>
      <c r="F980" s="11" t="s">
        <v>2187</v>
      </c>
      <c r="G980" s="11" t="s">
        <v>2212</v>
      </c>
      <c r="H980" s="11">
        <v>261</v>
      </c>
      <c r="I980" s="11" t="s">
        <v>2213</v>
      </c>
      <c r="J980" s="11" t="s">
        <v>2214</v>
      </c>
      <c r="K980" s="13">
        <v>150</v>
      </c>
      <c r="L980" s="14">
        <v>10</v>
      </c>
      <c r="M980" s="75">
        <v>12</v>
      </c>
      <c r="N980" s="11" t="s">
        <v>2215</v>
      </c>
      <c r="O980" s="12" t="s">
        <v>37</v>
      </c>
      <c r="P980" s="16">
        <v>2342296502</v>
      </c>
      <c r="Q980" s="18">
        <v>100</v>
      </c>
      <c r="R980" s="20">
        <v>44197</v>
      </c>
      <c r="S980" s="22">
        <v>12</v>
      </c>
      <c r="T980" s="7" t="s">
        <v>2105</v>
      </c>
      <c r="U980" s="51">
        <v>100</v>
      </c>
      <c r="V980" s="79"/>
      <c r="W980" s="78"/>
      <c r="X980" s="49">
        <f t="shared" si="90"/>
        <v>0</v>
      </c>
      <c r="Y980" s="16">
        <v>0</v>
      </c>
      <c r="Z980" s="16">
        <v>360000000</v>
      </c>
      <c r="AA980" s="16">
        <v>360000000</v>
      </c>
      <c r="AB980" s="16">
        <v>0</v>
      </c>
      <c r="AC980" s="16">
        <v>0</v>
      </c>
      <c r="AD980" s="55">
        <v>360000000</v>
      </c>
      <c r="AF980" s="58">
        <f t="shared" si="93"/>
        <v>0</v>
      </c>
      <c r="AJ980" s="83">
        <f t="shared" si="94"/>
        <v>0</v>
      </c>
      <c r="AK980" s="84">
        <f t="shared" si="95"/>
        <v>0</v>
      </c>
      <c r="AL980" s="85"/>
    </row>
    <row r="981" spans="1:38" ht="12.75" hidden="1" customHeight="1" x14ac:dyDescent="0.25">
      <c r="A981" s="10" t="s">
        <v>2082</v>
      </c>
      <c r="B981" s="11" t="s">
        <v>2083</v>
      </c>
      <c r="C981" s="11" t="s">
        <v>567</v>
      </c>
      <c r="D981" s="90" t="str">
        <f t="shared" si="91"/>
        <v>33</v>
      </c>
      <c r="E981" s="90" t="str">
        <f t="shared" si="92"/>
        <v>3301</v>
      </c>
      <c r="F981" s="11" t="s">
        <v>2216</v>
      </c>
      <c r="G981" s="11" t="s">
        <v>2099</v>
      </c>
      <c r="H981" s="11">
        <v>265</v>
      </c>
      <c r="I981" s="11" t="s">
        <v>2217</v>
      </c>
      <c r="J981" s="11" t="s">
        <v>2218</v>
      </c>
      <c r="K981" s="13">
        <v>200</v>
      </c>
      <c r="L981" s="14">
        <v>25</v>
      </c>
      <c r="M981" s="75">
        <v>25</v>
      </c>
      <c r="N981" s="11" t="s">
        <v>2219</v>
      </c>
      <c r="O981" s="12" t="s">
        <v>573</v>
      </c>
      <c r="P981" s="16">
        <v>509100000</v>
      </c>
      <c r="Q981" s="18">
        <v>200</v>
      </c>
      <c r="R981" s="20">
        <v>44197</v>
      </c>
      <c r="S981" s="22">
        <v>12</v>
      </c>
      <c r="T981" s="7" t="s">
        <v>2089</v>
      </c>
      <c r="U981" s="51">
        <v>200</v>
      </c>
      <c r="V981" s="79"/>
      <c r="W981" s="78"/>
      <c r="X981" s="49">
        <f t="shared" si="90"/>
        <v>0</v>
      </c>
      <c r="Y981" s="16">
        <v>0</v>
      </c>
      <c r="Z981" s="16">
        <v>1085514248</v>
      </c>
      <c r="AA981" s="16">
        <v>509100000</v>
      </c>
      <c r="AB981" s="16">
        <v>0</v>
      </c>
      <c r="AC981" s="16">
        <v>0</v>
      </c>
      <c r="AD981" s="55">
        <v>509100000</v>
      </c>
      <c r="AF981" s="58">
        <f t="shared" si="93"/>
        <v>0</v>
      </c>
      <c r="AJ981" s="83">
        <f t="shared" si="94"/>
        <v>0</v>
      </c>
      <c r="AK981" s="84">
        <f t="shared" si="95"/>
        <v>0</v>
      </c>
      <c r="AL981" s="85"/>
    </row>
    <row r="982" spans="1:38" ht="12.75" hidden="1" customHeight="1" x14ac:dyDescent="0.25">
      <c r="A982" s="10" t="s">
        <v>2082</v>
      </c>
      <c r="B982" s="11" t="s">
        <v>2083</v>
      </c>
      <c r="C982" s="11" t="s">
        <v>567</v>
      </c>
      <c r="D982" s="90" t="str">
        <f t="shared" si="91"/>
        <v>33</v>
      </c>
      <c r="E982" s="90" t="str">
        <f t="shared" si="92"/>
        <v>3301</v>
      </c>
      <c r="F982" s="11" t="s">
        <v>2216</v>
      </c>
      <c r="G982" s="11" t="s">
        <v>2099</v>
      </c>
      <c r="H982" s="11">
        <v>265</v>
      </c>
      <c r="I982" s="11" t="s">
        <v>2217</v>
      </c>
      <c r="J982" s="11" t="s">
        <v>2218</v>
      </c>
      <c r="K982" s="13">
        <v>200</v>
      </c>
      <c r="L982" s="14">
        <v>25</v>
      </c>
      <c r="M982" s="75">
        <v>25</v>
      </c>
      <c r="N982" s="11" t="s">
        <v>2220</v>
      </c>
      <c r="O982" s="12" t="s">
        <v>573</v>
      </c>
      <c r="P982" s="16">
        <v>227423000</v>
      </c>
      <c r="Q982" s="18">
        <v>150</v>
      </c>
      <c r="R982" s="20">
        <v>44197</v>
      </c>
      <c r="S982" s="22">
        <v>12</v>
      </c>
      <c r="T982" s="7" t="s">
        <v>2089</v>
      </c>
      <c r="U982" s="51">
        <v>150</v>
      </c>
      <c r="V982" s="79"/>
      <c r="W982" s="78"/>
      <c r="X982" s="49">
        <f t="shared" si="90"/>
        <v>0</v>
      </c>
      <c r="Y982" s="16">
        <v>0</v>
      </c>
      <c r="Z982" s="16">
        <v>1085514248</v>
      </c>
      <c r="AA982" s="16">
        <v>227423000</v>
      </c>
      <c r="AB982" s="16">
        <v>0</v>
      </c>
      <c r="AC982" s="16">
        <v>0</v>
      </c>
      <c r="AD982" s="55">
        <v>227423000</v>
      </c>
      <c r="AF982" s="58">
        <f t="shared" si="93"/>
        <v>0</v>
      </c>
      <c r="AJ982" s="83">
        <f t="shared" si="94"/>
        <v>0</v>
      </c>
      <c r="AK982" s="84">
        <f t="shared" si="95"/>
        <v>0</v>
      </c>
      <c r="AL982" s="85"/>
    </row>
    <row r="983" spans="1:38" ht="12.75" hidden="1" customHeight="1" x14ac:dyDescent="0.25">
      <c r="A983" s="10" t="s">
        <v>2082</v>
      </c>
      <c r="B983" s="11" t="s">
        <v>2083</v>
      </c>
      <c r="C983" s="11" t="s">
        <v>567</v>
      </c>
      <c r="D983" s="90" t="str">
        <f t="shared" si="91"/>
        <v>33</v>
      </c>
      <c r="E983" s="90" t="str">
        <f t="shared" si="92"/>
        <v>3301</v>
      </c>
      <c r="F983" s="11" t="s">
        <v>2216</v>
      </c>
      <c r="G983" s="11" t="s">
        <v>2099</v>
      </c>
      <c r="H983" s="11">
        <v>265</v>
      </c>
      <c r="I983" s="11" t="s">
        <v>2217</v>
      </c>
      <c r="J983" s="11" t="s">
        <v>2218</v>
      </c>
      <c r="K983" s="13">
        <v>200</v>
      </c>
      <c r="L983" s="14">
        <v>25</v>
      </c>
      <c r="M983" s="75">
        <v>25</v>
      </c>
      <c r="N983" s="11" t="s">
        <v>2221</v>
      </c>
      <c r="O983" s="12" t="s">
        <v>573</v>
      </c>
      <c r="P983" s="16">
        <v>770000000</v>
      </c>
      <c r="Q983" s="18">
        <v>70</v>
      </c>
      <c r="R983" s="20">
        <v>44197</v>
      </c>
      <c r="S983" s="22">
        <v>12</v>
      </c>
      <c r="T983" s="7" t="s">
        <v>2089</v>
      </c>
      <c r="U983" s="51">
        <v>70</v>
      </c>
      <c r="V983" s="79"/>
      <c r="W983" s="78"/>
      <c r="X983" s="49">
        <f t="shared" si="90"/>
        <v>0</v>
      </c>
      <c r="Y983" s="16">
        <v>0</v>
      </c>
      <c r="Z983" s="16">
        <v>1085514248</v>
      </c>
      <c r="AA983" s="16">
        <v>348991248</v>
      </c>
      <c r="AB983" s="16">
        <v>0</v>
      </c>
      <c r="AC983" s="16">
        <v>0</v>
      </c>
      <c r="AD983" s="55">
        <v>348991248</v>
      </c>
      <c r="AF983" s="58">
        <f t="shared" si="93"/>
        <v>0</v>
      </c>
      <c r="AJ983" s="83">
        <f t="shared" si="94"/>
        <v>0</v>
      </c>
      <c r="AK983" s="84">
        <f t="shared" si="95"/>
        <v>0</v>
      </c>
      <c r="AL983" s="85"/>
    </row>
    <row r="984" spans="1:38" ht="12.75" hidden="1" customHeight="1" x14ac:dyDescent="0.25">
      <c r="A984" s="10" t="s">
        <v>2082</v>
      </c>
      <c r="B984" s="11" t="s">
        <v>2083</v>
      </c>
      <c r="C984" s="11" t="s">
        <v>567</v>
      </c>
      <c r="D984" s="90" t="str">
        <f t="shared" si="91"/>
        <v>33</v>
      </c>
      <c r="E984" s="90" t="str">
        <f t="shared" si="92"/>
        <v>3301</v>
      </c>
      <c r="F984" s="11" t="s">
        <v>2093</v>
      </c>
      <c r="G984" s="11" t="s">
        <v>2222</v>
      </c>
      <c r="H984" s="11">
        <v>266</v>
      </c>
      <c r="I984" s="11" t="s">
        <v>2223</v>
      </c>
      <c r="J984" s="11" t="s">
        <v>2224</v>
      </c>
      <c r="K984" s="13">
        <v>1500</v>
      </c>
      <c r="L984" s="14">
        <v>250</v>
      </c>
      <c r="M984" s="75">
        <v>160</v>
      </c>
      <c r="N984" s="11" t="s">
        <v>2225</v>
      </c>
      <c r="O984" s="12" t="s">
        <v>37</v>
      </c>
      <c r="P984" s="16">
        <v>60000000</v>
      </c>
      <c r="Q984" s="18">
        <v>1</v>
      </c>
      <c r="R984" s="20">
        <v>44197</v>
      </c>
      <c r="S984" s="22">
        <v>12</v>
      </c>
      <c r="T984" s="7" t="s">
        <v>2089</v>
      </c>
      <c r="U984" s="51">
        <v>1</v>
      </c>
      <c r="V984" s="79"/>
      <c r="W984" s="78"/>
      <c r="X984" s="49">
        <f t="shared" si="90"/>
        <v>0</v>
      </c>
      <c r="Y984" s="16">
        <v>0</v>
      </c>
      <c r="Z984" s="16">
        <v>300000000</v>
      </c>
      <c r="AA984" s="16">
        <v>30000000</v>
      </c>
      <c r="AB984" s="16">
        <v>0</v>
      </c>
      <c r="AC984" s="16">
        <v>0</v>
      </c>
      <c r="AD984" s="55">
        <v>30000000</v>
      </c>
      <c r="AF984" s="58">
        <f t="shared" si="93"/>
        <v>0</v>
      </c>
      <c r="AJ984" s="83">
        <f t="shared" si="94"/>
        <v>0</v>
      </c>
      <c r="AK984" s="84">
        <f t="shared" si="95"/>
        <v>0</v>
      </c>
      <c r="AL984" s="85"/>
    </row>
    <row r="985" spans="1:38" ht="12.75" hidden="1" customHeight="1" x14ac:dyDescent="0.25">
      <c r="A985" s="10" t="s">
        <v>2082</v>
      </c>
      <c r="B985" s="11" t="s">
        <v>2083</v>
      </c>
      <c r="C985" s="11" t="s">
        <v>567</v>
      </c>
      <c r="D985" s="90" t="str">
        <f t="shared" si="91"/>
        <v>33</v>
      </c>
      <c r="E985" s="90" t="str">
        <f t="shared" si="92"/>
        <v>3301</v>
      </c>
      <c r="F985" s="11" t="s">
        <v>2093</v>
      </c>
      <c r="G985" s="11" t="s">
        <v>2222</v>
      </c>
      <c r="H985" s="11">
        <v>266</v>
      </c>
      <c r="I985" s="11" t="s">
        <v>2223</v>
      </c>
      <c r="J985" s="11" t="s">
        <v>2224</v>
      </c>
      <c r="K985" s="13">
        <v>1500</v>
      </c>
      <c r="L985" s="14">
        <v>250</v>
      </c>
      <c r="M985" s="75">
        <v>160</v>
      </c>
      <c r="N985" s="11" t="s">
        <v>2226</v>
      </c>
      <c r="O985" s="12" t="s">
        <v>37</v>
      </c>
      <c r="P985" s="16">
        <v>662000000</v>
      </c>
      <c r="Q985" s="18">
        <v>1</v>
      </c>
      <c r="R985" s="20">
        <v>44197</v>
      </c>
      <c r="S985" s="22">
        <v>12</v>
      </c>
      <c r="T985" s="7" t="s">
        <v>2089</v>
      </c>
      <c r="U985" s="51">
        <v>1</v>
      </c>
      <c r="V985" s="79"/>
      <c r="W985" s="78"/>
      <c r="X985" s="49">
        <f t="shared" si="90"/>
        <v>0</v>
      </c>
      <c r="Y985" s="16">
        <v>0</v>
      </c>
      <c r="Z985" s="16">
        <v>300000000</v>
      </c>
      <c r="AA985" s="16">
        <v>270000000</v>
      </c>
      <c r="AB985" s="16">
        <v>0</v>
      </c>
      <c r="AC985" s="16">
        <v>0</v>
      </c>
      <c r="AD985" s="55">
        <v>270000000</v>
      </c>
      <c r="AF985" s="58">
        <f t="shared" si="93"/>
        <v>0</v>
      </c>
      <c r="AJ985" s="83">
        <f t="shared" si="94"/>
        <v>0</v>
      </c>
      <c r="AK985" s="84">
        <f t="shared" si="95"/>
        <v>0</v>
      </c>
      <c r="AL985" s="85"/>
    </row>
    <row r="986" spans="1:38" ht="12.75" hidden="1" customHeight="1" x14ac:dyDescent="0.25">
      <c r="A986" s="10" t="s">
        <v>2082</v>
      </c>
      <c r="B986" s="11" t="s">
        <v>2083</v>
      </c>
      <c r="C986" s="11" t="s">
        <v>567</v>
      </c>
      <c r="D986" s="90" t="str">
        <f t="shared" si="91"/>
        <v>33</v>
      </c>
      <c r="E986" s="90" t="str">
        <f t="shared" si="92"/>
        <v>3301</v>
      </c>
      <c r="F986" s="11" t="s">
        <v>2084</v>
      </c>
      <c r="G986" s="11" t="s">
        <v>2227</v>
      </c>
      <c r="H986" s="11">
        <v>267</v>
      </c>
      <c r="I986" s="11" t="s">
        <v>2228</v>
      </c>
      <c r="J986" s="11" t="s">
        <v>2229</v>
      </c>
      <c r="K986" s="13">
        <v>40</v>
      </c>
      <c r="L986" s="14">
        <v>14</v>
      </c>
      <c r="M986" s="75">
        <v>24</v>
      </c>
      <c r="N986" s="11" t="s">
        <v>2230</v>
      </c>
      <c r="O986" s="12" t="s">
        <v>573</v>
      </c>
      <c r="P986" s="16">
        <v>65000000</v>
      </c>
      <c r="Q986" s="18">
        <v>1</v>
      </c>
      <c r="R986" s="20">
        <v>44197</v>
      </c>
      <c r="S986" s="22">
        <v>12</v>
      </c>
      <c r="T986" s="7" t="s">
        <v>2089</v>
      </c>
      <c r="U986" s="51">
        <v>1</v>
      </c>
      <c r="V986" s="79"/>
      <c r="W986" s="78"/>
      <c r="X986" s="49">
        <f t="shared" si="90"/>
        <v>0</v>
      </c>
      <c r="Y986" s="16">
        <v>0</v>
      </c>
      <c r="Z986" s="16">
        <v>60000000</v>
      </c>
      <c r="AA986" s="16">
        <v>60000000</v>
      </c>
      <c r="AB986" s="16">
        <v>0</v>
      </c>
      <c r="AC986" s="16">
        <v>0</v>
      </c>
      <c r="AD986" s="55">
        <v>60000000</v>
      </c>
      <c r="AF986" s="58">
        <f t="shared" si="93"/>
        <v>0</v>
      </c>
      <c r="AJ986" s="83">
        <f t="shared" si="94"/>
        <v>0</v>
      </c>
      <c r="AK986" s="84">
        <f t="shared" si="95"/>
        <v>0</v>
      </c>
      <c r="AL986" s="85"/>
    </row>
    <row r="987" spans="1:38" ht="12.75" hidden="1" customHeight="1" x14ac:dyDescent="0.25">
      <c r="A987" s="10" t="s">
        <v>2082</v>
      </c>
      <c r="B987" s="11" t="s">
        <v>2083</v>
      </c>
      <c r="C987" s="11" t="s">
        <v>567</v>
      </c>
      <c r="D987" s="90" t="str">
        <f t="shared" si="91"/>
        <v>33</v>
      </c>
      <c r="E987" s="90" t="str">
        <f t="shared" si="92"/>
        <v>3301</v>
      </c>
      <c r="F987" s="11" t="s">
        <v>2093</v>
      </c>
      <c r="G987" s="11" t="s">
        <v>2099</v>
      </c>
      <c r="H987" s="11">
        <v>268</v>
      </c>
      <c r="I987" s="11" t="s">
        <v>2231</v>
      </c>
      <c r="J987" s="11" t="s">
        <v>2232</v>
      </c>
      <c r="K987" s="13">
        <v>6</v>
      </c>
      <c r="L987" s="14">
        <v>1</v>
      </c>
      <c r="M987" s="75">
        <v>0</v>
      </c>
      <c r="N987" s="11" t="s">
        <v>2233</v>
      </c>
      <c r="O987" s="12" t="s">
        <v>37</v>
      </c>
      <c r="P987" s="16">
        <v>60000000</v>
      </c>
      <c r="Q987" s="18">
        <v>2</v>
      </c>
      <c r="R987" s="20">
        <v>44197</v>
      </c>
      <c r="S987" s="22">
        <v>12</v>
      </c>
      <c r="T987" s="7" t="s">
        <v>2089</v>
      </c>
      <c r="U987" s="51">
        <v>2</v>
      </c>
      <c r="V987" s="79"/>
      <c r="W987" s="78"/>
      <c r="X987" s="49">
        <f t="shared" si="90"/>
        <v>0</v>
      </c>
      <c r="Y987" s="16">
        <v>0</v>
      </c>
      <c r="Z987" s="16">
        <v>33200000</v>
      </c>
      <c r="AA987" s="16">
        <v>33200000</v>
      </c>
      <c r="AB987" s="16">
        <v>0</v>
      </c>
      <c r="AC987" s="16">
        <v>0</v>
      </c>
      <c r="AD987" s="55">
        <v>33200000</v>
      </c>
      <c r="AF987" s="58">
        <f t="shared" si="93"/>
        <v>0</v>
      </c>
      <c r="AJ987" s="83">
        <f t="shared" si="94"/>
        <v>0</v>
      </c>
      <c r="AK987" s="84">
        <f t="shared" si="95"/>
        <v>0</v>
      </c>
      <c r="AL987" s="85"/>
    </row>
    <row r="988" spans="1:38" ht="12.75" hidden="1" customHeight="1" x14ac:dyDescent="0.25">
      <c r="A988" s="10" t="s">
        <v>2082</v>
      </c>
      <c r="B988" s="11" t="s">
        <v>2083</v>
      </c>
      <c r="C988" s="11" t="s">
        <v>567</v>
      </c>
      <c r="D988" s="90" t="str">
        <f t="shared" si="91"/>
        <v>33</v>
      </c>
      <c r="E988" s="90" t="str">
        <f t="shared" si="92"/>
        <v>3301</v>
      </c>
      <c r="F988" s="11" t="s">
        <v>2093</v>
      </c>
      <c r="G988" s="11" t="s">
        <v>2099</v>
      </c>
      <c r="H988" s="11">
        <v>269</v>
      </c>
      <c r="I988" s="11" t="s">
        <v>2234</v>
      </c>
      <c r="J988" s="11" t="s">
        <v>2235</v>
      </c>
      <c r="K988" s="13">
        <v>10</v>
      </c>
      <c r="L988" s="14">
        <v>3</v>
      </c>
      <c r="M988" s="75">
        <v>10</v>
      </c>
      <c r="N988" s="11" t="s">
        <v>2236</v>
      </c>
      <c r="O988" s="12" t="s">
        <v>37</v>
      </c>
      <c r="P988" s="16">
        <v>774000000</v>
      </c>
      <c r="Q988" s="18">
        <v>3</v>
      </c>
      <c r="R988" s="20">
        <v>44197</v>
      </c>
      <c r="S988" s="22">
        <v>12</v>
      </c>
      <c r="T988" s="7" t="s">
        <v>2089</v>
      </c>
      <c r="U988" s="51">
        <v>3</v>
      </c>
      <c r="V988" s="79"/>
      <c r="W988" s="78"/>
      <c r="X988" s="49">
        <f t="shared" si="90"/>
        <v>0</v>
      </c>
      <c r="Y988" s="16">
        <v>0</v>
      </c>
      <c r="Z988" s="16">
        <v>354300000</v>
      </c>
      <c r="AA988" s="16">
        <v>304300000</v>
      </c>
      <c r="AB988" s="16">
        <v>0</v>
      </c>
      <c r="AC988" s="16">
        <v>0</v>
      </c>
      <c r="AD988" s="55">
        <v>304300000</v>
      </c>
      <c r="AF988" s="58">
        <f t="shared" si="93"/>
        <v>0</v>
      </c>
      <c r="AJ988" s="83">
        <f t="shared" si="94"/>
        <v>0</v>
      </c>
      <c r="AK988" s="84">
        <f t="shared" si="95"/>
        <v>0</v>
      </c>
      <c r="AL988" s="85"/>
    </row>
    <row r="989" spans="1:38" ht="12.75" hidden="1" customHeight="1" x14ac:dyDescent="0.25">
      <c r="A989" s="10" t="s">
        <v>2082</v>
      </c>
      <c r="B989" s="11" t="s">
        <v>2083</v>
      </c>
      <c r="C989" s="11" t="s">
        <v>567</v>
      </c>
      <c r="D989" s="90" t="str">
        <f t="shared" si="91"/>
        <v>33</v>
      </c>
      <c r="E989" s="90" t="str">
        <f t="shared" si="92"/>
        <v>3301</v>
      </c>
      <c r="F989" s="11" t="s">
        <v>2093</v>
      </c>
      <c r="G989" s="11" t="s">
        <v>2099</v>
      </c>
      <c r="H989" s="11">
        <v>269</v>
      </c>
      <c r="I989" s="11" t="s">
        <v>2234</v>
      </c>
      <c r="J989" s="11" t="s">
        <v>2235</v>
      </c>
      <c r="K989" s="13">
        <v>10</v>
      </c>
      <c r="L989" s="14">
        <v>3</v>
      </c>
      <c r="M989" s="75">
        <v>10</v>
      </c>
      <c r="N989" s="11" t="s">
        <v>2237</v>
      </c>
      <c r="O989" s="12" t="s">
        <v>37</v>
      </c>
      <c r="P989" s="16">
        <v>1110000000</v>
      </c>
      <c r="Q989" s="18">
        <v>3</v>
      </c>
      <c r="R989" s="20">
        <v>44197</v>
      </c>
      <c r="S989" s="22">
        <v>12</v>
      </c>
      <c r="T989" s="7" t="s">
        <v>2089</v>
      </c>
      <c r="U989" s="51">
        <v>3</v>
      </c>
      <c r="V989" s="79"/>
      <c r="W989" s="78"/>
      <c r="X989" s="49">
        <f t="shared" si="90"/>
        <v>0</v>
      </c>
      <c r="Y989" s="16">
        <v>0</v>
      </c>
      <c r="Z989" s="16">
        <v>354300000</v>
      </c>
      <c r="AA989" s="16">
        <v>50000000</v>
      </c>
      <c r="AB989" s="16">
        <v>0</v>
      </c>
      <c r="AC989" s="16">
        <v>0</v>
      </c>
      <c r="AD989" s="55">
        <v>50000000</v>
      </c>
      <c r="AF989" s="58">
        <f t="shared" si="93"/>
        <v>0</v>
      </c>
      <c r="AJ989" s="83">
        <f t="shared" si="94"/>
        <v>0</v>
      </c>
      <c r="AK989" s="84">
        <f t="shared" si="95"/>
        <v>0</v>
      </c>
      <c r="AL989" s="85"/>
    </row>
    <row r="990" spans="1:38" ht="12.75" hidden="1" customHeight="1" x14ac:dyDescent="0.25">
      <c r="A990" s="10" t="s">
        <v>2082</v>
      </c>
      <c r="B990" s="11" t="s">
        <v>2083</v>
      </c>
      <c r="C990" s="11" t="s">
        <v>146</v>
      </c>
      <c r="D990" s="90" t="str">
        <f t="shared" si="91"/>
        <v>35</v>
      </c>
      <c r="E990" s="90" t="str">
        <f t="shared" si="92"/>
        <v>3502</v>
      </c>
      <c r="F990" s="11" t="s">
        <v>2166</v>
      </c>
      <c r="G990" s="11" t="s">
        <v>2149</v>
      </c>
      <c r="H990" s="11">
        <v>334</v>
      </c>
      <c r="I990" s="11" t="s">
        <v>2238</v>
      </c>
      <c r="J990" s="11" t="s">
        <v>2239</v>
      </c>
      <c r="K990" s="13">
        <v>1</v>
      </c>
      <c r="L990" s="14">
        <v>0.15</v>
      </c>
      <c r="M990" s="75">
        <v>0</v>
      </c>
      <c r="N990" s="11" t="s">
        <v>2240</v>
      </c>
      <c r="O990" s="12" t="s">
        <v>573</v>
      </c>
      <c r="P990" s="16">
        <v>336060340</v>
      </c>
      <c r="Q990" s="18">
        <v>1</v>
      </c>
      <c r="R990" s="20">
        <v>44197</v>
      </c>
      <c r="S990" s="22">
        <v>12</v>
      </c>
      <c r="T990" s="7" t="s">
        <v>2105</v>
      </c>
      <c r="U990" s="51">
        <v>1</v>
      </c>
      <c r="V990" s="79"/>
      <c r="W990" s="78"/>
      <c r="X990" s="49">
        <f t="shared" si="90"/>
        <v>0</v>
      </c>
      <c r="Y990" s="16">
        <v>0</v>
      </c>
      <c r="Z990" s="16">
        <v>113000000</v>
      </c>
      <c r="AA990" s="16">
        <v>113000000</v>
      </c>
      <c r="AB990" s="16">
        <v>0</v>
      </c>
      <c r="AC990" s="16">
        <v>0</v>
      </c>
      <c r="AD990" s="55">
        <v>113000000</v>
      </c>
      <c r="AF990" s="58">
        <f t="shared" si="93"/>
        <v>0</v>
      </c>
      <c r="AJ990" s="83">
        <f t="shared" si="94"/>
        <v>0</v>
      </c>
      <c r="AK990" s="84">
        <f t="shared" si="95"/>
        <v>0</v>
      </c>
      <c r="AL990" s="85"/>
    </row>
    <row r="991" spans="1:38" ht="12.75" hidden="1" customHeight="1" x14ac:dyDescent="0.25">
      <c r="A991" s="10" t="s">
        <v>2082</v>
      </c>
      <c r="B991" s="11" t="s">
        <v>2083</v>
      </c>
      <c r="C991" s="11" t="s">
        <v>146</v>
      </c>
      <c r="D991" s="90" t="str">
        <f t="shared" si="91"/>
        <v>35</v>
      </c>
      <c r="E991" s="90" t="str">
        <f t="shared" si="92"/>
        <v>3502</v>
      </c>
      <c r="F991" s="11" t="s">
        <v>2166</v>
      </c>
      <c r="G991" s="11" t="s">
        <v>2241</v>
      </c>
      <c r="H991" s="11">
        <v>335</v>
      </c>
      <c r="I991" s="11" t="s">
        <v>2242</v>
      </c>
      <c r="J991" s="11" t="s">
        <v>2243</v>
      </c>
      <c r="K991" s="13">
        <v>7</v>
      </c>
      <c r="L991" s="14">
        <v>1</v>
      </c>
      <c r="M991" s="75">
        <v>6</v>
      </c>
      <c r="N991" s="11" t="s">
        <v>2244</v>
      </c>
      <c r="O991" s="12" t="s">
        <v>573</v>
      </c>
      <c r="P991" s="16">
        <v>350203780</v>
      </c>
      <c r="Q991" s="18">
        <v>1</v>
      </c>
      <c r="R991" s="20">
        <v>44197</v>
      </c>
      <c r="S991" s="22">
        <v>12</v>
      </c>
      <c r="T991" s="7" t="s">
        <v>2105</v>
      </c>
      <c r="U991" s="51">
        <v>1</v>
      </c>
      <c r="V991" s="79"/>
      <c r="W991" s="78"/>
      <c r="X991" s="49">
        <f t="shared" si="90"/>
        <v>0</v>
      </c>
      <c r="Y991" s="16">
        <v>0</v>
      </c>
      <c r="Z991" s="16">
        <v>250000000</v>
      </c>
      <c r="AA991" s="16">
        <v>50000000</v>
      </c>
      <c r="AB991" s="16">
        <v>0</v>
      </c>
      <c r="AC991" s="16">
        <v>0</v>
      </c>
      <c r="AD991" s="55">
        <v>50000000</v>
      </c>
      <c r="AF991" s="58">
        <f t="shared" si="93"/>
        <v>0</v>
      </c>
      <c r="AJ991" s="83">
        <f t="shared" si="94"/>
        <v>0</v>
      </c>
      <c r="AK991" s="84">
        <f t="shared" si="95"/>
        <v>0</v>
      </c>
      <c r="AL991" s="85"/>
    </row>
    <row r="992" spans="1:38" ht="12.75" hidden="1" customHeight="1" x14ac:dyDescent="0.25">
      <c r="A992" s="10" t="s">
        <v>2082</v>
      </c>
      <c r="B992" s="11" t="s">
        <v>2083</v>
      </c>
      <c r="C992" s="11" t="s">
        <v>146</v>
      </c>
      <c r="D992" s="90" t="str">
        <f t="shared" si="91"/>
        <v>35</v>
      </c>
      <c r="E992" s="90" t="str">
        <f t="shared" si="92"/>
        <v>3502</v>
      </c>
      <c r="F992" s="11" t="s">
        <v>2166</v>
      </c>
      <c r="G992" s="11" t="s">
        <v>2241</v>
      </c>
      <c r="H992" s="11">
        <v>335</v>
      </c>
      <c r="I992" s="11" t="s">
        <v>2242</v>
      </c>
      <c r="J992" s="11" t="s">
        <v>2243</v>
      </c>
      <c r="K992" s="13">
        <v>7</v>
      </c>
      <c r="L992" s="14">
        <v>1</v>
      </c>
      <c r="M992" s="75">
        <v>6</v>
      </c>
      <c r="N992" s="11" t="s">
        <v>2245</v>
      </c>
      <c r="O992" s="12" t="s">
        <v>573</v>
      </c>
      <c r="P992" s="16">
        <v>321927800</v>
      </c>
      <c r="Q992" s="18">
        <v>1</v>
      </c>
      <c r="R992" s="20">
        <v>44197</v>
      </c>
      <c r="S992" s="22">
        <v>12</v>
      </c>
      <c r="T992" s="7" t="s">
        <v>2105</v>
      </c>
      <c r="U992" s="51">
        <v>1</v>
      </c>
      <c r="V992" s="79"/>
      <c r="W992" s="78"/>
      <c r="X992" s="49">
        <f t="shared" si="90"/>
        <v>0</v>
      </c>
      <c r="Y992" s="16">
        <v>0</v>
      </c>
      <c r="Z992" s="16">
        <v>250000000</v>
      </c>
      <c r="AA992" s="16">
        <v>100000000</v>
      </c>
      <c r="AB992" s="16">
        <v>0</v>
      </c>
      <c r="AC992" s="16">
        <v>0</v>
      </c>
      <c r="AD992" s="55">
        <v>100000000</v>
      </c>
      <c r="AF992" s="58">
        <f t="shared" si="93"/>
        <v>0</v>
      </c>
      <c r="AJ992" s="83">
        <f t="shared" si="94"/>
        <v>0</v>
      </c>
      <c r="AK992" s="84">
        <f t="shared" si="95"/>
        <v>0</v>
      </c>
      <c r="AL992" s="85"/>
    </row>
    <row r="993" spans="1:38" ht="12.75" hidden="1" customHeight="1" x14ac:dyDescent="0.25">
      <c r="A993" s="10" t="s">
        <v>2082</v>
      </c>
      <c r="B993" s="11" t="s">
        <v>2083</v>
      </c>
      <c r="C993" s="11" t="s">
        <v>146</v>
      </c>
      <c r="D993" s="90" t="str">
        <f t="shared" si="91"/>
        <v>35</v>
      </c>
      <c r="E993" s="90" t="str">
        <f t="shared" si="92"/>
        <v>3502</v>
      </c>
      <c r="F993" s="11" t="s">
        <v>2166</v>
      </c>
      <c r="G993" s="11" t="s">
        <v>2241</v>
      </c>
      <c r="H993" s="11">
        <v>335</v>
      </c>
      <c r="I993" s="11" t="s">
        <v>2242</v>
      </c>
      <c r="J993" s="11" t="s">
        <v>2243</v>
      </c>
      <c r="K993" s="13">
        <v>7</v>
      </c>
      <c r="L993" s="14">
        <v>1</v>
      </c>
      <c r="M993" s="75">
        <v>6</v>
      </c>
      <c r="N993" s="11" t="s">
        <v>2246</v>
      </c>
      <c r="O993" s="12" t="s">
        <v>573</v>
      </c>
      <c r="P993" s="16">
        <v>426927800</v>
      </c>
      <c r="Q993" s="18">
        <v>1</v>
      </c>
      <c r="R993" s="20">
        <v>44197</v>
      </c>
      <c r="S993" s="22">
        <v>12</v>
      </c>
      <c r="T993" s="7" t="s">
        <v>2105</v>
      </c>
      <c r="U993" s="51">
        <v>1</v>
      </c>
      <c r="V993" s="79"/>
      <c r="W993" s="78"/>
      <c r="X993" s="49">
        <f t="shared" si="90"/>
        <v>0</v>
      </c>
      <c r="Y993" s="16">
        <v>0</v>
      </c>
      <c r="Z993" s="16">
        <v>250000000</v>
      </c>
      <c r="AA993" s="16">
        <v>100000000</v>
      </c>
      <c r="AB993" s="16">
        <v>0</v>
      </c>
      <c r="AC993" s="16">
        <v>0</v>
      </c>
      <c r="AD993" s="55">
        <v>100000000</v>
      </c>
      <c r="AF993" s="58">
        <f t="shared" si="93"/>
        <v>0</v>
      </c>
      <c r="AJ993" s="83">
        <f t="shared" si="94"/>
        <v>0</v>
      </c>
      <c r="AK993" s="84">
        <f t="shared" si="95"/>
        <v>0</v>
      </c>
      <c r="AL993" s="85"/>
    </row>
    <row r="994" spans="1:38" ht="12.75" hidden="1" customHeight="1" x14ac:dyDescent="0.25">
      <c r="A994" s="10" t="s">
        <v>2082</v>
      </c>
      <c r="B994" s="11" t="s">
        <v>2083</v>
      </c>
      <c r="C994" s="11" t="s">
        <v>146</v>
      </c>
      <c r="D994" s="90" t="str">
        <f t="shared" si="91"/>
        <v>35</v>
      </c>
      <c r="E994" s="90" t="str">
        <f t="shared" si="92"/>
        <v>3502</v>
      </c>
      <c r="F994" s="11" t="s">
        <v>2148</v>
      </c>
      <c r="G994" s="11" t="s">
        <v>569</v>
      </c>
      <c r="H994" s="11">
        <v>336</v>
      </c>
      <c r="I994" s="11" t="s">
        <v>2247</v>
      </c>
      <c r="J994" s="11" t="s">
        <v>2248</v>
      </c>
      <c r="K994" s="13">
        <v>20</v>
      </c>
      <c r="L994" s="14">
        <v>7</v>
      </c>
      <c r="M994" s="75">
        <v>6</v>
      </c>
      <c r="N994" s="11" t="s">
        <v>2249</v>
      </c>
      <c r="O994" s="12" t="s">
        <v>37</v>
      </c>
      <c r="P994" s="16">
        <v>20000000</v>
      </c>
      <c r="Q994" s="18">
        <v>5</v>
      </c>
      <c r="R994" s="20">
        <v>44197</v>
      </c>
      <c r="S994" s="22">
        <v>12</v>
      </c>
      <c r="T994" s="7" t="s">
        <v>2105</v>
      </c>
      <c r="U994" s="51">
        <v>5</v>
      </c>
      <c r="V994" s="79"/>
      <c r="W994" s="78"/>
      <c r="X994" s="49">
        <f t="shared" si="90"/>
        <v>0</v>
      </c>
      <c r="Y994" s="16">
        <v>0</v>
      </c>
      <c r="Z994" s="16">
        <v>372000000</v>
      </c>
      <c r="AA994" s="16">
        <v>20000000</v>
      </c>
      <c r="AB994" s="16">
        <v>0</v>
      </c>
      <c r="AC994" s="16">
        <v>0</v>
      </c>
      <c r="AD994" s="55">
        <v>20000000</v>
      </c>
      <c r="AF994" s="58">
        <f t="shared" si="93"/>
        <v>0</v>
      </c>
      <c r="AJ994" s="83">
        <f t="shared" si="94"/>
        <v>0</v>
      </c>
      <c r="AK994" s="84">
        <f t="shared" si="95"/>
        <v>0</v>
      </c>
      <c r="AL994" s="85"/>
    </row>
    <row r="995" spans="1:38" ht="12.75" hidden="1" customHeight="1" x14ac:dyDescent="0.25">
      <c r="A995" s="10" t="s">
        <v>2082</v>
      </c>
      <c r="B995" s="11" t="s">
        <v>2083</v>
      </c>
      <c r="C995" s="11" t="s">
        <v>146</v>
      </c>
      <c r="D995" s="90" t="str">
        <f t="shared" si="91"/>
        <v>35</v>
      </c>
      <c r="E995" s="90" t="str">
        <f t="shared" si="92"/>
        <v>3502</v>
      </c>
      <c r="F995" s="11" t="s">
        <v>2148</v>
      </c>
      <c r="G995" s="11" t="s">
        <v>569</v>
      </c>
      <c r="H995" s="11">
        <v>336</v>
      </c>
      <c r="I995" s="11" t="s">
        <v>2247</v>
      </c>
      <c r="J995" s="11" t="s">
        <v>2248</v>
      </c>
      <c r="K995" s="13">
        <v>20</v>
      </c>
      <c r="L995" s="14">
        <v>7</v>
      </c>
      <c r="M995" s="75">
        <v>6</v>
      </c>
      <c r="N995" s="11" t="s">
        <v>2250</v>
      </c>
      <c r="O995" s="12" t="s">
        <v>37</v>
      </c>
      <c r="P995" s="16">
        <v>90000000</v>
      </c>
      <c r="Q995" s="18">
        <v>5</v>
      </c>
      <c r="R995" s="20">
        <v>44197</v>
      </c>
      <c r="S995" s="22">
        <v>12</v>
      </c>
      <c r="T995" s="7" t="s">
        <v>2105</v>
      </c>
      <c r="U995" s="51">
        <v>5</v>
      </c>
      <c r="V995" s="79"/>
      <c r="W995" s="78"/>
      <c r="X995" s="49">
        <f t="shared" si="90"/>
        <v>0</v>
      </c>
      <c r="Y995" s="16">
        <v>0</v>
      </c>
      <c r="Z995" s="16">
        <v>372000000</v>
      </c>
      <c r="AA995" s="16">
        <v>90000000</v>
      </c>
      <c r="AB995" s="16">
        <v>0</v>
      </c>
      <c r="AC995" s="16">
        <v>0</v>
      </c>
      <c r="AD995" s="55">
        <v>90000000</v>
      </c>
      <c r="AF995" s="58">
        <f t="shared" si="93"/>
        <v>0</v>
      </c>
      <c r="AJ995" s="83">
        <f t="shared" si="94"/>
        <v>0</v>
      </c>
      <c r="AK995" s="84">
        <f t="shared" si="95"/>
        <v>0</v>
      </c>
      <c r="AL995" s="85"/>
    </row>
    <row r="996" spans="1:38" ht="12.75" hidden="1" customHeight="1" x14ac:dyDescent="0.25">
      <c r="A996" s="10" t="s">
        <v>2082</v>
      </c>
      <c r="B996" s="11" t="s">
        <v>2083</v>
      </c>
      <c r="C996" s="11" t="s">
        <v>146</v>
      </c>
      <c r="D996" s="90" t="str">
        <f t="shared" si="91"/>
        <v>35</v>
      </c>
      <c r="E996" s="90" t="str">
        <f t="shared" si="92"/>
        <v>3502</v>
      </c>
      <c r="F996" s="11" t="s">
        <v>2148</v>
      </c>
      <c r="G996" s="11" t="s">
        <v>569</v>
      </c>
      <c r="H996" s="11">
        <v>336</v>
      </c>
      <c r="I996" s="11" t="s">
        <v>2247</v>
      </c>
      <c r="J996" s="11" t="s">
        <v>2248</v>
      </c>
      <c r="K996" s="13">
        <v>20</v>
      </c>
      <c r="L996" s="14">
        <v>7</v>
      </c>
      <c r="M996" s="75">
        <v>6</v>
      </c>
      <c r="N996" s="11" t="s">
        <v>2251</v>
      </c>
      <c r="O996" s="12" t="s">
        <v>37</v>
      </c>
      <c r="P996" s="16">
        <v>160000000</v>
      </c>
      <c r="Q996" s="18">
        <v>5</v>
      </c>
      <c r="R996" s="20">
        <v>44197</v>
      </c>
      <c r="S996" s="22">
        <v>12</v>
      </c>
      <c r="T996" s="7" t="s">
        <v>2105</v>
      </c>
      <c r="U996" s="51">
        <v>5</v>
      </c>
      <c r="V996" s="79"/>
      <c r="W996" s="78"/>
      <c r="X996" s="49">
        <f t="shared" si="90"/>
        <v>0</v>
      </c>
      <c r="Y996" s="16">
        <v>0</v>
      </c>
      <c r="Z996" s="16">
        <v>372000000</v>
      </c>
      <c r="AA996" s="16">
        <v>160000000</v>
      </c>
      <c r="AB996" s="16">
        <v>0</v>
      </c>
      <c r="AC996" s="16">
        <v>0</v>
      </c>
      <c r="AD996" s="55">
        <v>160000000</v>
      </c>
      <c r="AF996" s="58">
        <f t="shared" si="93"/>
        <v>0</v>
      </c>
      <c r="AJ996" s="83">
        <f t="shared" si="94"/>
        <v>0</v>
      </c>
      <c r="AK996" s="84">
        <f t="shared" si="95"/>
        <v>0</v>
      </c>
      <c r="AL996" s="85"/>
    </row>
    <row r="997" spans="1:38" ht="12.75" hidden="1" customHeight="1" x14ac:dyDescent="0.25">
      <c r="A997" s="10" t="s">
        <v>2082</v>
      </c>
      <c r="B997" s="11" t="s">
        <v>2083</v>
      </c>
      <c r="C997" s="11" t="s">
        <v>146</v>
      </c>
      <c r="D997" s="90" t="str">
        <f t="shared" si="91"/>
        <v>35</v>
      </c>
      <c r="E997" s="90" t="str">
        <f t="shared" si="92"/>
        <v>3502</v>
      </c>
      <c r="F997" s="11" t="s">
        <v>2148</v>
      </c>
      <c r="G997" s="11" t="s">
        <v>569</v>
      </c>
      <c r="H997" s="11">
        <v>336</v>
      </c>
      <c r="I997" s="11" t="s">
        <v>2247</v>
      </c>
      <c r="J997" s="11" t="s">
        <v>2248</v>
      </c>
      <c r="K997" s="13">
        <v>20</v>
      </c>
      <c r="L997" s="14">
        <v>7</v>
      </c>
      <c r="M997" s="75">
        <v>6</v>
      </c>
      <c r="N997" s="11" t="s">
        <v>2252</v>
      </c>
      <c r="O997" s="12" t="s">
        <v>37</v>
      </c>
      <c r="P997" s="16">
        <v>52000000</v>
      </c>
      <c r="Q997" s="18">
        <v>5</v>
      </c>
      <c r="R997" s="20">
        <v>44197</v>
      </c>
      <c r="S997" s="22">
        <v>12</v>
      </c>
      <c r="T997" s="7" t="s">
        <v>2105</v>
      </c>
      <c r="U997" s="51">
        <v>5</v>
      </c>
      <c r="V997" s="79"/>
      <c r="W997" s="78"/>
      <c r="X997" s="49">
        <f t="shared" si="90"/>
        <v>0</v>
      </c>
      <c r="Y997" s="16">
        <v>0</v>
      </c>
      <c r="Z997" s="16">
        <v>372000000</v>
      </c>
      <c r="AA997" s="16">
        <v>52000000</v>
      </c>
      <c r="AB997" s="16">
        <v>0</v>
      </c>
      <c r="AC997" s="16">
        <v>0</v>
      </c>
      <c r="AD997" s="55">
        <v>52000000</v>
      </c>
      <c r="AF997" s="58">
        <f t="shared" si="93"/>
        <v>0</v>
      </c>
      <c r="AJ997" s="83">
        <f t="shared" si="94"/>
        <v>0</v>
      </c>
      <c r="AK997" s="84">
        <f t="shared" si="95"/>
        <v>0</v>
      </c>
      <c r="AL997" s="85"/>
    </row>
    <row r="998" spans="1:38" ht="12.75" hidden="1" customHeight="1" x14ac:dyDescent="0.25">
      <c r="A998" s="10" t="s">
        <v>2082</v>
      </c>
      <c r="B998" s="11" t="s">
        <v>2083</v>
      </c>
      <c r="C998" s="11" t="s">
        <v>146</v>
      </c>
      <c r="D998" s="90" t="str">
        <f t="shared" si="91"/>
        <v>35</v>
      </c>
      <c r="E998" s="90" t="str">
        <f t="shared" si="92"/>
        <v>3502</v>
      </c>
      <c r="F998" s="11" t="s">
        <v>2148</v>
      </c>
      <c r="G998" s="11" t="s">
        <v>569</v>
      </c>
      <c r="H998" s="11">
        <v>336</v>
      </c>
      <c r="I998" s="11" t="s">
        <v>2247</v>
      </c>
      <c r="J998" s="11" t="s">
        <v>2248</v>
      </c>
      <c r="K998" s="13">
        <v>20</v>
      </c>
      <c r="L998" s="14">
        <v>7</v>
      </c>
      <c r="M998" s="75">
        <v>6</v>
      </c>
      <c r="N998" s="11" t="s">
        <v>2196</v>
      </c>
      <c r="O998" s="12" t="s">
        <v>37</v>
      </c>
      <c r="P998" s="16">
        <v>50000000</v>
      </c>
      <c r="Q998" s="18">
        <v>5</v>
      </c>
      <c r="R998" s="20">
        <v>44197</v>
      </c>
      <c r="S998" s="22">
        <v>12</v>
      </c>
      <c r="T998" s="7" t="s">
        <v>2105</v>
      </c>
      <c r="U998" s="51">
        <v>5</v>
      </c>
      <c r="V998" s="79"/>
      <c r="W998" s="78"/>
      <c r="X998" s="49">
        <f t="shared" si="90"/>
        <v>0</v>
      </c>
      <c r="Y998" s="16">
        <v>0</v>
      </c>
      <c r="Z998" s="16">
        <v>372000000</v>
      </c>
      <c r="AA998" s="16">
        <v>50000000</v>
      </c>
      <c r="AB998" s="16">
        <v>0</v>
      </c>
      <c r="AC998" s="16">
        <v>0</v>
      </c>
      <c r="AD998" s="55">
        <v>50000000</v>
      </c>
      <c r="AF998" s="58">
        <f t="shared" si="93"/>
        <v>0</v>
      </c>
      <c r="AJ998" s="83">
        <f t="shared" si="94"/>
        <v>0</v>
      </c>
      <c r="AK998" s="84">
        <f t="shared" si="95"/>
        <v>0</v>
      </c>
      <c r="AL998" s="85"/>
    </row>
    <row r="999" spans="1:38" ht="12.75" hidden="1" customHeight="1" x14ac:dyDescent="0.25">
      <c r="A999" s="10" t="s">
        <v>2082</v>
      </c>
      <c r="B999" s="11" t="s">
        <v>2083</v>
      </c>
      <c r="C999" s="11" t="s">
        <v>146</v>
      </c>
      <c r="D999" s="90" t="str">
        <f t="shared" si="91"/>
        <v>35</v>
      </c>
      <c r="E999" s="90" t="str">
        <f t="shared" si="92"/>
        <v>3502</v>
      </c>
      <c r="F999" s="11" t="s">
        <v>2148</v>
      </c>
      <c r="G999" s="11" t="s">
        <v>569</v>
      </c>
      <c r="H999" s="11">
        <v>337</v>
      </c>
      <c r="I999" s="11" t="s">
        <v>2253</v>
      </c>
      <c r="J999" s="11" t="s">
        <v>2254</v>
      </c>
      <c r="K999" s="13">
        <v>5</v>
      </c>
      <c r="L999" s="14">
        <v>1.5</v>
      </c>
      <c r="M999" s="75">
        <v>2</v>
      </c>
      <c r="N999" s="11" t="s">
        <v>2255</v>
      </c>
      <c r="O999" s="12" t="s">
        <v>37</v>
      </c>
      <c r="P999" s="16">
        <v>400000000</v>
      </c>
      <c r="Q999" s="18">
        <v>1</v>
      </c>
      <c r="R999" s="20">
        <v>44197</v>
      </c>
      <c r="S999" s="22">
        <v>12</v>
      </c>
      <c r="T999" s="7" t="s">
        <v>2105</v>
      </c>
      <c r="U999" s="51">
        <v>1</v>
      </c>
      <c r="V999" s="79"/>
      <c r="W999" s="78"/>
      <c r="X999" s="49">
        <f t="shared" si="90"/>
        <v>0</v>
      </c>
      <c r="Y999" s="16">
        <v>0</v>
      </c>
      <c r="Z999" s="16">
        <v>427068745</v>
      </c>
      <c r="AA999" s="16">
        <v>400000000</v>
      </c>
      <c r="AB999" s="16">
        <v>0</v>
      </c>
      <c r="AC999" s="16">
        <v>0</v>
      </c>
      <c r="AD999" s="55">
        <v>400000000</v>
      </c>
      <c r="AF999" s="58">
        <f t="shared" si="93"/>
        <v>0</v>
      </c>
      <c r="AJ999" s="83">
        <f t="shared" si="94"/>
        <v>0</v>
      </c>
      <c r="AK999" s="84">
        <f t="shared" si="95"/>
        <v>0</v>
      </c>
      <c r="AL999" s="85"/>
    </row>
    <row r="1000" spans="1:38" ht="12.75" hidden="1" customHeight="1" x14ac:dyDescent="0.25">
      <c r="A1000" s="10" t="s">
        <v>2082</v>
      </c>
      <c r="B1000" s="11" t="s">
        <v>2083</v>
      </c>
      <c r="C1000" s="11" t="s">
        <v>146</v>
      </c>
      <c r="D1000" s="90" t="str">
        <f t="shared" si="91"/>
        <v>35</v>
      </c>
      <c r="E1000" s="90" t="str">
        <f t="shared" si="92"/>
        <v>3502</v>
      </c>
      <c r="F1000" s="11" t="s">
        <v>2148</v>
      </c>
      <c r="G1000" s="11" t="s">
        <v>569</v>
      </c>
      <c r="H1000" s="11">
        <v>337</v>
      </c>
      <c r="I1000" s="11" t="s">
        <v>2253</v>
      </c>
      <c r="J1000" s="11" t="s">
        <v>2254</v>
      </c>
      <c r="K1000" s="13">
        <v>5</v>
      </c>
      <c r="L1000" s="14">
        <v>1.5</v>
      </c>
      <c r="M1000" s="75">
        <v>2</v>
      </c>
      <c r="N1000" s="11" t="s">
        <v>2256</v>
      </c>
      <c r="O1000" s="12" t="s">
        <v>37</v>
      </c>
      <c r="P1000" s="16">
        <v>400000000</v>
      </c>
      <c r="Q1000" s="18">
        <v>1</v>
      </c>
      <c r="R1000" s="20">
        <v>44197</v>
      </c>
      <c r="S1000" s="22">
        <v>12</v>
      </c>
      <c r="T1000" s="7" t="s">
        <v>2105</v>
      </c>
      <c r="U1000" s="51">
        <v>1</v>
      </c>
      <c r="V1000" s="79"/>
      <c r="W1000" s="78"/>
      <c r="X1000" s="49">
        <f t="shared" si="90"/>
        <v>0</v>
      </c>
      <c r="Y1000" s="16">
        <v>0</v>
      </c>
      <c r="Z1000" s="16">
        <v>427068745</v>
      </c>
      <c r="AA1000" s="16">
        <v>27068745</v>
      </c>
      <c r="AB1000" s="16">
        <v>0</v>
      </c>
      <c r="AC1000" s="16">
        <v>0</v>
      </c>
      <c r="AD1000" s="55">
        <v>27068745</v>
      </c>
      <c r="AF1000" s="58">
        <f t="shared" si="93"/>
        <v>0</v>
      </c>
      <c r="AJ1000" s="83">
        <f t="shared" si="94"/>
        <v>0</v>
      </c>
      <c r="AK1000" s="84">
        <f t="shared" si="95"/>
        <v>0</v>
      </c>
      <c r="AL1000" s="85"/>
    </row>
    <row r="1001" spans="1:38" ht="12.75" hidden="1" customHeight="1" x14ac:dyDescent="0.25">
      <c r="A1001" s="10" t="s">
        <v>2082</v>
      </c>
      <c r="B1001" s="11" t="s">
        <v>2083</v>
      </c>
      <c r="C1001" s="11" t="s">
        <v>146</v>
      </c>
      <c r="D1001" s="90" t="str">
        <f t="shared" si="91"/>
        <v>35</v>
      </c>
      <c r="E1001" s="90" t="str">
        <f t="shared" si="92"/>
        <v>3502</v>
      </c>
      <c r="F1001" s="11" t="s">
        <v>2176</v>
      </c>
      <c r="G1001" s="11" t="s">
        <v>569</v>
      </c>
      <c r="H1001" s="11">
        <v>337</v>
      </c>
      <c r="I1001" s="11" t="s">
        <v>2253</v>
      </c>
      <c r="J1001" s="11" t="s">
        <v>2254</v>
      </c>
      <c r="K1001" s="13">
        <v>5</v>
      </c>
      <c r="L1001" s="14">
        <v>1.5</v>
      </c>
      <c r="M1001" s="75">
        <v>2</v>
      </c>
      <c r="N1001" s="11" t="s">
        <v>2257</v>
      </c>
      <c r="O1001" s="12" t="s">
        <v>37</v>
      </c>
      <c r="P1001" s="16">
        <v>2171520000</v>
      </c>
      <c r="Q1001" s="18">
        <v>1</v>
      </c>
      <c r="R1001" s="20">
        <v>44197</v>
      </c>
      <c r="S1001" s="22">
        <v>12</v>
      </c>
      <c r="T1001" s="7" t="s">
        <v>2105</v>
      </c>
      <c r="U1001" s="51">
        <v>1</v>
      </c>
      <c r="V1001" s="79"/>
      <c r="W1001" s="78"/>
      <c r="X1001" s="49">
        <f t="shared" si="90"/>
        <v>0</v>
      </c>
      <c r="Y1001" s="16">
        <v>0</v>
      </c>
      <c r="Z1001" s="16">
        <v>372931255</v>
      </c>
      <c r="AA1001" s="16">
        <v>372931255</v>
      </c>
      <c r="AB1001" s="16">
        <v>0</v>
      </c>
      <c r="AC1001" s="16">
        <v>0</v>
      </c>
      <c r="AD1001" s="55">
        <v>372931255</v>
      </c>
      <c r="AF1001" s="58">
        <f t="shared" si="93"/>
        <v>0</v>
      </c>
      <c r="AJ1001" s="83">
        <f t="shared" si="94"/>
        <v>0</v>
      </c>
      <c r="AK1001" s="84">
        <f t="shared" si="95"/>
        <v>0</v>
      </c>
      <c r="AL1001" s="85"/>
    </row>
    <row r="1002" spans="1:38" ht="12.75" hidden="1" customHeight="1" x14ac:dyDescent="0.25">
      <c r="A1002" s="10" t="s">
        <v>2082</v>
      </c>
      <c r="B1002" s="11" t="s">
        <v>2083</v>
      </c>
      <c r="C1002" s="11" t="s">
        <v>146</v>
      </c>
      <c r="D1002" s="90" t="str">
        <f t="shared" si="91"/>
        <v>35</v>
      </c>
      <c r="E1002" s="90" t="str">
        <f t="shared" si="92"/>
        <v>3502</v>
      </c>
      <c r="F1002" s="11" t="s">
        <v>2148</v>
      </c>
      <c r="G1002" s="11" t="s">
        <v>2206</v>
      </c>
      <c r="H1002" s="11">
        <v>338</v>
      </c>
      <c r="I1002" s="11" t="s">
        <v>2258</v>
      </c>
      <c r="J1002" s="11" t="s">
        <v>2259</v>
      </c>
      <c r="K1002" s="13">
        <v>100</v>
      </c>
      <c r="L1002" s="14">
        <v>35</v>
      </c>
      <c r="M1002" s="75">
        <v>51</v>
      </c>
      <c r="N1002" s="11" t="s">
        <v>2260</v>
      </c>
      <c r="O1002" s="12" t="s">
        <v>37</v>
      </c>
      <c r="P1002" s="16">
        <v>50000000</v>
      </c>
      <c r="Q1002" s="18">
        <v>30</v>
      </c>
      <c r="R1002" s="20">
        <v>44197</v>
      </c>
      <c r="S1002" s="22">
        <v>12</v>
      </c>
      <c r="T1002" s="7" t="s">
        <v>2105</v>
      </c>
      <c r="U1002" s="51">
        <v>30</v>
      </c>
      <c r="V1002" s="79"/>
      <c r="W1002" s="78"/>
      <c r="X1002" s="49">
        <f t="shared" si="90"/>
        <v>0</v>
      </c>
      <c r="Y1002" s="16">
        <v>0</v>
      </c>
      <c r="Z1002" s="16">
        <v>66000000</v>
      </c>
      <c r="AA1002" s="16">
        <v>50000000</v>
      </c>
      <c r="AB1002" s="16">
        <v>0</v>
      </c>
      <c r="AC1002" s="16">
        <v>0</v>
      </c>
      <c r="AD1002" s="55">
        <v>50000000</v>
      </c>
      <c r="AF1002" s="58">
        <f t="shared" si="93"/>
        <v>0</v>
      </c>
      <c r="AJ1002" s="83">
        <f t="shared" si="94"/>
        <v>0</v>
      </c>
      <c r="AK1002" s="84">
        <f t="shared" si="95"/>
        <v>0</v>
      </c>
      <c r="AL1002" s="85"/>
    </row>
    <row r="1003" spans="1:38" ht="12.75" hidden="1" customHeight="1" x14ac:dyDescent="0.25">
      <c r="A1003" s="10" t="s">
        <v>2082</v>
      </c>
      <c r="B1003" s="11" t="s">
        <v>2083</v>
      </c>
      <c r="C1003" s="11" t="s">
        <v>146</v>
      </c>
      <c r="D1003" s="90" t="str">
        <f t="shared" si="91"/>
        <v>35</v>
      </c>
      <c r="E1003" s="90" t="str">
        <f t="shared" si="92"/>
        <v>3502</v>
      </c>
      <c r="F1003" s="11" t="s">
        <v>2148</v>
      </c>
      <c r="G1003" s="11" t="s">
        <v>2206</v>
      </c>
      <c r="H1003" s="11">
        <v>338</v>
      </c>
      <c r="I1003" s="11" t="s">
        <v>2258</v>
      </c>
      <c r="J1003" s="11" t="s">
        <v>2259</v>
      </c>
      <c r="K1003" s="13">
        <v>100</v>
      </c>
      <c r="L1003" s="14">
        <v>35</v>
      </c>
      <c r="M1003" s="75">
        <v>51</v>
      </c>
      <c r="N1003" s="11" t="s">
        <v>2261</v>
      </c>
      <c r="O1003" s="12" t="s">
        <v>37</v>
      </c>
      <c r="P1003" s="16">
        <v>16000000</v>
      </c>
      <c r="Q1003" s="18">
        <v>30</v>
      </c>
      <c r="R1003" s="20">
        <v>44197</v>
      </c>
      <c r="S1003" s="22">
        <v>12</v>
      </c>
      <c r="T1003" s="7" t="s">
        <v>2105</v>
      </c>
      <c r="U1003" s="51">
        <v>30</v>
      </c>
      <c r="V1003" s="79"/>
      <c r="W1003" s="78"/>
      <c r="X1003" s="49">
        <f t="shared" si="90"/>
        <v>0</v>
      </c>
      <c r="Y1003" s="16">
        <v>0</v>
      </c>
      <c r="Z1003" s="16">
        <v>66000000</v>
      </c>
      <c r="AA1003" s="16">
        <v>16000000</v>
      </c>
      <c r="AB1003" s="16">
        <v>0</v>
      </c>
      <c r="AC1003" s="16">
        <v>0</v>
      </c>
      <c r="AD1003" s="55">
        <v>16000000</v>
      </c>
      <c r="AF1003" s="58">
        <f t="shared" si="93"/>
        <v>0</v>
      </c>
      <c r="AJ1003" s="83">
        <f t="shared" si="94"/>
        <v>0</v>
      </c>
      <c r="AK1003" s="84">
        <f t="shared" si="95"/>
        <v>0</v>
      </c>
      <c r="AL1003" s="85"/>
    </row>
    <row r="1004" spans="1:38" ht="12.75" hidden="1" customHeight="1" x14ac:dyDescent="0.25">
      <c r="A1004" s="10" t="s">
        <v>2082</v>
      </c>
      <c r="B1004" s="11" t="s">
        <v>2083</v>
      </c>
      <c r="C1004" s="11" t="s">
        <v>146</v>
      </c>
      <c r="D1004" s="90" t="str">
        <f t="shared" si="91"/>
        <v>35</v>
      </c>
      <c r="E1004" s="90" t="str">
        <f t="shared" si="92"/>
        <v>3502</v>
      </c>
      <c r="F1004" s="11" t="s">
        <v>2148</v>
      </c>
      <c r="G1004" s="11" t="s">
        <v>2149</v>
      </c>
      <c r="H1004" s="11">
        <v>339</v>
      </c>
      <c r="I1004" s="11" t="s">
        <v>2262</v>
      </c>
      <c r="J1004" s="11" t="s">
        <v>2263</v>
      </c>
      <c r="K1004" s="13">
        <v>3</v>
      </c>
      <c r="L1004" s="14">
        <v>1</v>
      </c>
      <c r="M1004" s="75">
        <v>2</v>
      </c>
      <c r="N1004" s="11" t="s">
        <v>2264</v>
      </c>
      <c r="O1004" s="12" t="s">
        <v>37</v>
      </c>
      <c r="P1004" s="16">
        <v>36000000</v>
      </c>
      <c r="Q1004" s="18">
        <v>1</v>
      </c>
      <c r="R1004" s="20">
        <v>44197</v>
      </c>
      <c r="S1004" s="22">
        <v>12</v>
      </c>
      <c r="T1004" s="7" t="s">
        <v>2105</v>
      </c>
      <c r="U1004" s="51">
        <v>1</v>
      </c>
      <c r="V1004" s="79"/>
      <c r="W1004" s="78"/>
      <c r="X1004" s="49">
        <f t="shared" si="90"/>
        <v>0</v>
      </c>
      <c r="Y1004" s="16">
        <v>0</v>
      </c>
      <c r="Z1004" s="16">
        <v>36000000</v>
      </c>
      <c r="AA1004" s="16">
        <v>36000000</v>
      </c>
      <c r="AB1004" s="16">
        <v>0</v>
      </c>
      <c r="AC1004" s="16">
        <v>0</v>
      </c>
      <c r="AD1004" s="55">
        <v>36000000</v>
      </c>
      <c r="AF1004" s="58">
        <f t="shared" si="93"/>
        <v>0</v>
      </c>
      <c r="AJ1004" s="83">
        <f t="shared" si="94"/>
        <v>0</v>
      </c>
      <c r="AK1004" s="84">
        <f t="shared" si="95"/>
        <v>0</v>
      </c>
      <c r="AL1004" s="85"/>
    </row>
    <row r="1005" spans="1:38" ht="12.75" hidden="1" customHeight="1" x14ac:dyDescent="0.25">
      <c r="A1005" s="10" t="s">
        <v>2082</v>
      </c>
      <c r="B1005" s="11" t="s">
        <v>2083</v>
      </c>
      <c r="C1005" s="11" t="s">
        <v>146</v>
      </c>
      <c r="D1005" s="90" t="str">
        <f t="shared" si="91"/>
        <v>35</v>
      </c>
      <c r="E1005" s="90" t="str">
        <f t="shared" si="92"/>
        <v>3502</v>
      </c>
      <c r="F1005" s="11" t="s">
        <v>2187</v>
      </c>
      <c r="G1005" s="11" t="s">
        <v>2212</v>
      </c>
      <c r="H1005" s="11">
        <v>340</v>
      </c>
      <c r="I1005" s="11" t="s">
        <v>2265</v>
      </c>
      <c r="J1005" s="11" t="s">
        <v>2266</v>
      </c>
      <c r="K1005" s="13">
        <v>20</v>
      </c>
      <c r="L1005" s="14">
        <v>6</v>
      </c>
      <c r="M1005" s="75">
        <v>7</v>
      </c>
      <c r="N1005" s="11" t="s">
        <v>2267</v>
      </c>
      <c r="O1005" s="12" t="s">
        <v>37</v>
      </c>
      <c r="P1005" s="16">
        <v>3300000000</v>
      </c>
      <c r="Q1005" s="18">
        <v>24</v>
      </c>
      <c r="R1005" s="20">
        <v>44197</v>
      </c>
      <c r="S1005" s="22">
        <v>12</v>
      </c>
      <c r="T1005" s="7" t="s">
        <v>2105</v>
      </c>
      <c r="U1005" s="51">
        <v>24</v>
      </c>
      <c r="V1005" s="79"/>
      <c r="W1005" s="78"/>
      <c r="X1005" s="49">
        <f t="shared" si="90"/>
        <v>0</v>
      </c>
      <c r="Y1005" s="16">
        <v>0</v>
      </c>
      <c r="Z1005" s="16">
        <v>337000000</v>
      </c>
      <c r="AA1005" s="16">
        <v>337000000</v>
      </c>
      <c r="AB1005" s="16">
        <v>0</v>
      </c>
      <c r="AC1005" s="16">
        <v>0</v>
      </c>
      <c r="AD1005" s="55">
        <v>337000000</v>
      </c>
      <c r="AF1005" s="58">
        <f t="shared" si="93"/>
        <v>0</v>
      </c>
      <c r="AJ1005" s="83">
        <f t="shared" si="94"/>
        <v>0</v>
      </c>
      <c r="AK1005" s="84">
        <f t="shared" si="95"/>
        <v>0</v>
      </c>
      <c r="AL1005" s="85"/>
    </row>
    <row r="1006" spans="1:38" ht="12.75" hidden="1" customHeight="1" x14ac:dyDescent="0.25">
      <c r="A1006" s="10" t="s">
        <v>2082</v>
      </c>
      <c r="B1006" s="11" t="s">
        <v>2083</v>
      </c>
      <c r="C1006" s="11" t="s">
        <v>146</v>
      </c>
      <c r="D1006" s="90" t="str">
        <f t="shared" si="91"/>
        <v>35</v>
      </c>
      <c r="E1006" s="90" t="str">
        <f t="shared" si="92"/>
        <v>3502</v>
      </c>
      <c r="F1006" s="11" t="s">
        <v>2187</v>
      </c>
      <c r="G1006" s="11" t="s">
        <v>2149</v>
      </c>
      <c r="H1006" s="11">
        <v>341</v>
      </c>
      <c r="I1006" s="11" t="s">
        <v>2268</v>
      </c>
      <c r="J1006" s="11" t="s">
        <v>2269</v>
      </c>
      <c r="K1006" s="13">
        <v>4</v>
      </c>
      <c r="L1006" s="14">
        <v>1.5</v>
      </c>
      <c r="M1006" s="75">
        <v>1.5</v>
      </c>
      <c r="N1006" s="11" t="s">
        <v>2270</v>
      </c>
      <c r="O1006" s="12" t="s">
        <v>37</v>
      </c>
      <c r="P1006" s="16">
        <v>765000000</v>
      </c>
      <c r="Q1006" s="18">
        <v>3</v>
      </c>
      <c r="R1006" s="20">
        <v>44197</v>
      </c>
      <c r="S1006" s="22">
        <v>12</v>
      </c>
      <c r="T1006" s="7" t="s">
        <v>2105</v>
      </c>
      <c r="U1006" s="51">
        <v>3</v>
      </c>
      <c r="V1006" s="79"/>
      <c r="W1006" s="78"/>
      <c r="X1006" s="49">
        <f t="shared" si="90"/>
        <v>0</v>
      </c>
      <c r="Y1006" s="16">
        <v>0</v>
      </c>
      <c r="Z1006" s="16">
        <v>300000000</v>
      </c>
      <c r="AA1006" s="16">
        <v>120000000</v>
      </c>
      <c r="AB1006" s="16">
        <v>0</v>
      </c>
      <c r="AC1006" s="16">
        <v>0</v>
      </c>
      <c r="AD1006" s="55">
        <v>120000000</v>
      </c>
      <c r="AF1006" s="58">
        <f t="shared" si="93"/>
        <v>0</v>
      </c>
      <c r="AJ1006" s="83">
        <f t="shared" si="94"/>
        <v>0</v>
      </c>
      <c r="AK1006" s="84">
        <f t="shared" si="95"/>
        <v>0</v>
      </c>
      <c r="AL1006" s="85"/>
    </row>
    <row r="1007" spans="1:38" ht="12.75" hidden="1" customHeight="1" x14ac:dyDescent="0.25">
      <c r="A1007" s="10" t="s">
        <v>2082</v>
      </c>
      <c r="B1007" s="11" t="s">
        <v>2083</v>
      </c>
      <c r="C1007" s="11" t="s">
        <v>146</v>
      </c>
      <c r="D1007" s="90" t="str">
        <f t="shared" si="91"/>
        <v>35</v>
      </c>
      <c r="E1007" s="90" t="str">
        <f t="shared" si="92"/>
        <v>3502</v>
      </c>
      <c r="F1007" s="11" t="s">
        <v>2187</v>
      </c>
      <c r="G1007" s="11" t="s">
        <v>2149</v>
      </c>
      <c r="H1007" s="11">
        <v>341</v>
      </c>
      <c r="I1007" s="11" t="s">
        <v>2268</v>
      </c>
      <c r="J1007" s="11" t="s">
        <v>2269</v>
      </c>
      <c r="K1007" s="13">
        <v>4</v>
      </c>
      <c r="L1007" s="14">
        <v>1.5</v>
      </c>
      <c r="M1007" s="75">
        <v>1.5</v>
      </c>
      <c r="N1007" s="11" t="s">
        <v>2271</v>
      </c>
      <c r="O1007" s="12" t="s">
        <v>37</v>
      </c>
      <c r="P1007" s="16">
        <v>490000000</v>
      </c>
      <c r="Q1007" s="18">
        <v>3</v>
      </c>
      <c r="R1007" s="20">
        <v>44197</v>
      </c>
      <c r="S1007" s="22">
        <v>12</v>
      </c>
      <c r="T1007" s="7" t="s">
        <v>2105</v>
      </c>
      <c r="U1007" s="51">
        <v>3</v>
      </c>
      <c r="V1007" s="79"/>
      <c r="W1007" s="78"/>
      <c r="X1007" s="49">
        <f t="shared" si="90"/>
        <v>0</v>
      </c>
      <c r="Y1007" s="16">
        <v>0</v>
      </c>
      <c r="Z1007" s="16">
        <v>300000000</v>
      </c>
      <c r="AA1007" s="16">
        <v>180000000</v>
      </c>
      <c r="AB1007" s="16">
        <v>0</v>
      </c>
      <c r="AC1007" s="16">
        <v>0</v>
      </c>
      <c r="AD1007" s="55">
        <v>180000000</v>
      </c>
      <c r="AF1007" s="58">
        <f t="shared" si="93"/>
        <v>0</v>
      </c>
      <c r="AJ1007" s="83">
        <f t="shared" si="94"/>
        <v>0</v>
      </c>
      <c r="AK1007" s="84">
        <f t="shared" si="95"/>
        <v>0</v>
      </c>
      <c r="AL1007" s="85"/>
    </row>
    <row r="1008" spans="1:38" ht="12.75" hidden="1" customHeight="1" x14ac:dyDescent="0.25">
      <c r="A1008" s="10" t="s">
        <v>2272</v>
      </c>
      <c r="B1008" s="11" t="s">
        <v>2273</v>
      </c>
      <c r="C1008" s="11" t="s">
        <v>92</v>
      </c>
      <c r="D1008" s="90" t="str">
        <f t="shared" si="91"/>
        <v>19</v>
      </c>
      <c r="E1008" s="90" t="str">
        <f t="shared" si="92"/>
        <v>1901</v>
      </c>
      <c r="F1008" s="11" t="s">
        <v>2274</v>
      </c>
      <c r="G1008" s="11" t="s">
        <v>1858</v>
      </c>
      <c r="H1008" s="11">
        <v>28</v>
      </c>
      <c r="I1008" s="11" t="s">
        <v>1849</v>
      </c>
      <c r="J1008" s="11" t="s">
        <v>1850</v>
      </c>
      <c r="K1008" s="13">
        <v>14</v>
      </c>
      <c r="L1008" s="14">
        <v>3.25</v>
      </c>
      <c r="M1008" s="75">
        <v>1.7</v>
      </c>
      <c r="N1008" s="11" t="s">
        <v>2275</v>
      </c>
      <c r="O1008" s="12" t="s">
        <v>165</v>
      </c>
      <c r="P1008" s="16">
        <v>3663675710</v>
      </c>
      <c r="Q1008" s="18">
        <v>100</v>
      </c>
      <c r="R1008" s="20">
        <v>44197</v>
      </c>
      <c r="S1008" s="22">
        <v>12</v>
      </c>
      <c r="T1008" s="7" t="s">
        <v>2276</v>
      </c>
      <c r="U1008" s="51">
        <v>100</v>
      </c>
      <c r="V1008" s="79"/>
      <c r="W1008" s="78"/>
      <c r="X1008" s="49">
        <f t="shared" si="90"/>
        <v>0</v>
      </c>
      <c r="Y1008" s="16">
        <v>0</v>
      </c>
      <c r="Z1008" s="16">
        <v>144500000</v>
      </c>
      <c r="AA1008" s="16">
        <v>144500000</v>
      </c>
      <c r="AB1008" s="16">
        <v>0</v>
      </c>
      <c r="AC1008" s="16">
        <v>0</v>
      </c>
      <c r="AD1008" s="55">
        <v>144500000</v>
      </c>
      <c r="AF1008" s="58">
        <f t="shared" si="93"/>
        <v>0</v>
      </c>
      <c r="AJ1008" s="83">
        <f t="shared" si="94"/>
        <v>0</v>
      </c>
      <c r="AK1008" s="84">
        <f t="shared" si="95"/>
        <v>0</v>
      </c>
      <c r="AL1008" s="85"/>
    </row>
    <row r="1009" spans="1:38" ht="12.75" hidden="1" customHeight="1" x14ac:dyDescent="0.25">
      <c r="A1009" s="10" t="s">
        <v>2272</v>
      </c>
      <c r="B1009" s="11" t="s">
        <v>2273</v>
      </c>
      <c r="C1009" s="11" t="s">
        <v>92</v>
      </c>
      <c r="D1009" s="90" t="str">
        <f t="shared" si="91"/>
        <v>19</v>
      </c>
      <c r="E1009" s="90" t="str">
        <f t="shared" si="92"/>
        <v>1906</v>
      </c>
      <c r="F1009" s="11" t="s">
        <v>2277</v>
      </c>
      <c r="G1009" s="11" t="s">
        <v>2278</v>
      </c>
      <c r="H1009" s="11">
        <v>28</v>
      </c>
      <c r="I1009" s="11" t="s">
        <v>1849</v>
      </c>
      <c r="J1009" s="11" t="s">
        <v>1850</v>
      </c>
      <c r="K1009" s="13">
        <v>14</v>
      </c>
      <c r="L1009" s="14">
        <v>3.25</v>
      </c>
      <c r="M1009" s="75">
        <v>1.7</v>
      </c>
      <c r="N1009" s="11" t="s">
        <v>1859</v>
      </c>
      <c r="O1009" s="12" t="s">
        <v>37</v>
      </c>
      <c r="P1009" s="16">
        <v>2703510000</v>
      </c>
      <c r="Q1009" s="18">
        <v>20</v>
      </c>
      <c r="R1009" s="20">
        <v>44197</v>
      </c>
      <c r="S1009" s="22">
        <v>12</v>
      </c>
      <c r="T1009" s="7" t="s">
        <v>2276</v>
      </c>
      <c r="U1009" s="51">
        <v>20</v>
      </c>
      <c r="V1009" s="79"/>
      <c r="W1009" s="78"/>
      <c r="X1009" s="49">
        <f t="shared" si="90"/>
        <v>0</v>
      </c>
      <c r="Y1009" s="16">
        <v>0</v>
      </c>
      <c r="Z1009" s="16">
        <v>2907000000</v>
      </c>
      <c r="AA1009" s="16">
        <v>2703510000</v>
      </c>
      <c r="AB1009" s="16">
        <v>0</v>
      </c>
      <c r="AC1009" s="16">
        <v>0</v>
      </c>
      <c r="AD1009" s="55">
        <v>2703510000</v>
      </c>
      <c r="AF1009" s="58">
        <f t="shared" si="93"/>
        <v>0</v>
      </c>
      <c r="AJ1009" s="83">
        <f t="shared" si="94"/>
        <v>0</v>
      </c>
      <c r="AK1009" s="84">
        <f t="shared" si="95"/>
        <v>0</v>
      </c>
      <c r="AL1009" s="85"/>
    </row>
    <row r="1010" spans="1:38" ht="12.75" hidden="1" customHeight="1" x14ac:dyDescent="0.25">
      <c r="A1010" s="10" t="s">
        <v>2272</v>
      </c>
      <c r="B1010" s="11" t="s">
        <v>2273</v>
      </c>
      <c r="C1010" s="11" t="s">
        <v>92</v>
      </c>
      <c r="D1010" s="90" t="str">
        <f t="shared" si="91"/>
        <v>19</v>
      </c>
      <c r="E1010" s="90" t="str">
        <f t="shared" si="92"/>
        <v>1906</v>
      </c>
      <c r="F1010" s="11" t="s">
        <v>2277</v>
      </c>
      <c r="G1010" s="11" t="s">
        <v>2278</v>
      </c>
      <c r="H1010" s="11">
        <v>28</v>
      </c>
      <c r="I1010" s="11" t="s">
        <v>1849</v>
      </c>
      <c r="J1010" s="11" t="s">
        <v>1850</v>
      </c>
      <c r="K1010" s="13">
        <v>14</v>
      </c>
      <c r="L1010" s="14">
        <v>3.25</v>
      </c>
      <c r="M1010" s="75">
        <v>1.7</v>
      </c>
      <c r="N1010" s="11" t="s">
        <v>2279</v>
      </c>
      <c r="O1010" s="12" t="s">
        <v>37</v>
      </c>
      <c r="P1010" s="16">
        <v>203490000</v>
      </c>
      <c r="Q1010" s="18">
        <v>20</v>
      </c>
      <c r="R1010" s="20">
        <v>44197</v>
      </c>
      <c r="S1010" s="22">
        <v>12</v>
      </c>
      <c r="T1010" s="7" t="s">
        <v>2276</v>
      </c>
      <c r="U1010" s="51">
        <v>20</v>
      </c>
      <c r="V1010" s="79"/>
      <c r="W1010" s="78"/>
      <c r="X1010" s="49">
        <f t="shared" si="90"/>
        <v>0</v>
      </c>
      <c r="Y1010" s="16">
        <v>0</v>
      </c>
      <c r="Z1010" s="16">
        <v>2907000000</v>
      </c>
      <c r="AA1010" s="16">
        <v>203490000</v>
      </c>
      <c r="AB1010" s="16">
        <v>0</v>
      </c>
      <c r="AC1010" s="16">
        <v>0</v>
      </c>
      <c r="AD1010" s="55">
        <v>203490000</v>
      </c>
      <c r="AF1010" s="58">
        <f t="shared" si="93"/>
        <v>0</v>
      </c>
      <c r="AJ1010" s="83">
        <f t="shared" si="94"/>
        <v>0</v>
      </c>
      <c r="AK1010" s="84">
        <f t="shared" si="95"/>
        <v>0</v>
      </c>
      <c r="AL1010" s="85"/>
    </row>
    <row r="1011" spans="1:38" ht="12.75" hidden="1" customHeight="1" x14ac:dyDescent="0.25">
      <c r="A1011" s="10" t="s">
        <v>2272</v>
      </c>
      <c r="B1011" s="11" t="s">
        <v>2273</v>
      </c>
      <c r="C1011" s="11" t="s">
        <v>92</v>
      </c>
      <c r="D1011" s="90" t="str">
        <f t="shared" si="91"/>
        <v>19</v>
      </c>
      <c r="E1011" s="90" t="str">
        <f t="shared" si="92"/>
        <v>1906</v>
      </c>
      <c r="F1011" s="11" t="s">
        <v>2277</v>
      </c>
      <c r="G1011" s="11" t="s">
        <v>2280</v>
      </c>
      <c r="H1011" s="11">
        <v>28</v>
      </c>
      <c r="I1011" s="11" t="s">
        <v>1849</v>
      </c>
      <c r="J1011" s="11" t="s">
        <v>1850</v>
      </c>
      <c r="K1011" s="13">
        <v>14</v>
      </c>
      <c r="L1011" s="14">
        <v>3.25</v>
      </c>
      <c r="M1011" s="75">
        <v>1.7</v>
      </c>
      <c r="N1011" s="11" t="s">
        <v>2281</v>
      </c>
      <c r="O1011" s="12" t="s">
        <v>37</v>
      </c>
      <c r="P1011" s="16">
        <v>253575000</v>
      </c>
      <c r="Q1011" s="18">
        <v>11</v>
      </c>
      <c r="R1011" s="20">
        <v>44197</v>
      </c>
      <c r="S1011" s="22">
        <v>12</v>
      </c>
      <c r="T1011" s="7" t="s">
        <v>2276</v>
      </c>
      <c r="U1011" s="51">
        <v>11</v>
      </c>
      <c r="V1011" s="79"/>
      <c r="W1011" s="78"/>
      <c r="X1011" s="49">
        <f t="shared" si="90"/>
        <v>0</v>
      </c>
      <c r="Y1011" s="16">
        <v>0</v>
      </c>
      <c r="Z1011" s="16">
        <v>3622500000</v>
      </c>
      <c r="AA1011" s="16">
        <v>253575000</v>
      </c>
      <c r="AB1011" s="16">
        <v>0</v>
      </c>
      <c r="AC1011" s="16">
        <v>0</v>
      </c>
      <c r="AD1011" s="55">
        <v>253575000</v>
      </c>
      <c r="AF1011" s="58">
        <f t="shared" si="93"/>
        <v>0</v>
      </c>
      <c r="AJ1011" s="83">
        <f t="shared" si="94"/>
        <v>0</v>
      </c>
      <c r="AK1011" s="84">
        <f t="shared" si="95"/>
        <v>0</v>
      </c>
      <c r="AL1011" s="85"/>
    </row>
    <row r="1012" spans="1:38" ht="12.75" hidden="1" customHeight="1" x14ac:dyDescent="0.25">
      <c r="A1012" s="10" t="s">
        <v>2272</v>
      </c>
      <c r="B1012" s="11" t="s">
        <v>2273</v>
      </c>
      <c r="C1012" s="11" t="s">
        <v>92</v>
      </c>
      <c r="D1012" s="90" t="str">
        <f t="shared" si="91"/>
        <v>19</v>
      </c>
      <c r="E1012" s="90" t="str">
        <f t="shared" si="92"/>
        <v>1906</v>
      </c>
      <c r="F1012" s="11" t="s">
        <v>2277</v>
      </c>
      <c r="G1012" s="11" t="s">
        <v>2280</v>
      </c>
      <c r="H1012" s="11">
        <v>28</v>
      </c>
      <c r="I1012" s="11" t="s">
        <v>1849</v>
      </c>
      <c r="J1012" s="11" t="s">
        <v>1850</v>
      </c>
      <c r="K1012" s="13">
        <v>14</v>
      </c>
      <c r="L1012" s="14">
        <v>3.25</v>
      </c>
      <c r="M1012" s="75">
        <v>1.7</v>
      </c>
      <c r="N1012" s="11" t="s">
        <v>1863</v>
      </c>
      <c r="O1012" s="12" t="s">
        <v>37</v>
      </c>
      <c r="P1012" s="16">
        <v>3368925000</v>
      </c>
      <c r="Q1012" s="18">
        <v>11</v>
      </c>
      <c r="R1012" s="20">
        <v>44197</v>
      </c>
      <c r="S1012" s="22">
        <v>12</v>
      </c>
      <c r="T1012" s="7" t="s">
        <v>2276</v>
      </c>
      <c r="U1012" s="51">
        <v>11</v>
      </c>
      <c r="V1012" s="79"/>
      <c r="W1012" s="78"/>
      <c r="X1012" s="49">
        <f t="shared" si="90"/>
        <v>0</v>
      </c>
      <c r="Y1012" s="16">
        <v>0</v>
      </c>
      <c r="Z1012" s="16">
        <v>3622500000</v>
      </c>
      <c r="AA1012" s="16">
        <v>3368925000</v>
      </c>
      <c r="AB1012" s="16">
        <v>0</v>
      </c>
      <c r="AC1012" s="16">
        <v>0</v>
      </c>
      <c r="AD1012" s="55">
        <v>3368925000</v>
      </c>
      <c r="AF1012" s="58">
        <f t="shared" si="93"/>
        <v>0</v>
      </c>
      <c r="AJ1012" s="83">
        <f t="shared" si="94"/>
        <v>0</v>
      </c>
      <c r="AK1012" s="84">
        <f t="shared" si="95"/>
        <v>0</v>
      </c>
      <c r="AL1012" s="85"/>
    </row>
    <row r="1013" spans="1:38" ht="12.75" hidden="1" customHeight="1" x14ac:dyDescent="0.25">
      <c r="A1013" s="10" t="s">
        <v>2272</v>
      </c>
      <c r="B1013" s="11" t="s">
        <v>2273</v>
      </c>
      <c r="C1013" s="11" t="s">
        <v>92</v>
      </c>
      <c r="D1013" s="90" t="str">
        <f t="shared" si="91"/>
        <v>19</v>
      </c>
      <c r="E1013" s="90" t="str">
        <f t="shared" si="92"/>
        <v>1906</v>
      </c>
      <c r="F1013" s="11" t="s">
        <v>2277</v>
      </c>
      <c r="G1013" s="11" t="s">
        <v>2282</v>
      </c>
      <c r="H1013" s="11">
        <v>28</v>
      </c>
      <c r="I1013" s="11" t="s">
        <v>1849</v>
      </c>
      <c r="J1013" s="11" t="s">
        <v>1850</v>
      </c>
      <c r="K1013" s="13">
        <v>14</v>
      </c>
      <c r="L1013" s="14">
        <v>3.25</v>
      </c>
      <c r="M1013" s="75">
        <v>1.7</v>
      </c>
      <c r="N1013" s="11" t="s">
        <v>2283</v>
      </c>
      <c r="O1013" s="12" t="s">
        <v>37</v>
      </c>
      <c r="P1013" s="16">
        <v>968646000</v>
      </c>
      <c r="Q1013" s="18">
        <v>6</v>
      </c>
      <c r="R1013" s="20">
        <v>44197</v>
      </c>
      <c r="S1013" s="22">
        <v>12</v>
      </c>
      <c r="T1013" s="7" t="s">
        <v>2276</v>
      </c>
      <c r="U1013" s="51">
        <v>6</v>
      </c>
      <c r="V1013" s="79"/>
      <c r="W1013" s="78"/>
      <c r="X1013" s="49">
        <f t="shared" si="90"/>
        <v>0</v>
      </c>
      <c r="Y1013" s="16">
        <v>0</v>
      </c>
      <c r="Z1013" s="16">
        <v>13837800000</v>
      </c>
      <c r="AA1013" s="16">
        <v>968646000</v>
      </c>
      <c r="AB1013" s="16">
        <v>0</v>
      </c>
      <c r="AC1013" s="16">
        <v>0</v>
      </c>
      <c r="AD1013" s="55">
        <v>968646000</v>
      </c>
      <c r="AF1013" s="58">
        <f t="shared" si="93"/>
        <v>0</v>
      </c>
      <c r="AJ1013" s="83">
        <f t="shared" si="94"/>
        <v>0</v>
      </c>
      <c r="AK1013" s="84">
        <f t="shared" si="95"/>
        <v>0</v>
      </c>
      <c r="AL1013" s="85"/>
    </row>
    <row r="1014" spans="1:38" ht="12.75" hidden="1" customHeight="1" x14ac:dyDescent="0.25">
      <c r="A1014" s="10" t="s">
        <v>2272</v>
      </c>
      <c r="B1014" s="11" t="s">
        <v>2273</v>
      </c>
      <c r="C1014" s="11" t="s">
        <v>92</v>
      </c>
      <c r="D1014" s="90" t="str">
        <f t="shared" si="91"/>
        <v>19</v>
      </c>
      <c r="E1014" s="90" t="str">
        <f t="shared" si="92"/>
        <v>1906</v>
      </c>
      <c r="F1014" s="11" t="s">
        <v>2277</v>
      </c>
      <c r="G1014" s="11" t="s">
        <v>2282</v>
      </c>
      <c r="H1014" s="11">
        <v>28</v>
      </c>
      <c r="I1014" s="11" t="s">
        <v>1849</v>
      </c>
      <c r="J1014" s="11" t="s">
        <v>1850</v>
      </c>
      <c r="K1014" s="13">
        <v>14</v>
      </c>
      <c r="L1014" s="14">
        <v>3.25</v>
      </c>
      <c r="M1014" s="75">
        <v>1.7</v>
      </c>
      <c r="N1014" s="11" t="s">
        <v>2284</v>
      </c>
      <c r="O1014" s="12" t="s">
        <v>37</v>
      </c>
      <c r="P1014" s="16">
        <v>12869154000</v>
      </c>
      <c r="Q1014" s="18">
        <v>6</v>
      </c>
      <c r="R1014" s="20">
        <v>44197</v>
      </c>
      <c r="S1014" s="22">
        <v>12</v>
      </c>
      <c r="T1014" s="7" t="s">
        <v>2276</v>
      </c>
      <c r="U1014" s="51">
        <v>6</v>
      </c>
      <c r="V1014" s="79"/>
      <c r="W1014" s="78"/>
      <c r="X1014" s="49">
        <f t="shared" si="90"/>
        <v>0</v>
      </c>
      <c r="Y1014" s="16">
        <v>0</v>
      </c>
      <c r="Z1014" s="16">
        <v>13837800000</v>
      </c>
      <c r="AA1014" s="16">
        <v>12869154000</v>
      </c>
      <c r="AB1014" s="16">
        <v>0</v>
      </c>
      <c r="AC1014" s="16">
        <v>0</v>
      </c>
      <c r="AD1014" s="55">
        <v>12869154000</v>
      </c>
      <c r="AF1014" s="58">
        <f t="shared" si="93"/>
        <v>0</v>
      </c>
      <c r="AJ1014" s="83">
        <f t="shared" si="94"/>
        <v>0</v>
      </c>
      <c r="AK1014" s="84">
        <f t="shared" si="95"/>
        <v>0</v>
      </c>
      <c r="AL1014" s="85"/>
    </row>
    <row r="1015" spans="1:38" ht="12.75" hidden="1" customHeight="1" x14ac:dyDescent="0.25">
      <c r="A1015" s="10" t="s">
        <v>2272</v>
      </c>
      <c r="B1015" s="11" t="s">
        <v>2273</v>
      </c>
      <c r="C1015" s="11" t="s">
        <v>92</v>
      </c>
      <c r="D1015" s="90" t="str">
        <f t="shared" si="91"/>
        <v>19</v>
      </c>
      <c r="E1015" s="90" t="str">
        <f t="shared" si="92"/>
        <v>1906</v>
      </c>
      <c r="F1015" s="11" t="s">
        <v>2277</v>
      </c>
      <c r="G1015" s="11" t="s">
        <v>2285</v>
      </c>
      <c r="H1015" s="11">
        <v>28</v>
      </c>
      <c r="I1015" s="11" t="s">
        <v>1849</v>
      </c>
      <c r="J1015" s="11" t="s">
        <v>1850</v>
      </c>
      <c r="K1015" s="13">
        <v>14</v>
      </c>
      <c r="L1015" s="14">
        <v>3.25</v>
      </c>
      <c r="M1015" s="75">
        <v>1.7</v>
      </c>
      <c r="N1015" s="11" t="s">
        <v>1865</v>
      </c>
      <c r="O1015" s="12" t="s">
        <v>37</v>
      </c>
      <c r="P1015" s="16">
        <v>1708875000</v>
      </c>
      <c r="Q1015" s="18">
        <v>5</v>
      </c>
      <c r="R1015" s="20">
        <v>44197</v>
      </c>
      <c r="S1015" s="22">
        <v>12</v>
      </c>
      <c r="T1015" s="7" t="s">
        <v>2276</v>
      </c>
      <c r="U1015" s="51">
        <v>5</v>
      </c>
      <c r="V1015" s="79"/>
      <c r="W1015" s="78"/>
      <c r="X1015" s="49">
        <f t="shared" si="90"/>
        <v>0</v>
      </c>
      <c r="Y1015" s="16">
        <v>0</v>
      </c>
      <c r="Z1015" s="16">
        <v>1837500000</v>
      </c>
      <c r="AA1015" s="16">
        <v>1708875000</v>
      </c>
      <c r="AB1015" s="16">
        <v>0</v>
      </c>
      <c r="AC1015" s="16">
        <v>0</v>
      </c>
      <c r="AD1015" s="55">
        <v>1708875000</v>
      </c>
      <c r="AF1015" s="58">
        <f t="shared" si="93"/>
        <v>0</v>
      </c>
      <c r="AJ1015" s="83">
        <f t="shared" si="94"/>
        <v>0</v>
      </c>
      <c r="AK1015" s="84">
        <f t="shared" si="95"/>
        <v>0</v>
      </c>
      <c r="AL1015" s="85"/>
    </row>
    <row r="1016" spans="1:38" ht="12.75" hidden="1" customHeight="1" x14ac:dyDescent="0.25">
      <c r="A1016" s="10" t="s">
        <v>2272</v>
      </c>
      <c r="B1016" s="11" t="s">
        <v>2273</v>
      </c>
      <c r="C1016" s="11" t="s">
        <v>92</v>
      </c>
      <c r="D1016" s="90" t="str">
        <f t="shared" si="91"/>
        <v>19</v>
      </c>
      <c r="E1016" s="90" t="str">
        <f t="shared" si="92"/>
        <v>1906</v>
      </c>
      <c r="F1016" s="11" t="s">
        <v>2277</v>
      </c>
      <c r="G1016" s="11" t="s">
        <v>2285</v>
      </c>
      <c r="H1016" s="11">
        <v>28</v>
      </c>
      <c r="I1016" s="11" t="s">
        <v>1849</v>
      </c>
      <c r="J1016" s="11" t="s">
        <v>1850</v>
      </c>
      <c r="K1016" s="13">
        <v>14</v>
      </c>
      <c r="L1016" s="14">
        <v>3.25</v>
      </c>
      <c r="M1016" s="75">
        <v>1.7</v>
      </c>
      <c r="N1016" s="11" t="s">
        <v>2286</v>
      </c>
      <c r="O1016" s="12" t="s">
        <v>37</v>
      </c>
      <c r="P1016" s="16">
        <v>128625000</v>
      </c>
      <c r="Q1016" s="18">
        <v>5</v>
      </c>
      <c r="R1016" s="20">
        <v>44197</v>
      </c>
      <c r="S1016" s="22">
        <v>12</v>
      </c>
      <c r="T1016" s="7" t="s">
        <v>2276</v>
      </c>
      <c r="U1016" s="51">
        <v>5</v>
      </c>
      <c r="V1016" s="79"/>
      <c r="W1016" s="78"/>
      <c r="X1016" s="49">
        <f t="shared" si="90"/>
        <v>0</v>
      </c>
      <c r="Y1016" s="16">
        <v>0</v>
      </c>
      <c r="Z1016" s="16">
        <v>1837500000</v>
      </c>
      <c r="AA1016" s="16">
        <v>128625000</v>
      </c>
      <c r="AB1016" s="16">
        <v>0</v>
      </c>
      <c r="AC1016" s="16">
        <v>0</v>
      </c>
      <c r="AD1016" s="55">
        <v>128625000</v>
      </c>
      <c r="AF1016" s="58">
        <f t="shared" si="93"/>
        <v>0</v>
      </c>
      <c r="AJ1016" s="83">
        <f t="shared" si="94"/>
        <v>0</v>
      </c>
      <c r="AK1016" s="84">
        <f t="shared" si="95"/>
        <v>0</v>
      </c>
      <c r="AL1016" s="85"/>
    </row>
    <row r="1017" spans="1:38" ht="12.75" hidden="1" customHeight="1" x14ac:dyDescent="0.25">
      <c r="A1017" s="10" t="s">
        <v>2272</v>
      </c>
      <c r="B1017" s="11" t="s">
        <v>2273</v>
      </c>
      <c r="C1017" s="11" t="s">
        <v>92</v>
      </c>
      <c r="D1017" s="90" t="str">
        <f t="shared" si="91"/>
        <v>19</v>
      </c>
      <c r="E1017" s="90" t="str">
        <f t="shared" si="92"/>
        <v>1906</v>
      </c>
      <c r="F1017" s="11" t="s">
        <v>2277</v>
      </c>
      <c r="G1017" s="11" t="s">
        <v>2287</v>
      </c>
      <c r="H1017" s="11">
        <v>28</v>
      </c>
      <c r="I1017" s="11" t="s">
        <v>1849</v>
      </c>
      <c r="J1017" s="11" t="s">
        <v>1850</v>
      </c>
      <c r="K1017" s="13">
        <v>14</v>
      </c>
      <c r="L1017" s="14">
        <v>3.25</v>
      </c>
      <c r="M1017" s="75">
        <v>1.7</v>
      </c>
      <c r="N1017" s="11" t="s">
        <v>2288</v>
      </c>
      <c r="O1017" s="12" t="s">
        <v>37</v>
      </c>
      <c r="P1017" s="16">
        <v>151200000</v>
      </c>
      <c r="Q1017" s="18">
        <v>2</v>
      </c>
      <c r="R1017" s="20">
        <v>44197</v>
      </c>
      <c r="S1017" s="22">
        <v>12</v>
      </c>
      <c r="T1017" s="7" t="s">
        <v>2276</v>
      </c>
      <c r="U1017" s="51">
        <v>2</v>
      </c>
      <c r="V1017" s="79"/>
      <c r="W1017" s="78"/>
      <c r="X1017" s="49">
        <f t="shared" si="90"/>
        <v>0</v>
      </c>
      <c r="Y1017" s="16">
        <v>0</v>
      </c>
      <c r="Z1017" s="16">
        <v>2160000000</v>
      </c>
      <c r="AA1017" s="16">
        <v>151200000</v>
      </c>
      <c r="AB1017" s="16">
        <v>0</v>
      </c>
      <c r="AC1017" s="16">
        <v>0</v>
      </c>
      <c r="AD1017" s="55">
        <v>151200000</v>
      </c>
      <c r="AF1017" s="58">
        <f t="shared" si="93"/>
        <v>0</v>
      </c>
      <c r="AJ1017" s="83">
        <f t="shared" si="94"/>
        <v>0</v>
      </c>
      <c r="AK1017" s="84">
        <f t="shared" si="95"/>
        <v>0</v>
      </c>
      <c r="AL1017" s="85"/>
    </row>
    <row r="1018" spans="1:38" ht="12.75" hidden="1" customHeight="1" x14ac:dyDescent="0.25">
      <c r="A1018" s="10" t="s">
        <v>2272</v>
      </c>
      <c r="B1018" s="11" t="s">
        <v>2273</v>
      </c>
      <c r="C1018" s="11" t="s">
        <v>92</v>
      </c>
      <c r="D1018" s="90" t="str">
        <f t="shared" si="91"/>
        <v>19</v>
      </c>
      <c r="E1018" s="90" t="str">
        <f t="shared" si="92"/>
        <v>1906</v>
      </c>
      <c r="F1018" s="11" t="s">
        <v>2277</v>
      </c>
      <c r="G1018" s="11" t="s">
        <v>2287</v>
      </c>
      <c r="H1018" s="11">
        <v>28</v>
      </c>
      <c r="I1018" s="11" t="s">
        <v>1849</v>
      </c>
      <c r="J1018" s="11" t="s">
        <v>1850</v>
      </c>
      <c r="K1018" s="13">
        <v>14</v>
      </c>
      <c r="L1018" s="14">
        <v>3.25</v>
      </c>
      <c r="M1018" s="75">
        <v>1.7</v>
      </c>
      <c r="N1018" s="11" t="s">
        <v>2289</v>
      </c>
      <c r="O1018" s="12" t="s">
        <v>37</v>
      </c>
      <c r="P1018" s="16">
        <v>2008800000</v>
      </c>
      <c r="Q1018" s="18">
        <v>2</v>
      </c>
      <c r="R1018" s="20">
        <v>44197</v>
      </c>
      <c r="S1018" s="22">
        <v>12</v>
      </c>
      <c r="T1018" s="7" t="s">
        <v>2276</v>
      </c>
      <c r="U1018" s="51">
        <v>2</v>
      </c>
      <c r="V1018" s="79"/>
      <c r="W1018" s="78"/>
      <c r="X1018" s="49">
        <f t="shared" si="90"/>
        <v>0</v>
      </c>
      <c r="Y1018" s="16">
        <v>0</v>
      </c>
      <c r="Z1018" s="16">
        <v>2160000000</v>
      </c>
      <c r="AA1018" s="16">
        <v>2008800000</v>
      </c>
      <c r="AB1018" s="16">
        <v>0</v>
      </c>
      <c r="AC1018" s="16">
        <v>0</v>
      </c>
      <c r="AD1018" s="55">
        <v>2008800000</v>
      </c>
      <c r="AF1018" s="58">
        <f t="shared" si="93"/>
        <v>0</v>
      </c>
      <c r="AJ1018" s="83">
        <f t="shared" si="94"/>
        <v>0</v>
      </c>
      <c r="AK1018" s="84">
        <f t="shared" si="95"/>
        <v>0</v>
      </c>
      <c r="AL1018" s="85"/>
    </row>
    <row r="1019" spans="1:38" ht="12.75" hidden="1" customHeight="1" x14ac:dyDescent="0.25">
      <c r="A1019" s="10" t="s">
        <v>2272</v>
      </c>
      <c r="B1019" s="11" t="s">
        <v>2273</v>
      </c>
      <c r="C1019" s="11" t="s">
        <v>92</v>
      </c>
      <c r="D1019" s="90" t="str">
        <f t="shared" si="91"/>
        <v>19</v>
      </c>
      <c r="E1019" s="90" t="str">
        <f t="shared" si="92"/>
        <v>1906</v>
      </c>
      <c r="F1019" s="11" t="s">
        <v>2277</v>
      </c>
      <c r="G1019" s="11" t="s">
        <v>2290</v>
      </c>
      <c r="H1019" s="11">
        <v>28</v>
      </c>
      <c r="I1019" s="11" t="s">
        <v>1849</v>
      </c>
      <c r="J1019" s="11" t="s">
        <v>1850</v>
      </c>
      <c r="K1019" s="13">
        <v>14</v>
      </c>
      <c r="L1019" s="14">
        <v>3.25</v>
      </c>
      <c r="M1019" s="75">
        <v>1.7</v>
      </c>
      <c r="N1019" s="11" t="s">
        <v>2291</v>
      </c>
      <c r="O1019" s="12" t="s">
        <v>37</v>
      </c>
      <c r="P1019" s="16">
        <v>5240736000</v>
      </c>
      <c r="Q1019" s="18">
        <v>23</v>
      </c>
      <c r="R1019" s="20">
        <v>44197</v>
      </c>
      <c r="S1019" s="22">
        <v>12</v>
      </c>
      <c r="T1019" s="7" t="s">
        <v>2276</v>
      </c>
      <c r="U1019" s="51">
        <v>23</v>
      </c>
      <c r="V1019" s="79"/>
      <c r="W1019" s="78"/>
      <c r="X1019" s="49">
        <f t="shared" si="90"/>
        <v>0</v>
      </c>
      <c r="Y1019" s="16">
        <v>0</v>
      </c>
      <c r="Z1019" s="16">
        <v>5635200000</v>
      </c>
      <c r="AA1019" s="16">
        <v>5240736000</v>
      </c>
      <c r="AB1019" s="16">
        <v>0</v>
      </c>
      <c r="AC1019" s="16">
        <v>0</v>
      </c>
      <c r="AD1019" s="55">
        <v>5240736000</v>
      </c>
      <c r="AF1019" s="58">
        <f t="shared" si="93"/>
        <v>0</v>
      </c>
      <c r="AJ1019" s="83">
        <f t="shared" si="94"/>
        <v>0</v>
      </c>
      <c r="AK1019" s="84">
        <f t="shared" si="95"/>
        <v>0</v>
      </c>
      <c r="AL1019" s="85"/>
    </row>
    <row r="1020" spans="1:38" ht="12.75" hidden="1" customHeight="1" x14ac:dyDescent="0.25">
      <c r="A1020" s="10" t="s">
        <v>2272</v>
      </c>
      <c r="B1020" s="11" t="s">
        <v>2273</v>
      </c>
      <c r="C1020" s="11" t="s">
        <v>92</v>
      </c>
      <c r="D1020" s="90" t="str">
        <f t="shared" si="91"/>
        <v>19</v>
      </c>
      <c r="E1020" s="90" t="str">
        <f t="shared" si="92"/>
        <v>1906</v>
      </c>
      <c r="F1020" s="11" t="s">
        <v>2277</v>
      </c>
      <c r="G1020" s="11" t="s">
        <v>2290</v>
      </c>
      <c r="H1020" s="11">
        <v>28</v>
      </c>
      <c r="I1020" s="11" t="s">
        <v>1849</v>
      </c>
      <c r="J1020" s="11" t="s">
        <v>1850</v>
      </c>
      <c r="K1020" s="13">
        <v>14</v>
      </c>
      <c r="L1020" s="14">
        <v>3.25</v>
      </c>
      <c r="M1020" s="75">
        <v>1.7</v>
      </c>
      <c r="N1020" s="11" t="s">
        <v>2292</v>
      </c>
      <c r="O1020" s="12" t="s">
        <v>37</v>
      </c>
      <c r="P1020" s="16">
        <v>394464000</v>
      </c>
      <c r="Q1020" s="18">
        <v>23</v>
      </c>
      <c r="R1020" s="20">
        <v>44197</v>
      </c>
      <c r="S1020" s="22">
        <v>12</v>
      </c>
      <c r="T1020" s="7" t="s">
        <v>2276</v>
      </c>
      <c r="U1020" s="51">
        <v>23</v>
      </c>
      <c r="V1020" s="79"/>
      <c r="W1020" s="78"/>
      <c r="X1020" s="49">
        <f t="shared" si="90"/>
        <v>0</v>
      </c>
      <c r="Y1020" s="16">
        <v>0</v>
      </c>
      <c r="Z1020" s="16">
        <v>5635200000</v>
      </c>
      <c r="AA1020" s="16">
        <v>394464000</v>
      </c>
      <c r="AB1020" s="16">
        <v>0</v>
      </c>
      <c r="AC1020" s="16">
        <v>0</v>
      </c>
      <c r="AD1020" s="55">
        <v>394464000</v>
      </c>
      <c r="AF1020" s="58">
        <f t="shared" si="93"/>
        <v>0</v>
      </c>
      <c r="AJ1020" s="83">
        <f t="shared" si="94"/>
        <v>0</v>
      </c>
      <c r="AK1020" s="84">
        <f t="shared" si="95"/>
        <v>0</v>
      </c>
      <c r="AL1020" s="85"/>
    </row>
    <row r="1021" spans="1:38" ht="12.75" hidden="1" customHeight="1" x14ac:dyDescent="0.25">
      <c r="A1021" s="10" t="s">
        <v>2272</v>
      </c>
      <c r="B1021" s="11" t="s">
        <v>2273</v>
      </c>
      <c r="C1021" s="11" t="s">
        <v>92</v>
      </c>
      <c r="D1021" s="90" t="str">
        <f t="shared" si="91"/>
        <v>43</v>
      </c>
      <c r="E1021" s="90" t="str">
        <f t="shared" si="92"/>
        <v>4301</v>
      </c>
      <c r="F1021" s="11" t="s">
        <v>2293</v>
      </c>
      <c r="G1021" s="11" t="s">
        <v>2294</v>
      </c>
      <c r="H1021" s="11">
        <v>34</v>
      </c>
      <c r="I1021" s="11"/>
      <c r="J1021" s="11"/>
      <c r="K1021" s="13">
        <v>0</v>
      </c>
      <c r="L1021" s="14">
        <v>0</v>
      </c>
      <c r="M1021" s="75">
        <v>0</v>
      </c>
      <c r="N1021" s="11" t="s">
        <v>443</v>
      </c>
      <c r="O1021" s="12" t="s">
        <v>37</v>
      </c>
      <c r="P1021" s="16">
        <v>5987362140</v>
      </c>
      <c r="Q1021" s="18">
        <v>7</v>
      </c>
      <c r="R1021" s="20">
        <v>44197</v>
      </c>
      <c r="S1021" s="22">
        <v>12</v>
      </c>
      <c r="T1021" s="7" t="s">
        <v>2276</v>
      </c>
      <c r="U1021" s="51">
        <v>7</v>
      </c>
      <c r="V1021" s="79"/>
      <c r="W1021" s="78"/>
      <c r="X1021" s="49">
        <f t="shared" si="90"/>
        <v>0</v>
      </c>
      <c r="Y1021" s="16">
        <v>0</v>
      </c>
      <c r="Z1021" s="16">
        <v>5987362140</v>
      </c>
      <c r="AA1021" s="16">
        <v>5987362140</v>
      </c>
      <c r="AB1021" s="16">
        <v>0</v>
      </c>
      <c r="AC1021" s="16">
        <v>0</v>
      </c>
      <c r="AD1021" s="55">
        <v>5987362140</v>
      </c>
      <c r="AF1021" s="58">
        <f t="shared" si="93"/>
        <v>0</v>
      </c>
      <c r="AJ1021" s="83">
        <f t="shared" si="94"/>
        <v>0</v>
      </c>
      <c r="AK1021" s="84">
        <f t="shared" si="95"/>
        <v>0</v>
      </c>
      <c r="AL1021" s="85"/>
    </row>
    <row r="1022" spans="1:38" ht="12.75" hidden="1" customHeight="1" x14ac:dyDescent="0.25">
      <c r="A1022" s="10" t="s">
        <v>2272</v>
      </c>
      <c r="B1022" s="11" t="s">
        <v>2273</v>
      </c>
      <c r="C1022" s="11" t="s">
        <v>92</v>
      </c>
      <c r="D1022" s="90" t="str">
        <f t="shared" si="91"/>
        <v>43</v>
      </c>
      <c r="E1022" s="90" t="str">
        <f t="shared" si="92"/>
        <v>4301</v>
      </c>
      <c r="F1022" s="11" t="s">
        <v>2293</v>
      </c>
      <c r="G1022" s="11" t="s">
        <v>2008</v>
      </c>
      <c r="H1022" s="11">
        <v>34</v>
      </c>
      <c r="I1022" s="11"/>
      <c r="J1022" s="11"/>
      <c r="K1022" s="13">
        <v>0</v>
      </c>
      <c r="L1022" s="14">
        <v>0</v>
      </c>
      <c r="M1022" s="75">
        <v>0</v>
      </c>
      <c r="N1022" s="11" t="s">
        <v>443</v>
      </c>
      <c r="O1022" s="12" t="s">
        <v>37</v>
      </c>
      <c r="P1022" s="16">
        <v>56393077941</v>
      </c>
      <c r="Q1022" s="18">
        <v>59</v>
      </c>
      <c r="R1022" s="20">
        <v>44197</v>
      </c>
      <c r="S1022" s="22">
        <v>12</v>
      </c>
      <c r="T1022" s="7" t="s">
        <v>2276</v>
      </c>
      <c r="U1022" s="51">
        <v>59</v>
      </c>
      <c r="V1022" s="79"/>
      <c r="W1022" s="78"/>
      <c r="X1022" s="49">
        <f t="shared" si="90"/>
        <v>0</v>
      </c>
      <c r="Y1022" s="16">
        <v>0</v>
      </c>
      <c r="Z1022" s="16">
        <v>56393077940</v>
      </c>
      <c r="AA1022" s="16">
        <v>56181888192</v>
      </c>
      <c r="AB1022" s="16">
        <v>0</v>
      </c>
      <c r="AC1022" s="16">
        <v>0</v>
      </c>
      <c r="AD1022" s="55">
        <v>56181888192</v>
      </c>
      <c r="AF1022" s="58">
        <f t="shared" si="93"/>
        <v>0</v>
      </c>
      <c r="AJ1022" s="83">
        <f t="shared" si="94"/>
        <v>0</v>
      </c>
      <c r="AK1022" s="84">
        <f t="shared" si="95"/>
        <v>0</v>
      </c>
      <c r="AL1022" s="85"/>
    </row>
    <row r="1023" spans="1:38" ht="12.75" hidden="1" customHeight="1" x14ac:dyDescent="0.25">
      <c r="A1023" s="10" t="s">
        <v>2272</v>
      </c>
      <c r="B1023" s="11" t="s">
        <v>2273</v>
      </c>
      <c r="C1023" s="11" t="s">
        <v>92</v>
      </c>
      <c r="D1023" s="90" t="str">
        <f t="shared" si="91"/>
        <v>43</v>
      </c>
      <c r="E1023" s="90" t="str">
        <f t="shared" si="92"/>
        <v>4301</v>
      </c>
      <c r="F1023" s="11" t="s">
        <v>2293</v>
      </c>
      <c r="G1023" s="11" t="s">
        <v>2008</v>
      </c>
      <c r="H1023" s="11">
        <v>34</v>
      </c>
      <c r="I1023" s="11"/>
      <c r="J1023" s="11"/>
      <c r="K1023" s="13">
        <v>0</v>
      </c>
      <c r="L1023" s="14">
        <v>0</v>
      </c>
      <c r="M1023" s="75">
        <v>0</v>
      </c>
      <c r="N1023" s="11" t="s">
        <v>2295</v>
      </c>
      <c r="O1023" s="12" t="s">
        <v>37</v>
      </c>
      <c r="P1023" s="16">
        <v>211189748</v>
      </c>
      <c r="Q1023" s="18">
        <v>8</v>
      </c>
      <c r="R1023" s="20">
        <v>44197</v>
      </c>
      <c r="S1023" s="22">
        <v>12</v>
      </c>
      <c r="T1023" s="7" t="s">
        <v>2276</v>
      </c>
      <c r="U1023" s="51">
        <v>8</v>
      </c>
      <c r="V1023" s="79"/>
      <c r="W1023" s="78"/>
      <c r="X1023" s="49">
        <f t="shared" si="90"/>
        <v>0</v>
      </c>
      <c r="Y1023" s="16">
        <v>0</v>
      </c>
      <c r="Z1023" s="16">
        <v>56393077940</v>
      </c>
      <c r="AA1023" s="16">
        <v>211189748</v>
      </c>
      <c r="AB1023" s="16">
        <v>0</v>
      </c>
      <c r="AC1023" s="16">
        <v>0</v>
      </c>
      <c r="AD1023" s="55">
        <v>211189748</v>
      </c>
      <c r="AF1023" s="58">
        <f t="shared" si="93"/>
        <v>0</v>
      </c>
      <c r="AJ1023" s="83">
        <f t="shared" si="94"/>
        <v>0</v>
      </c>
      <c r="AK1023" s="84">
        <f t="shared" si="95"/>
        <v>0</v>
      </c>
      <c r="AL1023" s="85"/>
    </row>
    <row r="1024" spans="1:38" ht="12.75" hidden="1" customHeight="1" x14ac:dyDescent="0.25">
      <c r="A1024" s="10" t="s">
        <v>2762</v>
      </c>
      <c r="B1024" s="60" t="s">
        <v>2763</v>
      </c>
      <c r="C1024" s="11" t="s">
        <v>92</v>
      </c>
      <c r="D1024" s="90" t="str">
        <f t="shared" si="91"/>
        <v>33</v>
      </c>
      <c r="E1024" s="90" t="str">
        <f t="shared" si="92"/>
        <v>3301</v>
      </c>
      <c r="F1024" s="11" t="s">
        <v>2110</v>
      </c>
      <c r="G1024" s="11" t="s">
        <v>2296</v>
      </c>
      <c r="H1024" s="11">
        <v>41</v>
      </c>
      <c r="I1024" s="11" t="s">
        <v>2112</v>
      </c>
      <c r="J1024" s="11" t="s">
        <v>2113</v>
      </c>
      <c r="K1024" s="13">
        <v>30</v>
      </c>
      <c r="L1024" s="14">
        <v>14</v>
      </c>
      <c r="M1024" s="75">
        <v>14</v>
      </c>
      <c r="N1024" s="11" t="s">
        <v>635</v>
      </c>
      <c r="O1024" s="12" t="s">
        <v>573</v>
      </c>
      <c r="P1024" s="16">
        <v>53844027130</v>
      </c>
      <c r="Q1024" s="18">
        <v>8</v>
      </c>
      <c r="R1024" s="20">
        <v>44197</v>
      </c>
      <c r="S1024" s="22">
        <v>12</v>
      </c>
      <c r="T1024" s="7" t="s">
        <v>2276</v>
      </c>
      <c r="U1024" s="51">
        <v>7</v>
      </c>
      <c r="V1024" s="79"/>
      <c r="W1024" s="78"/>
      <c r="X1024" s="49">
        <f t="shared" si="90"/>
        <v>0</v>
      </c>
      <c r="Y1024" s="16">
        <v>0</v>
      </c>
      <c r="Z1024" s="16">
        <v>4350000000</v>
      </c>
      <c r="AA1024" s="16">
        <v>4350000000</v>
      </c>
      <c r="AB1024" s="16">
        <v>0</v>
      </c>
      <c r="AC1024" s="16">
        <v>0</v>
      </c>
      <c r="AD1024" s="55">
        <v>4350000000</v>
      </c>
      <c r="AF1024" s="58">
        <f t="shared" si="93"/>
        <v>0</v>
      </c>
      <c r="AJ1024" s="83">
        <f t="shared" si="94"/>
        <v>0</v>
      </c>
      <c r="AK1024" s="84">
        <f t="shared" si="95"/>
        <v>0</v>
      </c>
      <c r="AL1024" s="85"/>
    </row>
    <row r="1025" spans="1:38" ht="12.75" hidden="1" customHeight="1" x14ac:dyDescent="0.25">
      <c r="A1025" s="10" t="s">
        <v>2762</v>
      </c>
      <c r="B1025" s="60" t="s">
        <v>2763</v>
      </c>
      <c r="C1025" s="11" t="s">
        <v>92</v>
      </c>
      <c r="D1025" s="90" t="str">
        <f t="shared" si="91"/>
        <v>33</v>
      </c>
      <c r="E1025" s="90" t="str">
        <f t="shared" si="92"/>
        <v>3302</v>
      </c>
      <c r="F1025" s="11" t="s">
        <v>2140</v>
      </c>
      <c r="G1025" s="11" t="s">
        <v>2145</v>
      </c>
      <c r="H1025" s="11">
        <v>46</v>
      </c>
      <c r="I1025" s="11" t="s">
        <v>2142</v>
      </c>
      <c r="J1025" s="11" t="s">
        <v>2143</v>
      </c>
      <c r="K1025" s="13">
        <v>8</v>
      </c>
      <c r="L1025" s="14">
        <v>2</v>
      </c>
      <c r="M1025" s="75">
        <v>3</v>
      </c>
      <c r="N1025" s="60" t="s">
        <v>2147</v>
      </c>
      <c r="O1025" s="12" t="s">
        <v>37</v>
      </c>
      <c r="P1025" s="16">
        <v>18681516530</v>
      </c>
      <c r="Q1025" s="18">
        <v>2</v>
      </c>
      <c r="R1025" s="20">
        <v>44197</v>
      </c>
      <c r="S1025" s="22">
        <v>12</v>
      </c>
      <c r="T1025" s="7" t="s">
        <v>2276</v>
      </c>
      <c r="U1025" s="51">
        <v>0</v>
      </c>
      <c r="V1025" s="79"/>
      <c r="W1025" s="78"/>
      <c r="X1025" s="49" t="e">
        <f t="shared" si="90"/>
        <v>#DIV/0!</v>
      </c>
      <c r="Y1025" s="16">
        <v>0</v>
      </c>
      <c r="Z1025" s="16">
        <v>2450000000</v>
      </c>
      <c r="AA1025" s="16">
        <v>650000000</v>
      </c>
      <c r="AB1025" s="16">
        <v>0</v>
      </c>
      <c r="AC1025" s="16">
        <v>0</v>
      </c>
      <c r="AD1025" s="55">
        <v>650000000</v>
      </c>
      <c r="AF1025" s="58">
        <f t="shared" si="93"/>
        <v>0</v>
      </c>
      <c r="AJ1025" s="83">
        <f t="shared" si="94"/>
        <v>0</v>
      </c>
      <c r="AK1025" s="84">
        <f t="shared" si="95"/>
        <v>0</v>
      </c>
      <c r="AL1025" s="85" t="s">
        <v>2750</v>
      </c>
    </row>
    <row r="1026" spans="1:38" ht="12.75" hidden="1" customHeight="1" x14ac:dyDescent="0.25">
      <c r="A1026" s="10" t="s">
        <v>2272</v>
      </c>
      <c r="B1026" s="11" t="s">
        <v>2273</v>
      </c>
      <c r="C1026" s="11" t="s">
        <v>92</v>
      </c>
      <c r="D1026" s="90" t="str">
        <f t="shared" si="91"/>
        <v>33</v>
      </c>
      <c r="E1026" s="90" t="str">
        <f t="shared" si="92"/>
        <v>3302</v>
      </c>
      <c r="F1026" s="11" t="s">
        <v>2140</v>
      </c>
      <c r="G1026" s="11" t="s">
        <v>2145</v>
      </c>
      <c r="H1026" s="11">
        <v>46</v>
      </c>
      <c r="I1026" s="11" t="s">
        <v>2142</v>
      </c>
      <c r="J1026" s="11" t="s">
        <v>2143</v>
      </c>
      <c r="K1026" s="13">
        <v>8</v>
      </c>
      <c r="L1026" s="14">
        <v>2</v>
      </c>
      <c r="M1026" s="75">
        <v>3</v>
      </c>
      <c r="N1026" s="11" t="s">
        <v>2146</v>
      </c>
      <c r="O1026" s="12" t="s">
        <v>37</v>
      </c>
      <c r="P1026" s="16">
        <v>2400000000</v>
      </c>
      <c r="Q1026" s="18">
        <v>2</v>
      </c>
      <c r="R1026" s="20">
        <v>44197</v>
      </c>
      <c r="S1026" s="22">
        <v>12</v>
      </c>
      <c r="T1026" s="7" t="s">
        <v>2297</v>
      </c>
      <c r="U1026" s="51">
        <v>1</v>
      </c>
      <c r="V1026" s="79"/>
      <c r="W1026" s="78"/>
      <c r="X1026" s="49">
        <f t="shared" si="90"/>
        <v>0</v>
      </c>
      <c r="Y1026" s="16">
        <v>0</v>
      </c>
      <c r="Z1026" s="16">
        <v>2450000000</v>
      </c>
      <c r="AA1026" s="16">
        <v>1800000000</v>
      </c>
      <c r="AB1026" s="16">
        <v>0</v>
      </c>
      <c r="AC1026" s="16">
        <v>0</v>
      </c>
      <c r="AD1026" s="55">
        <v>1800000000</v>
      </c>
      <c r="AF1026" s="58">
        <f t="shared" si="93"/>
        <v>0</v>
      </c>
      <c r="AJ1026" s="83">
        <f t="shared" si="94"/>
        <v>0</v>
      </c>
      <c r="AK1026" s="84">
        <f t="shared" si="95"/>
        <v>0</v>
      </c>
      <c r="AL1026" s="85"/>
    </row>
    <row r="1027" spans="1:38" ht="12.75" hidden="1" customHeight="1" x14ac:dyDescent="0.25">
      <c r="A1027" s="10" t="s">
        <v>2272</v>
      </c>
      <c r="B1027" s="11" t="s">
        <v>2273</v>
      </c>
      <c r="C1027" s="11" t="s">
        <v>92</v>
      </c>
      <c r="D1027" s="90" t="str">
        <f t="shared" si="91"/>
        <v>40</v>
      </c>
      <c r="E1027" s="90" t="str">
        <f t="shared" si="92"/>
        <v>4002</v>
      </c>
      <c r="F1027" s="11" t="s">
        <v>2298</v>
      </c>
      <c r="G1027" s="11" t="s">
        <v>2299</v>
      </c>
      <c r="H1027" s="11">
        <v>48</v>
      </c>
      <c r="I1027" s="11" t="s">
        <v>2300</v>
      </c>
      <c r="J1027" s="11" t="s">
        <v>2301</v>
      </c>
      <c r="K1027" s="13">
        <v>85000</v>
      </c>
      <c r="L1027" s="14">
        <v>30000</v>
      </c>
      <c r="M1027" s="75">
        <v>32164.57</v>
      </c>
      <c r="N1027" s="11" t="s">
        <v>635</v>
      </c>
      <c r="O1027" s="12" t="s">
        <v>1369</v>
      </c>
      <c r="P1027" s="16">
        <v>4900000000</v>
      </c>
      <c r="Q1027" s="18">
        <v>30000</v>
      </c>
      <c r="R1027" s="20">
        <v>44197</v>
      </c>
      <c r="S1027" s="22">
        <v>12</v>
      </c>
      <c r="T1027" s="7" t="s">
        <v>2297</v>
      </c>
      <c r="U1027" s="51">
        <v>30000</v>
      </c>
      <c r="V1027" s="79"/>
      <c r="W1027" s="78"/>
      <c r="X1027" s="49">
        <f t="shared" si="90"/>
        <v>0</v>
      </c>
      <c r="Y1027" s="16">
        <v>0</v>
      </c>
      <c r="Z1027" s="16">
        <v>4900000000</v>
      </c>
      <c r="AA1027" s="16">
        <v>4900000000</v>
      </c>
      <c r="AB1027" s="16">
        <v>0</v>
      </c>
      <c r="AC1027" s="16">
        <v>0</v>
      </c>
      <c r="AD1027" s="55">
        <v>4900000000</v>
      </c>
      <c r="AF1027" s="58">
        <f t="shared" si="93"/>
        <v>0</v>
      </c>
      <c r="AJ1027" s="83">
        <f t="shared" si="94"/>
        <v>0</v>
      </c>
      <c r="AK1027" s="84">
        <f t="shared" si="95"/>
        <v>0</v>
      </c>
      <c r="AL1027" s="85"/>
    </row>
    <row r="1028" spans="1:38" ht="12.75" hidden="1" customHeight="1" x14ac:dyDescent="0.25">
      <c r="A1028" s="10" t="s">
        <v>2272</v>
      </c>
      <c r="B1028" s="11" t="s">
        <v>2273</v>
      </c>
      <c r="C1028" s="11" t="s">
        <v>92</v>
      </c>
      <c r="D1028" s="90" t="str">
        <f t="shared" si="91"/>
        <v>22</v>
      </c>
      <c r="E1028" s="90" t="str">
        <f t="shared" si="92"/>
        <v>2201</v>
      </c>
      <c r="F1028" s="11" t="s">
        <v>439</v>
      </c>
      <c r="G1028" s="11" t="s">
        <v>440</v>
      </c>
      <c r="H1028" s="11">
        <v>99</v>
      </c>
      <c r="I1028" s="11" t="s">
        <v>441</v>
      </c>
      <c r="J1028" s="11" t="s">
        <v>442</v>
      </c>
      <c r="K1028" s="13">
        <v>14</v>
      </c>
      <c r="L1028" s="14">
        <v>1</v>
      </c>
      <c r="M1028" s="75">
        <v>1</v>
      </c>
      <c r="N1028" s="11" t="s">
        <v>443</v>
      </c>
      <c r="O1028" s="12" t="s">
        <v>37</v>
      </c>
      <c r="P1028" s="16">
        <v>9654076671</v>
      </c>
      <c r="Q1028" s="18">
        <v>2</v>
      </c>
      <c r="R1028" s="20">
        <v>44197</v>
      </c>
      <c r="S1028" s="22">
        <v>12</v>
      </c>
      <c r="T1028" s="7" t="s">
        <v>2276</v>
      </c>
      <c r="U1028" s="51">
        <v>1</v>
      </c>
      <c r="V1028" s="79"/>
      <c r="W1028" s="78"/>
      <c r="X1028" s="49">
        <f t="shared" si="90"/>
        <v>0</v>
      </c>
      <c r="Y1028" s="16">
        <v>0</v>
      </c>
      <c r="Z1028" s="16">
        <v>5567000000</v>
      </c>
      <c r="AA1028" s="16">
        <v>5567000000</v>
      </c>
      <c r="AB1028" s="16">
        <v>0</v>
      </c>
      <c r="AC1028" s="16">
        <v>0</v>
      </c>
      <c r="AD1028" s="55">
        <v>5567000000</v>
      </c>
      <c r="AF1028" s="58">
        <f t="shared" si="93"/>
        <v>0</v>
      </c>
      <c r="AJ1028" s="83">
        <f t="shared" si="94"/>
        <v>0</v>
      </c>
      <c r="AK1028" s="84">
        <f t="shared" si="95"/>
        <v>0</v>
      </c>
      <c r="AL1028" s="85"/>
    </row>
    <row r="1029" spans="1:38" ht="12.75" hidden="1" customHeight="1" x14ac:dyDescent="0.25">
      <c r="A1029" s="10" t="s">
        <v>2272</v>
      </c>
      <c r="B1029" s="11" t="s">
        <v>2273</v>
      </c>
      <c r="C1029" s="11" t="s">
        <v>92</v>
      </c>
      <c r="D1029" s="90" t="str">
        <f t="shared" si="91"/>
        <v>22</v>
      </c>
      <c r="E1029" s="90" t="str">
        <f t="shared" si="92"/>
        <v>2201</v>
      </c>
      <c r="F1029" s="11" t="s">
        <v>439</v>
      </c>
      <c r="G1029" s="11" t="s">
        <v>445</v>
      </c>
      <c r="H1029" s="11">
        <v>100</v>
      </c>
      <c r="I1029" s="11" t="s">
        <v>446</v>
      </c>
      <c r="J1029" s="11" t="s">
        <v>447</v>
      </c>
      <c r="K1029" s="13">
        <v>400</v>
      </c>
      <c r="L1029" s="14">
        <v>135</v>
      </c>
      <c r="M1029" s="75">
        <v>135</v>
      </c>
      <c r="N1029" s="11" t="s">
        <v>2302</v>
      </c>
      <c r="O1029" s="12" t="s">
        <v>37</v>
      </c>
      <c r="P1029" s="16">
        <v>93800000</v>
      </c>
      <c r="Q1029" s="18">
        <v>7200</v>
      </c>
      <c r="R1029" s="20">
        <v>44197</v>
      </c>
      <c r="S1029" s="22">
        <v>12</v>
      </c>
      <c r="T1029" s="7" t="s">
        <v>2276</v>
      </c>
      <c r="U1029" s="51">
        <v>7200</v>
      </c>
      <c r="V1029" s="79"/>
      <c r="W1029" s="78"/>
      <c r="X1029" s="49">
        <f t="shared" si="90"/>
        <v>0</v>
      </c>
      <c r="Y1029" s="16">
        <v>0</v>
      </c>
      <c r="Z1029" s="16">
        <v>59378272943</v>
      </c>
      <c r="AA1029" s="16">
        <v>93800000</v>
      </c>
      <c r="AB1029" s="16">
        <v>0</v>
      </c>
      <c r="AC1029" s="16">
        <v>0</v>
      </c>
      <c r="AD1029" s="55">
        <v>93800000</v>
      </c>
      <c r="AF1029" s="58">
        <f t="shared" si="93"/>
        <v>0</v>
      </c>
      <c r="AJ1029" s="83">
        <f t="shared" si="94"/>
        <v>0</v>
      </c>
      <c r="AK1029" s="84">
        <f t="shared" si="95"/>
        <v>0</v>
      </c>
      <c r="AL1029" s="85"/>
    </row>
    <row r="1030" spans="1:38" ht="12.75" hidden="1" customHeight="1" x14ac:dyDescent="0.25">
      <c r="A1030" s="10" t="s">
        <v>2272</v>
      </c>
      <c r="B1030" s="11" t="s">
        <v>2273</v>
      </c>
      <c r="C1030" s="11" t="s">
        <v>92</v>
      </c>
      <c r="D1030" s="90" t="str">
        <f t="shared" si="91"/>
        <v>22</v>
      </c>
      <c r="E1030" s="90" t="str">
        <f t="shared" si="92"/>
        <v>2201</v>
      </c>
      <c r="F1030" s="11" t="s">
        <v>439</v>
      </c>
      <c r="G1030" s="11" t="s">
        <v>445</v>
      </c>
      <c r="H1030" s="11">
        <v>100</v>
      </c>
      <c r="I1030" s="11" t="s">
        <v>446</v>
      </c>
      <c r="J1030" s="11" t="s">
        <v>447</v>
      </c>
      <c r="K1030" s="13">
        <v>400</v>
      </c>
      <c r="L1030" s="14">
        <v>135</v>
      </c>
      <c r="M1030" s="75">
        <v>135</v>
      </c>
      <c r="N1030" s="11" t="s">
        <v>443</v>
      </c>
      <c r="O1030" s="12" t="s">
        <v>37</v>
      </c>
      <c r="P1030" s="16">
        <v>60389891563</v>
      </c>
      <c r="Q1030" s="18">
        <v>100</v>
      </c>
      <c r="R1030" s="20">
        <v>44197</v>
      </c>
      <c r="S1030" s="22">
        <v>12</v>
      </c>
      <c r="T1030" s="7" t="s">
        <v>2276</v>
      </c>
      <c r="U1030" s="51">
        <v>97</v>
      </c>
      <c r="V1030" s="79"/>
      <c r="W1030" s="78"/>
      <c r="X1030" s="49">
        <f t="shared" si="90"/>
        <v>0</v>
      </c>
      <c r="Y1030" s="16">
        <v>0</v>
      </c>
      <c r="Z1030" s="16">
        <v>59378272943</v>
      </c>
      <c r="AA1030" s="16">
        <v>58680547643</v>
      </c>
      <c r="AB1030" s="16">
        <v>0</v>
      </c>
      <c r="AC1030" s="16">
        <v>0</v>
      </c>
      <c r="AD1030" s="55">
        <v>58680547643</v>
      </c>
      <c r="AF1030" s="58">
        <f t="shared" si="93"/>
        <v>0</v>
      </c>
      <c r="AJ1030" s="83">
        <f t="shared" si="94"/>
        <v>0</v>
      </c>
      <c r="AK1030" s="84">
        <f t="shared" si="95"/>
        <v>0</v>
      </c>
      <c r="AL1030" s="85"/>
    </row>
    <row r="1031" spans="1:38" ht="12.75" hidden="1" customHeight="1" x14ac:dyDescent="0.25">
      <c r="A1031" s="10" t="s">
        <v>2272</v>
      </c>
      <c r="B1031" s="11" t="s">
        <v>2273</v>
      </c>
      <c r="C1031" s="11" t="s">
        <v>92</v>
      </c>
      <c r="D1031" s="90" t="str">
        <f t="shared" si="91"/>
        <v>22</v>
      </c>
      <c r="E1031" s="90" t="str">
        <f t="shared" si="92"/>
        <v>2201</v>
      </c>
      <c r="F1031" s="11" t="s">
        <v>439</v>
      </c>
      <c r="G1031" s="11" t="s">
        <v>445</v>
      </c>
      <c r="H1031" s="11">
        <v>100</v>
      </c>
      <c r="I1031" s="11" t="s">
        <v>446</v>
      </c>
      <c r="J1031" s="11" t="s">
        <v>447</v>
      </c>
      <c r="K1031" s="13">
        <v>400</v>
      </c>
      <c r="L1031" s="14">
        <v>135</v>
      </c>
      <c r="M1031" s="75">
        <v>135</v>
      </c>
      <c r="N1031" s="11" t="s">
        <v>2303</v>
      </c>
      <c r="O1031" s="12" t="s">
        <v>37</v>
      </c>
      <c r="P1031" s="16">
        <v>281882500</v>
      </c>
      <c r="Q1031" s="18">
        <v>20</v>
      </c>
      <c r="R1031" s="20">
        <v>44197</v>
      </c>
      <c r="S1031" s="22">
        <v>12</v>
      </c>
      <c r="T1031" s="7" t="s">
        <v>2276</v>
      </c>
      <c r="U1031" s="51">
        <v>20</v>
      </c>
      <c r="V1031" s="79"/>
      <c r="W1031" s="78"/>
      <c r="X1031" s="49">
        <f t="shared" si="90"/>
        <v>0</v>
      </c>
      <c r="Y1031" s="16">
        <v>0</v>
      </c>
      <c r="Z1031" s="16">
        <v>59378272943</v>
      </c>
      <c r="AA1031" s="16">
        <v>281882500</v>
      </c>
      <c r="AB1031" s="16">
        <v>0</v>
      </c>
      <c r="AC1031" s="16">
        <v>0</v>
      </c>
      <c r="AD1031" s="55">
        <v>281882500</v>
      </c>
      <c r="AF1031" s="58">
        <f t="shared" si="93"/>
        <v>0</v>
      </c>
      <c r="AJ1031" s="83">
        <f t="shared" si="94"/>
        <v>0</v>
      </c>
      <c r="AK1031" s="84">
        <f t="shared" si="95"/>
        <v>0</v>
      </c>
      <c r="AL1031" s="85"/>
    </row>
    <row r="1032" spans="1:38" ht="12.75" hidden="1" customHeight="1" x14ac:dyDescent="0.25">
      <c r="A1032" s="10" t="s">
        <v>2272</v>
      </c>
      <c r="B1032" s="11" t="s">
        <v>2273</v>
      </c>
      <c r="C1032" s="11" t="s">
        <v>92</v>
      </c>
      <c r="D1032" s="90" t="str">
        <f t="shared" si="91"/>
        <v>22</v>
      </c>
      <c r="E1032" s="90" t="str">
        <f t="shared" si="92"/>
        <v>2201</v>
      </c>
      <c r="F1032" s="11" t="s">
        <v>439</v>
      </c>
      <c r="G1032" s="11" t="s">
        <v>445</v>
      </c>
      <c r="H1032" s="11">
        <v>100</v>
      </c>
      <c r="I1032" s="11" t="s">
        <v>446</v>
      </c>
      <c r="J1032" s="11" t="s">
        <v>447</v>
      </c>
      <c r="K1032" s="13">
        <v>400</v>
      </c>
      <c r="L1032" s="14">
        <v>135</v>
      </c>
      <c r="M1032" s="75">
        <v>135</v>
      </c>
      <c r="N1032" s="11" t="s">
        <v>634</v>
      </c>
      <c r="O1032" s="12" t="s">
        <v>37</v>
      </c>
      <c r="P1032" s="16">
        <v>322042800</v>
      </c>
      <c r="Q1032" s="18">
        <v>20</v>
      </c>
      <c r="R1032" s="20">
        <v>44197</v>
      </c>
      <c r="S1032" s="22">
        <v>12</v>
      </c>
      <c r="T1032" s="7" t="s">
        <v>2276</v>
      </c>
      <c r="U1032" s="51">
        <v>20</v>
      </c>
      <c r="V1032" s="79"/>
      <c r="W1032" s="78"/>
      <c r="X1032" s="49">
        <f t="shared" si="90"/>
        <v>0</v>
      </c>
      <c r="Y1032" s="16">
        <v>0</v>
      </c>
      <c r="Z1032" s="16">
        <v>59378272943</v>
      </c>
      <c r="AA1032" s="16">
        <v>322042800</v>
      </c>
      <c r="AB1032" s="16">
        <v>0</v>
      </c>
      <c r="AC1032" s="16">
        <v>0</v>
      </c>
      <c r="AD1032" s="55">
        <v>322042800</v>
      </c>
      <c r="AF1032" s="58">
        <f t="shared" si="93"/>
        <v>0</v>
      </c>
      <c r="AJ1032" s="83">
        <f t="shared" si="94"/>
        <v>0</v>
      </c>
      <c r="AK1032" s="84">
        <f t="shared" si="95"/>
        <v>0</v>
      </c>
      <c r="AL1032" s="85"/>
    </row>
    <row r="1033" spans="1:38" ht="12.75" hidden="1" customHeight="1" x14ac:dyDescent="0.25">
      <c r="A1033" s="10" t="s">
        <v>2272</v>
      </c>
      <c r="B1033" s="11" t="s">
        <v>2273</v>
      </c>
      <c r="C1033" s="11" t="s">
        <v>567</v>
      </c>
      <c r="D1033" s="90" t="str">
        <f t="shared" si="91"/>
        <v>24</v>
      </c>
      <c r="E1033" s="90" t="str">
        <f t="shared" si="92"/>
        <v>2401</v>
      </c>
      <c r="F1033" s="11" t="s">
        <v>2304</v>
      </c>
      <c r="G1033" s="11" t="s">
        <v>823</v>
      </c>
      <c r="H1033" s="11">
        <v>224</v>
      </c>
      <c r="I1033" s="11" t="s">
        <v>2305</v>
      </c>
      <c r="J1033" s="11" t="s">
        <v>2306</v>
      </c>
      <c r="K1033" s="13">
        <v>350</v>
      </c>
      <c r="L1033" s="14">
        <v>100</v>
      </c>
      <c r="M1033" s="75">
        <v>100</v>
      </c>
      <c r="N1033" s="11" t="s">
        <v>2307</v>
      </c>
      <c r="O1033" s="12" t="s">
        <v>1454</v>
      </c>
      <c r="P1033" s="16">
        <v>1284235312616</v>
      </c>
      <c r="Q1033" s="18">
        <v>100</v>
      </c>
      <c r="R1033" s="20">
        <v>44197</v>
      </c>
      <c r="S1033" s="22">
        <v>12</v>
      </c>
      <c r="T1033" s="7" t="s">
        <v>2308</v>
      </c>
      <c r="U1033" s="51">
        <v>70</v>
      </c>
      <c r="V1033" s="79"/>
      <c r="W1033" s="78"/>
      <c r="X1033" s="49">
        <f t="shared" si="90"/>
        <v>0</v>
      </c>
      <c r="Y1033" s="16">
        <v>0</v>
      </c>
      <c r="Z1033" s="16">
        <v>52302000000</v>
      </c>
      <c r="AA1033" s="16">
        <v>52302000000</v>
      </c>
      <c r="AB1033" s="16">
        <v>0</v>
      </c>
      <c r="AC1033" s="16">
        <v>0</v>
      </c>
      <c r="AD1033" s="55">
        <v>52302000000</v>
      </c>
      <c r="AF1033" s="58">
        <f t="shared" si="93"/>
        <v>0</v>
      </c>
      <c r="AJ1033" s="83">
        <f t="shared" si="94"/>
        <v>0</v>
      </c>
      <c r="AK1033" s="84">
        <f t="shared" si="95"/>
        <v>0</v>
      </c>
      <c r="AL1033" s="85"/>
    </row>
    <row r="1034" spans="1:38" ht="12.75" hidden="1" customHeight="1" x14ac:dyDescent="0.25">
      <c r="A1034" s="10" t="s">
        <v>2272</v>
      </c>
      <c r="B1034" s="11" t="s">
        <v>2273</v>
      </c>
      <c r="C1034" s="11" t="s">
        <v>567</v>
      </c>
      <c r="D1034" s="90" t="str">
        <f t="shared" si="91"/>
        <v>24</v>
      </c>
      <c r="E1034" s="90" t="str">
        <f t="shared" si="92"/>
        <v>2402</v>
      </c>
      <c r="F1034" s="11" t="s">
        <v>2309</v>
      </c>
      <c r="G1034" s="11" t="s">
        <v>2310</v>
      </c>
      <c r="H1034" s="11">
        <v>225</v>
      </c>
      <c r="I1034" s="11" t="s">
        <v>2311</v>
      </c>
      <c r="J1034" s="11" t="s">
        <v>2312</v>
      </c>
      <c r="K1034" s="13">
        <v>300</v>
      </c>
      <c r="L1034" s="14">
        <v>125</v>
      </c>
      <c r="M1034" s="75">
        <v>124.86</v>
      </c>
      <c r="N1034" s="11" t="s">
        <v>634</v>
      </c>
      <c r="O1034" s="12" t="s">
        <v>37</v>
      </c>
      <c r="P1034" s="16">
        <v>2204573</v>
      </c>
      <c r="Q1034" s="18">
        <v>10</v>
      </c>
      <c r="R1034" s="20">
        <v>44197</v>
      </c>
      <c r="S1034" s="22">
        <v>12</v>
      </c>
      <c r="T1034" s="7" t="s">
        <v>2276</v>
      </c>
      <c r="U1034" s="51">
        <v>10</v>
      </c>
      <c r="V1034" s="79"/>
      <c r="W1034" s="78"/>
      <c r="X1034" s="49">
        <f t="shared" si="90"/>
        <v>0</v>
      </c>
      <c r="Y1034" s="16">
        <v>0</v>
      </c>
      <c r="Z1034" s="16">
        <v>16862000000</v>
      </c>
      <c r="AA1034" s="16">
        <v>2204573</v>
      </c>
      <c r="AB1034" s="16">
        <v>0</v>
      </c>
      <c r="AC1034" s="16">
        <v>0</v>
      </c>
      <c r="AD1034" s="55">
        <v>2204573</v>
      </c>
      <c r="AF1034" s="58">
        <f t="shared" si="93"/>
        <v>0</v>
      </c>
      <c r="AJ1034" s="83">
        <f t="shared" si="94"/>
        <v>0</v>
      </c>
      <c r="AK1034" s="84">
        <f t="shared" si="95"/>
        <v>0</v>
      </c>
      <c r="AL1034" s="85"/>
    </row>
    <row r="1035" spans="1:38" ht="12.75" hidden="1" customHeight="1" x14ac:dyDescent="0.25">
      <c r="A1035" s="10" t="s">
        <v>2272</v>
      </c>
      <c r="B1035" s="11" t="s">
        <v>2273</v>
      </c>
      <c r="C1035" s="11" t="s">
        <v>567</v>
      </c>
      <c r="D1035" s="90" t="str">
        <f t="shared" si="91"/>
        <v>24</v>
      </c>
      <c r="E1035" s="90" t="str">
        <f t="shared" si="92"/>
        <v>2402</v>
      </c>
      <c r="F1035" s="11" t="s">
        <v>2309</v>
      </c>
      <c r="G1035" s="11" t="s">
        <v>2310</v>
      </c>
      <c r="H1035" s="11">
        <v>225</v>
      </c>
      <c r="I1035" s="11" t="s">
        <v>2311</v>
      </c>
      <c r="J1035" s="11" t="s">
        <v>2312</v>
      </c>
      <c r="K1035" s="13">
        <v>300</v>
      </c>
      <c r="L1035" s="14">
        <v>125</v>
      </c>
      <c r="M1035" s="75">
        <v>124.86</v>
      </c>
      <c r="N1035" s="11" t="s">
        <v>2313</v>
      </c>
      <c r="O1035" s="12" t="s">
        <v>37</v>
      </c>
      <c r="P1035" s="16">
        <v>16859795427</v>
      </c>
      <c r="Q1035" s="18">
        <v>10</v>
      </c>
      <c r="R1035" s="20">
        <v>44197</v>
      </c>
      <c r="S1035" s="22">
        <v>12</v>
      </c>
      <c r="T1035" s="7" t="s">
        <v>2276</v>
      </c>
      <c r="U1035" s="51">
        <v>10</v>
      </c>
      <c r="V1035" s="79"/>
      <c r="W1035" s="78"/>
      <c r="X1035" s="49">
        <f t="shared" si="90"/>
        <v>0</v>
      </c>
      <c r="Y1035" s="16">
        <v>0</v>
      </c>
      <c r="Z1035" s="16">
        <v>16862000000</v>
      </c>
      <c r="AA1035" s="16">
        <v>16859795427</v>
      </c>
      <c r="AB1035" s="16">
        <v>0</v>
      </c>
      <c r="AC1035" s="16">
        <v>0</v>
      </c>
      <c r="AD1035" s="55">
        <v>16859795427</v>
      </c>
      <c r="AF1035" s="58">
        <f t="shared" si="93"/>
        <v>0</v>
      </c>
      <c r="AJ1035" s="83">
        <f t="shared" si="94"/>
        <v>0</v>
      </c>
      <c r="AK1035" s="84">
        <f t="shared" si="95"/>
        <v>0</v>
      </c>
      <c r="AL1035" s="85"/>
    </row>
    <row r="1036" spans="1:38" ht="12.75" hidden="1" customHeight="1" x14ac:dyDescent="0.25">
      <c r="A1036" s="10" t="s">
        <v>2272</v>
      </c>
      <c r="B1036" s="11" t="s">
        <v>2273</v>
      </c>
      <c r="C1036" s="11" t="s">
        <v>567</v>
      </c>
      <c r="D1036" s="90" t="str">
        <f t="shared" si="91"/>
        <v>24</v>
      </c>
      <c r="E1036" s="90" t="str">
        <f t="shared" si="92"/>
        <v>2402</v>
      </c>
      <c r="F1036" s="11" t="s">
        <v>2314</v>
      </c>
      <c r="G1036" s="11" t="s">
        <v>2315</v>
      </c>
      <c r="H1036" s="11">
        <v>226</v>
      </c>
      <c r="I1036" s="11" t="s">
        <v>2316</v>
      </c>
      <c r="J1036" s="11" t="s">
        <v>2306</v>
      </c>
      <c r="K1036" s="13">
        <v>270</v>
      </c>
      <c r="L1036" s="14">
        <v>55</v>
      </c>
      <c r="M1036" s="75">
        <v>52.47</v>
      </c>
      <c r="N1036" s="11" t="s">
        <v>2317</v>
      </c>
      <c r="O1036" s="12" t="s">
        <v>37</v>
      </c>
      <c r="P1036" s="16">
        <v>2753935</v>
      </c>
      <c r="Q1036" s="18">
        <v>15</v>
      </c>
      <c r="R1036" s="20">
        <v>44197</v>
      </c>
      <c r="S1036" s="22">
        <v>12</v>
      </c>
      <c r="T1036" s="7" t="s">
        <v>2276</v>
      </c>
      <c r="U1036" s="51">
        <v>15</v>
      </c>
      <c r="V1036" s="79"/>
      <c r="W1036" s="78"/>
      <c r="X1036" s="49">
        <f t="shared" si="90"/>
        <v>0</v>
      </c>
      <c r="Y1036" s="16">
        <v>0</v>
      </c>
      <c r="Z1036" s="16">
        <v>3000000000</v>
      </c>
      <c r="AA1036" s="16">
        <v>2753935</v>
      </c>
      <c r="AB1036" s="16">
        <v>0</v>
      </c>
      <c r="AC1036" s="16">
        <v>0</v>
      </c>
      <c r="AD1036" s="55">
        <v>2753935</v>
      </c>
      <c r="AF1036" s="58">
        <f t="shared" si="93"/>
        <v>0</v>
      </c>
      <c r="AJ1036" s="83">
        <f t="shared" si="94"/>
        <v>0</v>
      </c>
      <c r="AK1036" s="84">
        <f t="shared" si="95"/>
        <v>0</v>
      </c>
      <c r="AL1036" s="85"/>
    </row>
    <row r="1037" spans="1:38" ht="12.75" hidden="1" customHeight="1" x14ac:dyDescent="0.25">
      <c r="A1037" s="10" t="s">
        <v>2272</v>
      </c>
      <c r="B1037" s="11" t="s">
        <v>2273</v>
      </c>
      <c r="C1037" s="11" t="s">
        <v>567</v>
      </c>
      <c r="D1037" s="90" t="str">
        <f t="shared" si="91"/>
        <v>24</v>
      </c>
      <c r="E1037" s="90" t="str">
        <f t="shared" si="92"/>
        <v>2402</v>
      </c>
      <c r="F1037" s="11" t="s">
        <v>2314</v>
      </c>
      <c r="G1037" s="11" t="s">
        <v>2315</v>
      </c>
      <c r="H1037" s="11">
        <v>226</v>
      </c>
      <c r="I1037" s="11" t="s">
        <v>2316</v>
      </c>
      <c r="J1037" s="11" t="s">
        <v>2306</v>
      </c>
      <c r="K1037" s="13">
        <v>270</v>
      </c>
      <c r="L1037" s="14">
        <v>55</v>
      </c>
      <c r="M1037" s="75">
        <v>52.47</v>
      </c>
      <c r="N1037" s="11" t="s">
        <v>634</v>
      </c>
      <c r="O1037" s="12" t="s">
        <v>37</v>
      </c>
      <c r="P1037" s="16">
        <v>440741172</v>
      </c>
      <c r="Q1037" s="18">
        <v>15</v>
      </c>
      <c r="R1037" s="20">
        <v>44197</v>
      </c>
      <c r="S1037" s="22">
        <v>12</v>
      </c>
      <c r="T1037" s="7" t="s">
        <v>2276</v>
      </c>
      <c r="U1037" s="51">
        <v>15</v>
      </c>
      <c r="V1037" s="79"/>
      <c r="W1037" s="78"/>
      <c r="X1037" s="49">
        <f t="shared" ref="X1037:X1100" si="96">V1037/U1037</f>
        <v>0</v>
      </c>
      <c r="Y1037" s="16">
        <v>0</v>
      </c>
      <c r="Z1037" s="16">
        <v>3000000000</v>
      </c>
      <c r="AA1037" s="16">
        <v>440741172</v>
      </c>
      <c r="AB1037" s="16">
        <v>0</v>
      </c>
      <c r="AC1037" s="16">
        <v>0</v>
      </c>
      <c r="AD1037" s="55">
        <v>440741172</v>
      </c>
      <c r="AF1037" s="58">
        <f t="shared" si="93"/>
        <v>0</v>
      </c>
      <c r="AJ1037" s="83">
        <f t="shared" si="94"/>
        <v>0</v>
      </c>
      <c r="AK1037" s="84">
        <f t="shared" si="95"/>
        <v>0</v>
      </c>
      <c r="AL1037" s="85"/>
    </row>
    <row r="1038" spans="1:38" ht="12.75" hidden="1" customHeight="1" x14ac:dyDescent="0.25">
      <c r="A1038" s="10" t="s">
        <v>2272</v>
      </c>
      <c r="B1038" s="11" t="s">
        <v>2273</v>
      </c>
      <c r="C1038" s="11" t="s">
        <v>567</v>
      </c>
      <c r="D1038" s="90" t="str">
        <f t="shared" ref="D1038:D1101" si="97">MID(G1038,1,2)</f>
        <v>24</v>
      </c>
      <c r="E1038" s="90" t="str">
        <f t="shared" ref="E1038:E1101" si="98">MID(G1038,1,4)</f>
        <v>2402</v>
      </c>
      <c r="F1038" s="11" t="s">
        <v>2314</v>
      </c>
      <c r="G1038" s="11" t="s">
        <v>2315</v>
      </c>
      <c r="H1038" s="11">
        <v>226</v>
      </c>
      <c r="I1038" s="11" t="s">
        <v>2316</v>
      </c>
      <c r="J1038" s="11" t="s">
        <v>2306</v>
      </c>
      <c r="K1038" s="13">
        <v>270</v>
      </c>
      <c r="L1038" s="14">
        <v>55</v>
      </c>
      <c r="M1038" s="75">
        <v>52.47</v>
      </c>
      <c r="N1038" s="11" t="s">
        <v>443</v>
      </c>
      <c r="O1038" s="12" t="s">
        <v>1454</v>
      </c>
      <c r="P1038" s="16">
        <v>10825250871</v>
      </c>
      <c r="Q1038" s="18">
        <v>83</v>
      </c>
      <c r="R1038" s="20">
        <v>44197</v>
      </c>
      <c r="S1038" s="22">
        <v>12</v>
      </c>
      <c r="T1038" s="7" t="s">
        <v>2276</v>
      </c>
      <c r="U1038" s="51">
        <v>83</v>
      </c>
      <c r="V1038" s="79"/>
      <c r="W1038" s="78"/>
      <c r="X1038" s="49">
        <f t="shared" si="96"/>
        <v>0</v>
      </c>
      <c r="Y1038" s="16">
        <v>0</v>
      </c>
      <c r="Z1038" s="16">
        <v>3000000000</v>
      </c>
      <c r="AA1038" s="16">
        <v>1543246001</v>
      </c>
      <c r="AB1038" s="16">
        <v>0</v>
      </c>
      <c r="AC1038" s="16">
        <v>0</v>
      </c>
      <c r="AD1038" s="55">
        <v>1543246001</v>
      </c>
      <c r="AF1038" s="58">
        <f t="shared" ref="AF1038:AF1101" si="99">AE1038/AA1038</f>
        <v>0</v>
      </c>
      <c r="AJ1038" s="83">
        <f t="shared" ref="AJ1038:AJ1101" si="100">AE1038+AG1038+AI1038</f>
        <v>0</v>
      </c>
      <c r="AK1038" s="84">
        <f t="shared" ref="AK1038:AK1101" si="101">AJ1038/AD1038</f>
        <v>0</v>
      </c>
      <c r="AL1038" s="85"/>
    </row>
    <row r="1039" spans="1:38" ht="12.75" hidden="1" customHeight="1" x14ac:dyDescent="0.25">
      <c r="A1039" s="10" t="s">
        <v>2272</v>
      </c>
      <c r="B1039" s="11" t="s">
        <v>2273</v>
      </c>
      <c r="C1039" s="11" t="s">
        <v>567</v>
      </c>
      <c r="D1039" s="90" t="str">
        <f t="shared" si="97"/>
        <v>24</v>
      </c>
      <c r="E1039" s="90" t="str">
        <f t="shared" si="98"/>
        <v>2402</v>
      </c>
      <c r="F1039" s="11" t="s">
        <v>2314</v>
      </c>
      <c r="G1039" s="11" t="s">
        <v>2315</v>
      </c>
      <c r="H1039" s="11">
        <v>226</v>
      </c>
      <c r="I1039" s="11" t="s">
        <v>2316</v>
      </c>
      <c r="J1039" s="11" t="s">
        <v>2306</v>
      </c>
      <c r="K1039" s="13">
        <v>270</v>
      </c>
      <c r="L1039" s="14">
        <v>55</v>
      </c>
      <c r="M1039" s="75">
        <v>52.47</v>
      </c>
      <c r="N1039" s="11" t="s">
        <v>2318</v>
      </c>
      <c r="O1039" s="12" t="s">
        <v>37</v>
      </c>
      <c r="P1039" s="16">
        <v>48372906</v>
      </c>
      <c r="Q1039" s="18">
        <v>1</v>
      </c>
      <c r="R1039" s="20">
        <v>44197</v>
      </c>
      <c r="S1039" s="22">
        <v>12</v>
      </c>
      <c r="T1039" s="7" t="s">
        <v>2308</v>
      </c>
      <c r="U1039" s="51">
        <v>1</v>
      </c>
      <c r="V1039" s="79"/>
      <c r="W1039" s="78"/>
      <c r="X1039" s="49">
        <f t="shared" si="96"/>
        <v>0</v>
      </c>
      <c r="Y1039" s="16">
        <v>0</v>
      </c>
      <c r="Z1039" s="16">
        <v>3000000000</v>
      </c>
      <c r="AA1039" s="16">
        <v>1013258892</v>
      </c>
      <c r="AB1039" s="16">
        <v>0</v>
      </c>
      <c r="AC1039" s="16">
        <v>0</v>
      </c>
      <c r="AD1039" s="55">
        <v>1013258892</v>
      </c>
      <c r="AF1039" s="58">
        <f t="shared" si="99"/>
        <v>0</v>
      </c>
      <c r="AJ1039" s="83">
        <f t="shared" si="100"/>
        <v>0</v>
      </c>
      <c r="AK1039" s="84">
        <f t="shared" si="101"/>
        <v>0</v>
      </c>
      <c r="AL1039" s="85"/>
    </row>
    <row r="1040" spans="1:38" ht="12.75" hidden="1" customHeight="1" x14ac:dyDescent="0.25">
      <c r="A1040" s="10" t="s">
        <v>2272</v>
      </c>
      <c r="B1040" s="11" t="s">
        <v>2273</v>
      </c>
      <c r="C1040" s="11" t="s">
        <v>567</v>
      </c>
      <c r="D1040" s="90" t="str">
        <f t="shared" si="97"/>
        <v>24</v>
      </c>
      <c r="E1040" s="90" t="str">
        <f t="shared" si="98"/>
        <v>2402</v>
      </c>
      <c r="F1040" s="11" t="s">
        <v>2319</v>
      </c>
      <c r="G1040" s="11" t="s">
        <v>2320</v>
      </c>
      <c r="H1040" s="11">
        <v>226</v>
      </c>
      <c r="I1040" s="11" t="s">
        <v>2316</v>
      </c>
      <c r="J1040" s="11" t="s">
        <v>2306</v>
      </c>
      <c r="K1040" s="13">
        <v>270</v>
      </c>
      <c r="L1040" s="14">
        <v>55</v>
      </c>
      <c r="M1040" s="75">
        <v>52.47</v>
      </c>
      <c r="N1040" s="11" t="s">
        <v>443</v>
      </c>
      <c r="O1040" s="12" t="s">
        <v>573</v>
      </c>
      <c r="P1040" s="16">
        <v>4158046406</v>
      </c>
      <c r="Q1040" s="18">
        <v>4</v>
      </c>
      <c r="R1040" s="20">
        <v>44197</v>
      </c>
      <c r="S1040" s="22">
        <v>12</v>
      </c>
      <c r="T1040" s="7" t="s">
        <v>2308</v>
      </c>
      <c r="U1040" s="51">
        <v>2</v>
      </c>
      <c r="V1040" s="79"/>
      <c r="W1040" s="78"/>
      <c r="X1040" s="49">
        <f t="shared" si="96"/>
        <v>0</v>
      </c>
      <c r="Y1040" s="16">
        <v>0</v>
      </c>
      <c r="Z1040" s="16">
        <v>4158046406</v>
      </c>
      <c r="AA1040" s="16">
        <v>4158046406</v>
      </c>
      <c r="AB1040" s="16">
        <v>0</v>
      </c>
      <c r="AC1040" s="16">
        <v>0</v>
      </c>
      <c r="AD1040" s="55">
        <v>4158046406</v>
      </c>
      <c r="AF1040" s="58">
        <f t="shared" si="99"/>
        <v>0</v>
      </c>
      <c r="AJ1040" s="83">
        <f t="shared" si="100"/>
        <v>0</v>
      </c>
      <c r="AK1040" s="84">
        <f t="shared" si="101"/>
        <v>0</v>
      </c>
      <c r="AL1040" s="85"/>
    </row>
    <row r="1041" spans="1:38" ht="12.75" hidden="1" customHeight="1" x14ac:dyDescent="0.25">
      <c r="A1041" s="10" t="s">
        <v>2272</v>
      </c>
      <c r="B1041" s="11" t="s">
        <v>2273</v>
      </c>
      <c r="C1041" s="11" t="s">
        <v>567</v>
      </c>
      <c r="D1041" s="90" t="str">
        <f t="shared" si="97"/>
        <v>24</v>
      </c>
      <c r="E1041" s="90" t="str">
        <f t="shared" si="98"/>
        <v>2402</v>
      </c>
      <c r="F1041" s="11" t="s">
        <v>2321</v>
      </c>
      <c r="G1041" s="11" t="s">
        <v>2322</v>
      </c>
      <c r="H1041" s="11">
        <v>227</v>
      </c>
      <c r="I1041" s="11" t="s">
        <v>2323</v>
      </c>
      <c r="J1041" s="11" t="s">
        <v>2324</v>
      </c>
      <c r="K1041" s="13">
        <v>130</v>
      </c>
      <c r="L1041" s="14">
        <v>1.1299999999999999</v>
      </c>
      <c r="M1041" s="75">
        <v>1.1299999999999999</v>
      </c>
      <c r="N1041" s="11" t="s">
        <v>443</v>
      </c>
      <c r="O1041" s="12" t="s">
        <v>1454</v>
      </c>
      <c r="P1041" s="16">
        <v>9654009280</v>
      </c>
      <c r="Q1041" s="18">
        <v>55</v>
      </c>
      <c r="R1041" s="20">
        <v>44197</v>
      </c>
      <c r="S1041" s="22">
        <v>12</v>
      </c>
      <c r="T1041" s="7" t="s">
        <v>2276</v>
      </c>
      <c r="U1041" s="51">
        <v>33</v>
      </c>
      <c r="V1041" s="79"/>
      <c r="W1041" s="78"/>
      <c r="X1041" s="49">
        <f t="shared" si="96"/>
        <v>0</v>
      </c>
      <c r="Y1041" s="16">
        <v>0</v>
      </c>
      <c r="Z1041" s="16">
        <v>9698000000</v>
      </c>
      <c r="AA1041" s="16">
        <v>9694936802</v>
      </c>
      <c r="AB1041" s="16">
        <v>0</v>
      </c>
      <c r="AC1041" s="16">
        <v>0</v>
      </c>
      <c r="AD1041" s="55">
        <v>9694936802</v>
      </c>
      <c r="AF1041" s="58">
        <f t="shared" si="99"/>
        <v>0</v>
      </c>
      <c r="AJ1041" s="83">
        <f t="shared" si="100"/>
        <v>0</v>
      </c>
      <c r="AK1041" s="84">
        <f t="shared" si="101"/>
        <v>0</v>
      </c>
      <c r="AL1041" s="85"/>
    </row>
    <row r="1042" spans="1:38" ht="12.75" hidden="1" customHeight="1" x14ac:dyDescent="0.25">
      <c r="A1042" s="10" t="s">
        <v>2272</v>
      </c>
      <c r="B1042" s="11" t="s">
        <v>2273</v>
      </c>
      <c r="C1042" s="11" t="s">
        <v>567</v>
      </c>
      <c r="D1042" s="90" t="str">
        <f t="shared" si="97"/>
        <v>24</v>
      </c>
      <c r="E1042" s="90" t="str">
        <f t="shared" si="98"/>
        <v>2402</v>
      </c>
      <c r="F1042" s="11" t="s">
        <v>2321</v>
      </c>
      <c r="G1042" s="11" t="s">
        <v>2322</v>
      </c>
      <c r="H1042" s="11">
        <v>227</v>
      </c>
      <c r="I1042" s="11" t="s">
        <v>2323</v>
      </c>
      <c r="J1042" s="11" t="s">
        <v>2324</v>
      </c>
      <c r="K1042" s="13">
        <v>130</v>
      </c>
      <c r="L1042" s="14">
        <v>1.1299999999999999</v>
      </c>
      <c r="M1042" s="75">
        <v>1.1299999999999999</v>
      </c>
      <c r="N1042" s="11" t="s">
        <v>2325</v>
      </c>
      <c r="O1042" s="12" t="s">
        <v>37</v>
      </c>
      <c r="P1042" s="16">
        <v>3063198</v>
      </c>
      <c r="Q1042" s="18">
        <v>12</v>
      </c>
      <c r="R1042" s="20">
        <v>44197</v>
      </c>
      <c r="S1042" s="22">
        <v>12</v>
      </c>
      <c r="T1042" s="7" t="s">
        <v>2276</v>
      </c>
      <c r="U1042" s="51">
        <v>12</v>
      </c>
      <c r="V1042" s="79"/>
      <c r="W1042" s="78"/>
      <c r="X1042" s="49">
        <f t="shared" si="96"/>
        <v>0</v>
      </c>
      <c r="Y1042" s="16">
        <v>0</v>
      </c>
      <c r="Z1042" s="16">
        <v>9698000000</v>
      </c>
      <c r="AA1042" s="16">
        <v>3063198</v>
      </c>
      <c r="AB1042" s="16">
        <v>0</v>
      </c>
      <c r="AC1042" s="16">
        <v>0</v>
      </c>
      <c r="AD1042" s="55">
        <v>3063198</v>
      </c>
      <c r="AF1042" s="58">
        <f t="shared" si="99"/>
        <v>0</v>
      </c>
      <c r="AJ1042" s="83">
        <f t="shared" si="100"/>
        <v>0</v>
      </c>
      <c r="AK1042" s="84">
        <f t="shared" si="101"/>
        <v>0</v>
      </c>
      <c r="AL1042" s="85"/>
    </row>
    <row r="1043" spans="1:38" ht="12.75" hidden="1" customHeight="1" x14ac:dyDescent="0.25">
      <c r="A1043" s="10" t="s">
        <v>2272</v>
      </c>
      <c r="B1043" s="11" t="s">
        <v>2273</v>
      </c>
      <c r="C1043" s="11" t="s">
        <v>567</v>
      </c>
      <c r="D1043" s="90" t="str">
        <f t="shared" si="97"/>
        <v>24</v>
      </c>
      <c r="E1043" s="90" t="str">
        <f t="shared" si="98"/>
        <v>2402</v>
      </c>
      <c r="F1043" s="11" t="s">
        <v>2319</v>
      </c>
      <c r="G1043" s="11" t="s">
        <v>2326</v>
      </c>
      <c r="H1043" s="11">
        <v>227</v>
      </c>
      <c r="I1043" s="11" t="s">
        <v>2323</v>
      </c>
      <c r="J1043" s="11" t="s">
        <v>2324</v>
      </c>
      <c r="K1043" s="13">
        <v>130</v>
      </c>
      <c r="L1043" s="14">
        <v>1.1299999999999999</v>
      </c>
      <c r="M1043" s="75">
        <v>1.1299999999999999</v>
      </c>
      <c r="N1043" s="11" t="s">
        <v>2327</v>
      </c>
      <c r="O1043" s="12" t="s">
        <v>37</v>
      </c>
      <c r="P1043" s="16">
        <v>22553754104</v>
      </c>
      <c r="Q1043" s="18">
        <v>6</v>
      </c>
      <c r="R1043" s="20">
        <v>44197</v>
      </c>
      <c r="S1043" s="22">
        <v>12</v>
      </c>
      <c r="T1043" s="7" t="s">
        <v>2308</v>
      </c>
      <c r="U1043" s="51">
        <v>6</v>
      </c>
      <c r="V1043" s="79"/>
      <c r="W1043" s="78"/>
      <c r="X1043" s="49">
        <f t="shared" si="96"/>
        <v>0</v>
      </c>
      <c r="Y1043" s="16">
        <v>0</v>
      </c>
      <c r="Z1043" s="16">
        <v>19007050194</v>
      </c>
      <c r="AA1043" s="16">
        <v>19007050194</v>
      </c>
      <c r="AB1043" s="16">
        <v>3828092200</v>
      </c>
      <c r="AC1043" s="16">
        <v>0</v>
      </c>
      <c r="AD1043" s="55">
        <v>22835142394</v>
      </c>
      <c r="AF1043" s="58">
        <f t="shared" si="99"/>
        <v>0</v>
      </c>
      <c r="AJ1043" s="83">
        <f t="shared" si="100"/>
        <v>0</v>
      </c>
      <c r="AK1043" s="84">
        <f t="shared" si="101"/>
        <v>0</v>
      </c>
      <c r="AL1043" s="85"/>
    </row>
    <row r="1044" spans="1:38" ht="12.75" hidden="1" customHeight="1" x14ac:dyDescent="0.25">
      <c r="A1044" s="10" t="s">
        <v>2272</v>
      </c>
      <c r="B1044" s="11" t="s">
        <v>2273</v>
      </c>
      <c r="C1044" s="11" t="s">
        <v>567</v>
      </c>
      <c r="D1044" s="90" t="str">
        <f t="shared" si="97"/>
        <v>24</v>
      </c>
      <c r="E1044" s="90" t="str">
        <f t="shared" si="98"/>
        <v>2402</v>
      </c>
      <c r="F1044" s="11" t="s">
        <v>2328</v>
      </c>
      <c r="G1044" s="11" t="s">
        <v>2329</v>
      </c>
      <c r="H1044" s="11">
        <v>228</v>
      </c>
      <c r="I1044" s="11" t="s">
        <v>2330</v>
      </c>
      <c r="J1044" s="11" t="s">
        <v>2331</v>
      </c>
      <c r="K1044" s="13">
        <v>1000</v>
      </c>
      <c r="L1044" s="14">
        <v>1000</v>
      </c>
      <c r="M1044" s="75">
        <v>1496.46</v>
      </c>
      <c r="N1044" s="11" t="s">
        <v>2295</v>
      </c>
      <c r="O1044" s="12" t="s">
        <v>37</v>
      </c>
      <c r="P1044" s="16">
        <v>749697859</v>
      </c>
      <c r="Q1044" s="18">
        <v>12</v>
      </c>
      <c r="R1044" s="20">
        <v>44197</v>
      </c>
      <c r="S1044" s="22">
        <v>12</v>
      </c>
      <c r="T1044" s="7" t="s">
        <v>2276</v>
      </c>
      <c r="U1044" s="51">
        <v>12</v>
      </c>
      <c r="V1044" s="79"/>
      <c r="W1044" s="78"/>
      <c r="X1044" s="49">
        <f t="shared" si="96"/>
        <v>0</v>
      </c>
      <c r="Y1044" s="16">
        <v>0</v>
      </c>
      <c r="Z1044" s="16">
        <v>3000000000</v>
      </c>
      <c r="AA1044" s="16">
        <v>485970000</v>
      </c>
      <c r="AB1044" s="16">
        <v>0</v>
      </c>
      <c r="AC1044" s="16">
        <v>0</v>
      </c>
      <c r="AD1044" s="55">
        <v>485970000</v>
      </c>
      <c r="AF1044" s="58">
        <f t="shared" si="99"/>
        <v>0</v>
      </c>
      <c r="AJ1044" s="83">
        <f t="shared" si="100"/>
        <v>0</v>
      </c>
      <c r="AK1044" s="84">
        <f t="shared" si="101"/>
        <v>0</v>
      </c>
      <c r="AL1044" s="85"/>
    </row>
    <row r="1045" spans="1:38" ht="12.75" hidden="1" customHeight="1" x14ac:dyDescent="0.25">
      <c r="A1045" s="10" t="s">
        <v>2272</v>
      </c>
      <c r="B1045" s="11" t="s">
        <v>2273</v>
      </c>
      <c r="C1045" s="11" t="s">
        <v>567</v>
      </c>
      <c r="D1045" s="90" t="str">
        <f t="shared" si="97"/>
        <v>24</v>
      </c>
      <c r="E1045" s="90" t="str">
        <f t="shared" si="98"/>
        <v>2402</v>
      </c>
      <c r="F1045" s="11" t="s">
        <v>2328</v>
      </c>
      <c r="G1045" s="11" t="s">
        <v>2329</v>
      </c>
      <c r="H1045" s="11">
        <v>228</v>
      </c>
      <c r="I1045" s="11" t="s">
        <v>2330</v>
      </c>
      <c r="J1045" s="11" t="s">
        <v>2331</v>
      </c>
      <c r="K1045" s="13">
        <v>1000</v>
      </c>
      <c r="L1045" s="14">
        <v>1000</v>
      </c>
      <c r="M1045" s="75">
        <v>1496.46</v>
      </c>
      <c r="N1045" s="11" t="s">
        <v>2317</v>
      </c>
      <c r="O1045" s="12" t="s">
        <v>37</v>
      </c>
      <c r="P1045" s="16">
        <v>1848535</v>
      </c>
      <c r="Q1045" s="18">
        <v>10</v>
      </c>
      <c r="R1045" s="20">
        <v>44197</v>
      </c>
      <c r="S1045" s="22">
        <v>12</v>
      </c>
      <c r="T1045" s="7" t="s">
        <v>2276</v>
      </c>
      <c r="U1045" s="51">
        <v>1</v>
      </c>
      <c r="V1045" s="79"/>
      <c r="W1045" s="78"/>
      <c r="X1045" s="49">
        <f t="shared" si="96"/>
        <v>0</v>
      </c>
      <c r="Y1045" s="16">
        <v>0</v>
      </c>
      <c r="Z1045" s="16">
        <v>3000000000</v>
      </c>
      <c r="AA1045" s="16">
        <v>1848535</v>
      </c>
      <c r="AB1045" s="16">
        <v>0</v>
      </c>
      <c r="AC1045" s="16">
        <v>0</v>
      </c>
      <c r="AD1045" s="55">
        <v>1848535</v>
      </c>
      <c r="AF1045" s="58">
        <f t="shared" si="99"/>
        <v>0</v>
      </c>
      <c r="AJ1045" s="83">
        <f t="shared" si="100"/>
        <v>0</v>
      </c>
      <c r="AK1045" s="84">
        <f t="shared" si="101"/>
        <v>0</v>
      </c>
      <c r="AL1045" s="85"/>
    </row>
    <row r="1046" spans="1:38" ht="12.75" hidden="1" customHeight="1" x14ac:dyDescent="0.25">
      <c r="A1046" s="10" t="s">
        <v>2272</v>
      </c>
      <c r="B1046" s="11" t="s">
        <v>2273</v>
      </c>
      <c r="C1046" s="11" t="s">
        <v>567</v>
      </c>
      <c r="D1046" s="90" t="str">
        <f t="shared" si="97"/>
        <v>24</v>
      </c>
      <c r="E1046" s="90" t="str">
        <f t="shared" si="98"/>
        <v>2402</v>
      </c>
      <c r="F1046" s="11" t="s">
        <v>2328</v>
      </c>
      <c r="G1046" s="11" t="s">
        <v>2329</v>
      </c>
      <c r="H1046" s="11">
        <v>228</v>
      </c>
      <c r="I1046" s="11" t="s">
        <v>2330</v>
      </c>
      <c r="J1046" s="11" t="s">
        <v>2331</v>
      </c>
      <c r="K1046" s="13">
        <v>1000</v>
      </c>
      <c r="L1046" s="14">
        <v>1000</v>
      </c>
      <c r="M1046" s="75">
        <v>1496.46</v>
      </c>
      <c r="N1046" s="11" t="s">
        <v>2332</v>
      </c>
      <c r="O1046" s="12" t="s">
        <v>1454</v>
      </c>
      <c r="P1046" s="16">
        <v>2002648965</v>
      </c>
      <c r="Q1046" s="18">
        <v>1200</v>
      </c>
      <c r="R1046" s="20">
        <v>44197</v>
      </c>
      <c r="S1046" s="22">
        <v>12</v>
      </c>
      <c r="T1046" s="7" t="s">
        <v>2276</v>
      </c>
      <c r="U1046" s="51">
        <v>550</v>
      </c>
      <c r="V1046" s="79"/>
      <c r="W1046" s="78"/>
      <c r="X1046" s="49">
        <f t="shared" si="96"/>
        <v>0</v>
      </c>
      <c r="Y1046" s="16">
        <v>0</v>
      </c>
      <c r="Z1046" s="16">
        <v>3000000000</v>
      </c>
      <c r="AA1046" s="16">
        <v>2002468965</v>
      </c>
      <c r="AB1046" s="16">
        <v>0</v>
      </c>
      <c r="AC1046" s="16">
        <v>0</v>
      </c>
      <c r="AD1046" s="55">
        <v>2002468965</v>
      </c>
      <c r="AF1046" s="58">
        <f t="shared" si="99"/>
        <v>0</v>
      </c>
      <c r="AJ1046" s="83">
        <f t="shared" si="100"/>
        <v>0</v>
      </c>
      <c r="AK1046" s="84">
        <f t="shared" si="101"/>
        <v>0</v>
      </c>
      <c r="AL1046" s="85"/>
    </row>
    <row r="1047" spans="1:38" ht="12.75" hidden="1" customHeight="1" x14ac:dyDescent="0.25">
      <c r="A1047" s="10" t="s">
        <v>2272</v>
      </c>
      <c r="B1047" s="11" t="s">
        <v>2273</v>
      </c>
      <c r="C1047" s="11" t="s">
        <v>567</v>
      </c>
      <c r="D1047" s="90" t="str">
        <f t="shared" si="97"/>
        <v>24</v>
      </c>
      <c r="E1047" s="90" t="str">
        <f t="shared" si="98"/>
        <v>2402</v>
      </c>
      <c r="F1047" s="11" t="s">
        <v>2328</v>
      </c>
      <c r="G1047" s="11" t="s">
        <v>2329</v>
      </c>
      <c r="H1047" s="11">
        <v>228</v>
      </c>
      <c r="I1047" s="11" t="s">
        <v>2330</v>
      </c>
      <c r="J1047" s="11" t="s">
        <v>2331</v>
      </c>
      <c r="K1047" s="13">
        <v>1000</v>
      </c>
      <c r="L1047" s="14">
        <v>1000</v>
      </c>
      <c r="M1047" s="75">
        <v>1496.46</v>
      </c>
      <c r="N1047" s="11" t="s">
        <v>634</v>
      </c>
      <c r="O1047" s="12" t="s">
        <v>37</v>
      </c>
      <c r="P1047" s="16">
        <v>2594193675</v>
      </c>
      <c r="Q1047" s="18">
        <v>10</v>
      </c>
      <c r="R1047" s="20">
        <v>44197</v>
      </c>
      <c r="S1047" s="22">
        <v>12</v>
      </c>
      <c r="T1047" s="7" t="s">
        <v>2276</v>
      </c>
      <c r="U1047" s="51">
        <v>1</v>
      </c>
      <c r="V1047" s="79"/>
      <c r="W1047" s="78"/>
      <c r="X1047" s="49">
        <f t="shared" si="96"/>
        <v>0</v>
      </c>
      <c r="Y1047" s="16">
        <v>0</v>
      </c>
      <c r="Z1047" s="16">
        <v>3000000000</v>
      </c>
      <c r="AA1047" s="16">
        <v>509712500</v>
      </c>
      <c r="AB1047" s="16">
        <v>0</v>
      </c>
      <c r="AC1047" s="16">
        <v>0</v>
      </c>
      <c r="AD1047" s="55">
        <v>509712500</v>
      </c>
      <c r="AF1047" s="58">
        <f t="shared" si="99"/>
        <v>0</v>
      </c>
      <c r="AJ1047" s="83">
        <f t="shared" si="100"/>
        <v>0</v>
      </c>
      <c r="AK1047" s="84">
        <f t="shared" si="101"/>
        <v>0</v>
      </c>
      <c r="AL1047" s="85"/>
    </row>
    <row r="1048" spans="1:38" ht="12.75" hidden="1" customHeight="1" x14ac:dyDescent="0.25">
      <c r="A1048" s="10" t="s">
        <v>2272</v>
      </c>
      <c r="B1048" s="11" t="s">
        <v>2273</v>
      </c>
      <c r="C1048" s="11" t="s">
        <v>567</v>
      </c>
      <c r="D1048" s="90" t="str">
        <f t="shared" si="97"/>
        <v>24</v>
      </c>
      <c r="E1048" s="90" t="str">
        <f t="shared" si="98"/>
        <v>2402</v>
      </c>
      <c r="F1048" s="11" t="s">
        <v>2328</v>
      </c>
      <c r="G1048" s="11" t="s">
        <v>2329</v>
      </c>
      <c r="H1048" s="11">
        <v>229</v>
      </c>
      <c r="I1048" s="11" t="s">
        <v>2333</v>
      </c>
      <c r="J1048" s="11" t="s">
        <v>2331</v>
      </c>
      <c r="K1048" s="13">
        <v>10000</v>
      </c>
      <c r="L1048" s="14">
        <v>5500</v>
      </c>
      <c r="M1048" s="75">
        <v>5303.34</v>
      </c>
      <c r="N1048" s="11" t="s">
        <v>2334</v>
      </c>
      <c r="O1048" s="12" t="s">
        <v>37</v>
      </c>
      <c r="P1048" s="16">
        <v>49082323996</v>
      </c>
      <c r="Q1048" s="18">
        <v>18</v>
      </c>
      <c r="R1048" s="20">
        <v>44197</v>
      </c>
      <c r="S1048" s="22">
        <v>12</v>
      </c>
      <c r="T1048" s="7" t="s">
        <v>2276</v>
      </c>
      <c r="U1048" s="51">
        <v>6</v>
      </c>
      <c r="V1048" s="79"/>
      <c r="W1048" s="78"/>
      <c r="X1048" s="49">
        <f t="shared" si="96"/>
        <v>0</v>
      </c>
      <c r="Y1048" s="16">
        <v>0</v>
      </c>
      <c r="Z1048" s="16">
        <v>46539013447</v>
      </c>
      <c r="AA1048" s="16">
        <v>44454532272</v>
      </c>
      <c r="AB1048" s="16">
        <v>0</v>
      </c>
      <c r="AC1048" s="16">
        <v>0</v>
      </c>
      <c r="AD1048" s="55">
        <v>44454532272</v>
      </c>
      <c r="AF1048" s="58">
        <f t="shared" si="99"/>
        <v>0</v>
      </c>
      <c r="AJ1048" s="83">
        <f t="shared" si="100"/>
        <v>0</v>
      </c>
      <c r="AK1048" s="84">
        <f t="shared" si="101"/>
        <v>0</v>
      </c>
      <c r="AL1048" s="85"/>
    </row>
    <row r="1049" spans="1:38" ht="12.75" hidden="1" customHeight="1" x14ac:dyDescent="0.25">
      <c r="A1049" s="10" t="s">
        <v>2272</v>
      </c>
      <c r="B1049" s="11" t="s">
        <v>2273</v>
      </c>
      <c r="C1049" s="11" t="s">
        <v>567</v>
      </c>
      <c r="D1049" s="90" t="str">
        <f t="shared" si="97"/>
        <v>24</v>
      </c>
      <c r="E1049" s="90" t="str">
        <f t="shared" si="98"/>
        <v>2402</v>
      </c>
      <c r="F1049" s="11" t="s">
        <v>2328</v>
      </c>
      <c r="G1049" s="11" t="s">
        <v>2329</v>
      </c>
      <c r="H1049" s="11">
        <v>229</v>
      </c>
      <c r="I1049" s="11" t="s">
        <v>2333</v>
      </c>
      <c r="J1049" s="11" t="s">
        <v>2331</v>
      </c>
      <c r="K1049" s="13">
        <v>10000</v>
      </c>
      <c r="L1049" s="14">
        <v>5500</v>
      </c>
      <c r="M1049" s="75">
        <v>5303.34</v>
      </c>
      <c r="N1049" s="11" t="s">
        <v>634</v>
      </c>
      <c r="O1049" s="12" t="s">
        <v>37</v>
      </c>
      <c r="P1049" s="16">
        <v>2594193675</v>
      </c>
      <c r="Q1049" s="18">
        <v>10</v>
      </c>
      <c r="R1049" s="20">
        <v>44197</v>
      </c>
      <c r="S1049" s="22">
        <v>12</v>
      </c>
      <c r="T1049" s="7" t="s">
        <v>2276</v>
      </c>
      <c r="U1049" s="51">
        <v>2</v>
      </c>
      <c r="V1049" s="79"/>
      <c r="W1049" s="78"/>
      <c r="X1049" s="49">
        <f t="shared" si="96"/>
        <v>0</v>
      </c>
      <c r="Y1049" s="16">
        <v>0</v>
      </c>
      <c r="Z1049" s="16">
        <v>46539013447</v>
      </c>
      <c r="AA1049" s="16">
        <v>2084481175</v>
      </c>
      <c r="AB1049" s="16">
        <v>0</v>
      </c>
      <c r="AC1049" s="16">
        <v>0</v>
      </c>
      <c r="AD1049" s="55">
        <v>2084481175</v>
      </c>
      <c r="AF1049" s="58">
        <f t="shared" si="99"/>
        <v>0</v>
      </c>
      <c r="AJ1049" s="83">
        <f t="shared" si="100"/>
        <v>0</v>
      </c>
      <c r="AK1049" s="84">
        <f t="shared" si="101"/>
        <v>0</v>
      </c>
      <c r="AL1049" s="85"/>
    </row>
    <row r="1050" spans="1:38" ht="12.75" hidden="1" customHeight="1" x14ac:dyDescent="0.25">
      <c r="A1050" s="10" t="s">
        <v>2272</v>
      </c>
      <c r="B1050" s="11" t="s">
        <v>2273</v>
      </c>
      <c r="C1050" s="11" t="s">
        <v>567</v>
      </c>
      <c r="D1050" s="90" t="str">
        <f t="shared" si="97"/>
        <v>24</v>
      </c>
      <c r="E1050" s="90" t="str">
        <f t="shared" si="98"/>
        <v>2402</v>
      </c>
      <c r="F1050" s="11" t="s">
        <v>2328</v>
      </c>
      <c r="G1050" s="11" t="s">
        <v>2335</v>
      </c>
      <c r="H1050" s="11">
        <v>229</v>
      </c>
      <c r="I1050" s="11" t="s">
        <v>2333</v>
      </c>
      <c r="J1050" s="11" t="s">
        <v>2331</v>
      </c>
      <c r="K1050" s="13">
        <v>10000</v>
      </c>
      <c r="L1050" s="14">
        <v>5500</v>
      </c>
      <c r="M1050" s="75">
        <v>5303.34</v>
      </c>
      <c r="N1050" s="11" t="s">
        <v>2334</v>
      </c>
      <c r="O1050" s="12" t="s">
        <v>37</v>
      </c>
      <c r="P1050" s="16">
        <v>19705791688</v>
      </c>
      <c r="Q1050" s="18">
        <v>18</v>
      </c>
      <c r="R1050" s="20">
        <v>44197</v>
      </c>
      <c r="S1050" s="22">
        <v>12</v>
      </c>
      <c r="T1050" s="7" t="s">
        <v>2276</v>
      </c>
      <c r="U1050" s="51">
        <v>5</v>
      </c>
      <c r="V1050" s="79"/>
      <c r="W1050" s="78"/>
      <c r="X1050" s="49">
        <f t="shared" si="96"/>
        <v>0</v>
      </c>
      <c r="Y1050" s="16">
        <v>0</v>
      </c>
      <c r="Z1050" s="16">
        <v>15078000000</v>
      </c>
      <c r="AA1050" s="16">
        <v>15078000000</v>
      </c>
      <c r="AB1050" s="16">
        <v>0</v>
      </c>
      <c r="AC1050" s="16">
        <v>0</v>
      </c>
      <c r="AD1050" s="55">
        <v>15078000000</v>
      </c>
      <c r="AF1050" s="58">
        <f t="shared" si="99"/>
        <v>0</v>
      </c>
      <c r="AJ1050" s="83">
        <f t="shared" si="100"/>
        <v>0</v>
      </c>
      <c r="AK1050" s="84">
        <f t="shared" si="101"/>
        <v>0</v>
      </c>
      <c r="AL1050" s="85"/>
    </row>
    <row r="1051" spans="1:38" ht="12.75" hidden="1" customHeight="1" x14ac:dyDescent="0.25">
      <c r="A1051" s="10" t="s">
        <v>2272</v>
      </c>
      <c r="B1051" s="11" t="s">
        <v>2273</v>
      </c>
      <c r="C1051" s="11" t="s">
        <v>567</v>
      </c>
      <c r="D1051" s="90" t="str">
        <f t="shared" si="97"/>
        <v>24</v>
      </c>
      <c r="E1051" s="90" t="str">
        <f t="shared" si="98"/>
        <v>2401</v>
      </c>
      <c r="F1051" s="11" t="s">
        <v>2336</v>
      </c>
      <c r="G1051" s="11" t="s">
        <v>2337</v>
      </c>
      <c r="H1051" s="11">
        <v>230</v>
      </c>
      <c r="I1051" s="11" t="s">
        <v>2338</v>
      </c>
      <c r="J1051" s="11" t="s">
        <v>2339</v>
      </c>
      <c r="K1051" s="13">
        <v>220</v>
      </c>
      <c r="L1051" s="14">
        <v>55</v>
      </c>
      <c r="M1051" s="75">
        <v>55</v>
      </c>
      <c r="N1051" s="11"/>
      <c r="O1051" s="12" t="s">
        <v>37</v>
      </c>
      <c r="P1051" s="16">
        <v>30603293</v>
      </c>
      <c r="Q1051" s="18">
        <v>10</v>
      </c>
      <c r="R1051" s="20">
        <v>44197</v>
      </c>
      <c r="S1051" s="22">
        <v>12</v>
      </c>
      <c r="T1051" s="7" t="s">
        <v>2276</v>
      </c>
      <c r="U1051" s="51">
        <v>10</v>
      </c>
      <c r="V1051" s="79"/>
      <c r="W1051" s="78"/>
      <c r="X1051" s="49">
        <f t="shared" si="96"/>
        <v>0</v>
      </c>
      <c r="Y1051" s="16">
        <v>0</v>
      </c>
      <c r="Z1051" s="16">
        <v>5656000000</v>
      </c>
      <c r="AA1051" s="16">
        <v>30603293</v>
      </c>
      <c r="AB1051" s="16">
        <v>0</v>
      </c>
      <c r="AC1051" s="16">
        <v>0</v>
      </c>
      <c r="AD1051" s="55">
        <v>30603293</v>
      </c>
      <c r="AF1051" s="58">
        <f t="shared" si="99"/>
        <v>0</v>
      </c>
      <c r="AJ1051" s="83">
        <f t="shared" si="100"/>
        <v>0</v>
      </c>
      <c r="AK1051" s="84">
        <f t="shared" si="101"/>
        <v>0</v>
      </c>
      <c r="AL1051" s="85"/>
    </row>
    <row r="1052" spans="1:38" ht="12.75" hidden="1" customHeight="1" x14ac:dyDescent="0.25">
      <c r="A1052" s="10" t="s">
        <v>2272</v>
      </c>
      <c r="B1052" s="11" t="s">
        <v>2273</v>
      </c>
      <c r="C1052" s="11" t="s">
        <v>567</v>
      </c>
      <c r="D1052" s="90" t="str">
        <f t="shared" si="97"/>
        <v>24</v>
      </c>
      <c r="E1052" s="90" t="str">
        <f t="shared" si="98"/>
        <v>2401</v>
      </c>
      <c r="F1052" s="11" t="s">
        <v>2336</v>
      </c>
      <c r="G1052" s="11" t="s">
        <v>2337</v>
      </c>
      <c r="H1052" s="11">
        <v>230</v>
      </c>
      <c r="I1052" s="11" t="s">
        <v>2338</v>
      </c>
      <c r="J1052" s="11" t="s">
        <v>2339</v>
      </c>
      <c r="K1052" s="13">
        <v>220</v>
      </c>
      <c r="L1052" s="14">
        <v>55</v>
      </c>
      <c r="M1052" s="75">
        <v>55</v>
      </c>
      <c r="N1052" s="11"/>
      <c r="O1052" s="12" t="s">
        <v>37</v>
      </c>
      <c r="P1052" s="16">
        <v>4792984966</v>
      </c>
      <c r="Q1052" s="18">
        <v>18</v>
      </c>
      <c r="R1052" s="20">
        <v>44197</v>
      </c>
      <c r="S1052" s="22">
        <v>12</v>
      </c>
      <c r="T1052" s="7" t="s">
        <v>2276</v>
      </c>
      <c r="U1052" s="51">
        <v>18</v>
      </c>
      <c r="V1052" s="79"/>
      <c r="W1052" s="78"/>
      <c r="X1052" s="49">
        <f t="shared" si="96"/>
        <v>0</v>
      </c>
      <c r="Y1052" s="16">
        <v>0</v>
      </c>
      <c r="Z1052" s="16">
        <v>5656000000</v>
      </c>
      <c r="AA1052" s="16">
        <v>5074776707</v>
      </c>
      <c r="AB1052" s="16">
        <v>0</v>
      </c>
      <c r="AC1052" s="16">
        <v>0</v>
      </c>
      <c r="AD1052" s="55">
        <v>5074776707</v>
      </c>
      <c r="AF1052" s="58">
        <f t="shared" si="99"/>
        <v>0</v>
      </c>
      <c r="AJ1052" s="83">
        <f t="shared" si="100"/>
        <v>0</v>
      </c>
      <c r="AK1052" s="84">
        <f t="shared" si="101"/>
        <v>0</v>
      </c>
      <c r="AL1052" s="85"/>
    </row>
    <row r="1053" spans="1:38" ht="12.75" hidden="1" customHeight="1" x14ac:dyDescent="0.25">
      <c r="A1053" s="10" t="s">
        <v>2272</v>
      </c>
      <c r="B1053" s="11" t="s">
        <v>2273</v>
      </c>
      <c r="C1053" s="11" t="s">
        <v>567</v>
      </c>
      <c r="D1053" s="90" t="str">
        <f t="shared" si="97"/>
        <v>24</v>
      </c>
      <c r="E1053" s="90" t="str">
        <f t="shared" si="98"/>
        <v>2401</v>
      </c>
      <c r="F1053" s="11" t="s">
        <v>2336</v>
      </c>
      <c r="G1053" s="11" t="s">
        <v>2337</v>
      </c>
      <c r="H1053" s="11">
        <v>230</v>
      </c>
      <c r="I1053" s="11" t="s">
        <v>2338</v>
      </c>
      <c r="J1053" s="11" t="s">
        <v>2339</v>
      </c>
      <c r="K1053" s="13">
        <v>220</v>
      </c>
      <c r="L1053" s="14">
        <v>55</v>
      </c>
      <c r="M1053" s="75">
        <v>55</v>
      </c>
      <c r="N1053" s="11" t="s">
        <v>632</v>
      </c>
      <c r="O1053" s="12" t="s">
        <v>37</v>
      </c>
      <c r="P1053" s="16">
        <v>832411741</v>
      </c>
      <c r="Q1053" s="18">
        <v>10</v>
      </c>
      <c r="R1053" s="20">
        <v>44197</v>
      </c>
      <c r="S1053" s="22">
        <v>12</v>
      </c>
      <c r="T1053" s="7" t="s">
        <v>2276</v>
      </c>
      <c r="U1053" s="51">
        <v>1</v>
      </c>
      <c r="V1053" s="79"/>
      <c r="W1053" s="78"/>
      <c r="X1053" s="49">
        <f t="shared" si="96"/>
        <v>0</v>
      </c>
      <c r="Y1053" s="16">
        <v>0</v>
      </c>
      <c r="Z1053" s="16">
        <v>5656000000</v>
      </c>
      <c r="AA1053" s="16">
        <v>550620000</v>
      </c>
      <c r="AB1053" s="16">
        <v>0</v>
      </c>
      <c r="AC1053" s="16">
        <v>0</v>
      </c>
      <c r="AD1053" s="55">
        <v>550620000</v>
      </c>
      <c r="AF1053" s="58">
        <f t="shared" si="99"/>
        <v>0</v>
      </c>
      <c r="AJ1053" s="83">
        <f t="shared" si="100"/>
        <v>0</v>
      </c>
      <c r="AK1053" s="84">
        <f t="shared" si="101"/>
        <v>0</v>
      </c>
      <c r="AL1053" s="85"/>
    </row>
    <row r="1054" spans="1:38" ht="12.75" hidden="1" customHeight="1" x14ac:dyDescent="0.25">
      <c r="A1054" s="10" t="s">
        <v>2272</v>
      </c>
      <c r="B1054" s="11" t="s">
        <v>2273</v>
      </c>
      <c r="C1054" s="11" t="s">
        <v>567</v>
      </c>
      <c r="D1054" s="90" t="str">
        <f t="shared" si="97"/>
        <v>24</v>
      </c>
      <c r="E1054" s="90" t="str">
        <f t="shared" si="98"/>
        <v>2409</v>
      </c>
      <c r="F1054" s="11" t="s">
        <v>2340</v>
      </c>
      <c r="G1054" s="11" t="s">
        <v>2341</v>
      </c>
      <c r="H1054" s="11">
        <v>231</v>
      </c>
      <c r="I1054" s="11" t="s">
        <v>2342</v>
      </c>
      <c r="J1054" s="11" t="s">
        <v>2343</v>
      </c>
      <c r="K1054" s="13">
        <v>100</v>
      </c>
      <c r="L1054" s="14">
        <v>100</v>
      </c>
      <c r="M1054" s="75">
        <v>100</v>
      </c>
      <c r="N1054" s="11" t="s">
        <v>443</v>
      </c>
      <c r="O1054" s="12" t="s">
        <v>1454</v>
      </c>
      <c r="P1054" s="16">
        <v>14453834873</v>
      </c>
      <c r="Q1054" s="18">
        <v>21151</v>
      </c>
      <c r="R1054" s="20">
        <v>44197</v>
      </c>
      <c r="S1054" s="22">
        <v>12</v>
      </c>
      <c r="T1054" s="7" t="s">
        <v>2276</v>
      </c>
      <c r="U1054" s="51">
        <v>100</v>
      </c>
      <c r="V1054" s="79"/>
      <c r="W1054" s="78"/>
      <c r="X1054" s="49">
        <f t="shared" si="96"/>
        <v>0</v>
      </c>
      <c r="Y1054" s="16">
        <v>0</v>
      </c>
      <c r="Z1054" s="16">
        <v>15450000000</v>
      </c>
      <c r="AA1054" s="16">
        <v>14453834873</v>
      </c>
      <c r="AB1054" s="16">
        <v>0</v>
      </c>
      <c r="AC1054" s="16">
        <v>0</v>
      </c>
      <c r="AD1054" s="55">
        <v>14453834873</v>
      </c>
      <c r="AF1054" s="58">
        <f t="shared" si="99"/>
        <v>0</v>
      </c>
      <c r="AJ1054" s="83">
        <f t="shared" si="100"/>
        <v>0</v>
      </c>
      <c r="AK1054" s="84">
        <f t="shared" si="101"/>
        <v>0</v>
      </c>
      <c r="AL1054" s="85"/>
    </row>
    <row r="1055" spans="1:38" ht="12.75" hidden="1" customHeight="1" x14ac:dyDescent="0.25">
      <c r="A1055" s="10" t="s">
        <v>2272</v>
      </c>
      <c r="B1055" s="11" t="s">
        <v>2273</v>
      </c>
      <c r="C1055" s="11" t="s">
        <v>567</v>
      </c>
      <c r="D1055" s="90" t="str">
        <f t="shared" si="97"/>
        <v>24</v>
      </c>
      <c r="E1055" s="90" t="str">
        <f t="shared" si="98"/>
        <v>2409</v>
      </c>
      <c r="F1055" s="11" t="s">
        <v>2340</v>
      </c>
      <c r="G1055" s="11" t="s">
        <v>2341</v>
      </c>
      <c r="H1055" s="11">
        <v>231</v>
      </c>
      <c r="I1055" s="11" t="s">
        <v>2342</v>
      </c>
      <c r="J1055" s="11" t="s">
        <v>2343</v>
      </c>
      <c r="K1055" s="13">
        <v>100</v>
      </c>
      <c r="L1055" s="14">
        <v>100</v>
      </c>
      <c r="M1055" s="75">
        <v>100</v>
      </c>
      <c r="N1055" s="11" t="s">
        <v>2325</v>
      </c>
      <c r="O1055" s="12" t="s">
        <v>37</v>
      </c>
      <c r="P1055" s="16">
        <v>996165127</v>
      </c>
      <c r="Q1055" s="18">
        <v>10</v>
      </c>
      <c r="R1055" s="20">
        <v>44197</v>
      </c>
      <c r="S1055" s="22">
        <v>12</v>
      </c>
      <c r="T1055" s="7" t="s">
        <v>2276</v>
      </c>
      <c r="U1055" s="51">
        <v>2</v>
      </c>
      <c r="V1055" s="79"/>
      <c r="W1055" s="78"/>
      <c r="X1055" s="49">
        <f t="shared" si="96"/>
        <v>0</v>
      </c>
      <c r="Y1055" s="16">
        <v>0</v>
      </c>
      <c r="Z1055" s="16">
        <v>15450000000</v>
      </c>
      <c r="AA1055" s="16">
        <v>996165127</v>
      </c>
      <c r="AB1055" s="16">
        <v>0</v>
      </c>
      <c r="AC1055" s="16">
        <v>0</v>
      </c>
      <c r="AD1055" s="55">
        <v>996165127</v>
      </c>
      <c r="AF1055" s="58">
        <f t="shared" si="99"/>
        <v>0</v>
      </c>
      <c r="AJ1055" s="83">
        <f t="shared" si="100"/>
        <v>0</v>
      </c>
      <c r="AK1055" s="84">
        <f t="shared" si="101"/>
        <v>0</v>
      </c>
      <c r="AL1055" s="85"/>
    </row>
    <row r="1056" spans="1:38" ht="12.75" hidden="1" customHeight="1" x14ac:dyDescent="0.25">
      <c r="A1056" s="10" t="s">
        <v>2272</v>
      </c>
      <c r="B1056" s="11" t="s">
        <v>2273</v>
      </c>
      <c r="C1056" s="11" t="s">
        <v>567</v>
      </c>
      <c r="D1056" s="90" t="str">
        <f t="shared" si="97"/>
        <v>24</v>
      </c>
      <c r="E1056" s="90" t="str">
        <f t="shared" si="98"/>
        <v>2402</v>
      </c>
      <c r="F1056" s="11" t="s">
        <v>2344</v>
      </c>
      <c r="G1056" s="11" t="s">
        <v>2345</v>
      </c>
      <c r="H1056" s="11">
        <v>232</v>
      </c>
      <c r="I1056" s="11" t="s">
        <v>2346</v>
      </c>
      <c r="J1056" s="11" t="s">
        <v>2347</v>
      </c>
      <c r="K1056" s="13">
        <v>80000</v>
      </c>
      <c r="L1056" s="14">
        <v>24000</v>
      </c>
      <c r="M1056" s="75">
        <v>23999.53</v>
      </c>
      <c r="N1056" s="11" t="s">
        <v>443</v>
      </c>
      <c r="O1056" s="12" t="s">
        <v>1454</v>
      </c>
      <c r="P1056" s="16">
        <v>8038359513</v>
      </c>
      <c r="Q1056" s="18">
        <v>30</v>
      </c>
      <c r="R1056" s="20">
        <v>44197</v>
      </c>
      <c r="S1056" s="22">
        <v>12</v>
      </c>
      <c r="T1056" s="7" t="s">
        <v>2276</v>
      </c>
      <c r="U1056" s="51">
        <v>30</v>
      </c>
      <c r="V1056" s="79"/>
      <c r="W1056" s="78"/>
      <c r="X1056" s="49">
        <f t="shared" si="96"/>
        <v>0</v>
      </c>
      <c r="Y1056" s="16">
        <v>0</v>
      </c>
      <c r="Z1056" s="16">
        <v>8038359513</v>
      </c>
      <c r="AA1056" s="16">
        <v>8038359513</v>
      </c>
      <c r="AB1056" s="16">
        <v>0</v>
      </c>
      <c r="AC1056" s="16">
        <v>0</v>
      </c>
      <c r="AD1056" s="55">
        <v>8038359513</v>
      </c>
      <c r="AF1056" s="58">
        <f t="shared" si="99"/>
        <v>0</v>
      </c>
      <c r="AJ1056" s="83">
        <f t="shared" si="100"/>
        <v>0</v>
      </c>
      <c r="AK1056" s="84">
        <f t="shared" si="101"/>
        <v>0</v>
      </c>
      <c r="AL1056" s="85"/>
    </row>
    <row r="1057" spans="1:38" ht="12.75" hidden="1" customHeight="1" x14ac:dyDescent="0.25">
      <c r="A1057" s="10" t="s">
        <v>2272</v>
      </c>
      <c r="B1057" s="11" t="s">
        <v>2273</v>
      </c>
      <c r="C1057" s="11" t="s">
        <v>567</v>
      </c>
      <c r="D1057" s="90" t="str">
        <f t="shared" si="97"/>
        <v>24</v>
      </c>
      <c r="E1057" s="90" t="str">
        <f t="shared" si="98"/>
        <v>2402</v>
      </c>
      <c r="F1057" s="11" t="s">
        <v>2314</v>
      </c>
      <c r="G1057" s="11" t="s">
        <v>2348</v>
      </c>
      <c r="H1057" s="11">
        <v>233</v>
      </c>
      <c r="I1057" s="11" t="s">
        <v>2349</v>
      </c>
      <c r="J1057" s="11" t="s">
        <v>2347</v>
      </c>
      <c r="K1057" s="13">
        <v>1050000</v>
      </c>
      <c r="L1057" s="14">
        <v>200000</v>
      </c>
      <c r="M1057" s="75">
        <v>200003.72</v>
      </c>
      <c r="N1057" s="11" t="s">
        <v>443</v>
      </c>
      <c r="O1057" s="12" t="s">
        <v>2350</v>
      </c>
      <c r="P1057" s="16">
        <v>48781111454</v>
      </c>
      <c r="Q1057" s="18">
        <v>425000</v>
      </c>
      <c r="R1057" s="20">
        <v>44197</v>
      </c>
      <c r="S1057" s="22">
        <v>12</v>
      </c>
      <c r="T1057" s="7" t="s">
        <v>2276</v>
      </c>
      <c r="U1057" s="51">
        <v>160058.9</v>
      </c>
      <c r="V1057" s="79"/>
      <c r="W1057" s="78"/>
      <c r="X1057" s="49">
        <f t="shared" si="96"/>
        <v>0</v>
      </c>
      <c r="Y1057" s="16">
        <v>0</v>
      </c>
      <c r="Z1057" s="16">
        <v>48781111454</v>
      </c>
      <c r="AA1057" s="16">
        <v>48781111454</v>
      </c>
      <c r="AB1057" s="16">
        <v>0</v>
      </c>
      <c r="AC1057" s="16">
        <v>0</v>
      </c>
      <c r="AD1057" s="55">
        <v>48781111454</v>
      </c>
      <c r="AF1057" s="58">
        <f t="shared" si="99"/>
        <v>0</v>
      </c>
      <c r="AJ1057" s="83">
        <f t="shared" si="100"/>
        <v>0</v>
      </c>
      <c r="AK1057" s="84">
        <f t="shared" si="101"/>
        <v>0</v>
      </c>
      <c r="AL1057" s="85"/>
    </row>
    <row r="1058" spans="1:38" ht="12.75" hidden="1" customHeight="1" x14ac:dyDescent="0.25">
      <c r="A1058" s="10" t="s">
        <v>2272</v>
      </c>
      <c r="B1058" s="11" t="s">
        <v>2273</v>
      </c>
      <c r="C1058" s="11" t="s">
        <v>567</v>
      </c>
      <c r="D1058" s="90" t="str">
        <f t="shared" si="97"/>
        <v>17</v>
      </c>
      <c r="E1058" s="90" t="str">
        <f t="shared" si="98"/>
        <v>1709</v>
      </c>
      <c r="F1058" s="11" t="s">
        <v>2351</v>
      </c>
      <c r="G1058" s="11" t="s">
        <v>2352</v>
      </c>
      <c r="H1058" s="11">
        <v>237</v>
      </c>
      <c r="I1058" s="11" t="s">
        <v>2353</v>
      </c>
      <c r="J1058" s="11" t="s">
        <v>2354</v>
      </c>
      <c r="K1058" s="13">
        <v>30</v>
      </c>
      <c r="L1058" s="14">
        <v>3</v>
      </c>
      <c r="M1058" s="75">
        <v>3</v>
      </c>
      <c r="N1058" s="11" t="s">
        <v>2313</v>
      </c>
      <c r="O1058" s="12" t="s">
        <v>37</v>
      </c>
      <c r="P1058" s="16">
        <v>496269447</v>
      </c>
      <c r="Q1058" s="18">
        <v>3</v>
      </c>
      <c r="R1058" s="20">
        <v>44197</v>
      </c>
      <c r="S1058" s="22">
        <v>12</v>
      </c>
      <c r="T1058" s="7" t="s">
        <v>2297</v>
      </c>
      <c r="U1058" s="51">
        <v>1</v>
      </c>
      <c r="V1058" s="79"/>
      <c r="W1058" s="78"/>
      <c r="X1058" s="49">
        <f t="shared" si="96"/>
        <v>0</v>
      </c>
      <c r="Y1058" s="16">
        <v>0</v>
      </c>
      <c r="Z1058" s="16">
        <v>93800000</v>
      </c>
      <c r="AA1058" s="16">
        <v>93800000</v>
      </c>
      <c r="AB1058" s="16">
        <v>0</v>
      </c>
      <c r="AC1058" s="16">
        <v>0</v>
      </c>
      <c r="AD1058" s="55">
        <v>93800000</v>
      </c>
      <c r="AF1058" s="58">
        <f t="shared" si="99"/>
        <v>0</v>
      </c>
      <c r="AJ1058" s="83">
        <f t="shared" si="100"/>
        <v>0</v>
      </c>
      <c r="AK1058" s="84">
        <f t="shared" si="101"/>
        <v>0</v>
      </c>
      <c r="AL1058" s="85"/>
    </row>
    <row r="1059" spans="1:38" ht="12.75" hidden="1" customHeight="1" x14ac:dyDescent="0.25">
      <c r="A1059" s="10" t="s">
        <v>2272</v>
      </c>
      <c r="B1059" s="11" t="s">
        <v>2273</v>
      </c>
      <c r="C1059" s="11" t="s">
        <v>567</v>
      </c>
      <c r="D1059" s="90" t="str">
        <f t="shared" si="97"/>
        <v>17</v>
      </c>
      <c r="E1059" s="90" t="str">
        <f t="shared" si="98"/>
        <v>1709</v>
      </c>
      <c r="F1059" s="11" t="s">
        <v>2355</v>
      </c>
      <c r="G1059" s="11" t="s">
        <v>2356</v>
      </c>
      <c r="H1059" s="11">
        <v>237</v>
      </c>
      <c r="I1059" s="11" t="s">
        <v>2353</v>
      </c>
      <c r="J1059" s="11" t="s">
        <v>2354</v>
      </c>
      <c r="K1059" s="13">
        <v>30</v>
      </c>
      <c r="L1059" s="14">
        <v>3</v>
      </c>
      <c r="M1059" s="75">
        <v>3</v>
      </c>
      <c r="N1059" s="11" t="s">
        <v>443</v>
      </c>
      <c r="O1059" s="12" t="s">
        <v>37</v>
      </c>
      <c r="P1059" s="16">
        <v>2520000000</v>
      </c>
      <c r="Q1059" s="18">
        <v>5</v>
      </c>
      <c r="R1059" s="20">
        <v>44197</v>
      </c>
      <c r="S1059" s="22">
        <v>12</v>
      </c>
      <c r="T1059" s="7" t="s">
        <v>2297</v>
      </c>
      <c r="U1059" s="51">
        <v>1</v>
      </c>
      <c r="V1059" s="79"/>
      <c r="W1059" s="78"/>
      <c r="X1059" s="49">
        <f t="shared" si="96"/>
        <v>0</v>
      </c>
      <c r="Y1059" s="16">
        <v>0</v>
      </c>
      <c r="Z1059" s="16">
        <v>61483333</v>
      </c>
      <c r="AA1059" s="16">
        <v>61483333</v>
      </c>
      <c r="AB1059" s="16">
        <v>0</v>
      </c>
      <c r="AC1059" s="16">
        <v>0</v>
      </c>
      <c r="AD1059" s="55">
        <v>61483333</v>
      </c>
      <c r="AF1059" s="58">
        <f t="shared" si="99"/>
        <v>0</v>
      </c>
      <c r="AJ1059" s="83">
        <f t="shared" si="100"/>
        <v>0</v>
      </c>
      <c r="AK1059" s="84">
        <f t="shared" si="101"/>
        <v>0</v>
      </c>
      <c r="AL1059" s="85"/>
    </row>
    <row r="1060" spans="1:38" ht="12.75" hidden="1" customHeight="1" x14ac:dyDescent="0.25">
      <c r="A1060" s="10" t="s">
        <v>2272</v>
      </c>
      <c r="B1060" s="11" t="s">
        <v>2273</v>
      </c>
      <c r="C1060" s="11" t="s">
        <v>567</v>
      </c>
      <c r="D1060" s="90" t="str">
        <f t="shared" si="97"/>
        <v>17</v>
      </c>
      <c r="E1060" s="90" t="str">
        <f t="shared" si="98"/>
        <v>1709</v>
      </c>
      <c r="F1060" s="11" t="s">
        <v>2357</v>
      </c>
      <c r="G1060" s="11" t="s">
        <v>2352</v>
      </c>
      <c r="H1060" s="11">
        <v>237</v>
      </c>
      <c r="I1060" s="11" t="s">
        <v>2353</v>
      </c>
      <c r="J1060" s="11" t="s">
        <v>2354</v>
      </c>
      <c r="K1060" s="13">
        <v>30</v>
      </c>
      <c r="L1060" s="14">
        <v>3</v>
      </c>
      <c r="M1060" s="75">
        <v>3</v>
      </c>
      <c r="N1060" s="11" t="s">
        <v>635</v>
      </c>
      <c r="O1060" s="12" t="s">
        <v>37</v>
      </c>
      <c r="P1060" s="16">
        <v>1080000000</v>
      </c>
      <c r="Q1060" s="18">
        <v>1</v>
      </c>
      <c r="R1060" s="20">
        <v>44197</v>
      </c>
      <c r="S1060" s="22">
        <v>12</v>
      </c>
      <c r="T1060" s="7" t="s">
        <v>2297</v>
      </c>
      <c r="U1060" s="51">
        <v>1</v>
      </c>
      <c r="V1060" s="79"/>
      <c r="W1060" s="78"/>
      <c r="X1060" s="49">
        <f t="shared" si="96"/>
        <v>0</v>
      </c>
      <c r="Y1060" s="16">
        <v>0</v>
      </c>
      <c r="Z1060" s="16">
        <v>1080000000</v>
      </c>
      <c r="AA1060" s="16">
        <v>1080000000</v>
      </c>
      <c r="AB1060" s="16">
        <v>0</v>
      </c>
      <c r="AC1060" s="16">
        <v>0</v>
      </c>
      <c r="AD1060" s="55">
        <v>1080000000</v>
      </c>
      <c r="AF1060" s="58">
        <f t="shared" si="99"/>
        <v>0</v>
      </c>
      <c r="AJ1060" s="83">
        <f t="shared" si="100"/>
        <v>0</v>
      </c>
      <c r="AK1060" s="84">
        <f t="shared" si="101"/>
        <v>0</v>
      </c>
      <c r="AL1060" s="85"/>
    </row>
    <row r="1061" spans="1:38" ht="12.75" hidden="1" customHeight="1" x14ac:dyDescent="0.25">
      <c r="A1061" s="10" t="s">
        <v>2272</v>
      </c>
      <c r="B1061" s="11" t="s">
        <v>2273</v>
      </c>
      <c r="C1061" s="11" t="s">
        <v>567</v>
      </c>
      <c r="D1061" s="90" t="str">
        <f t="shared" si="97"/>
        <v>17</v>
      </c>
      <c r="E1061" s="90" t="str">
        <f t="shared" si="98"/>
        <v>1709</v>
      </c>
      <c r="F1061" s="11" t="s">
        <v>2357</v>
      </c>
      <c r="G1061" s="11" t="s">
        <v>2356</v>
      </c>
      <c r="H1061" s="11">
        <v>237</v>
      </c>
      <c r="I1061" s="11" t="s">
        <v>2353</v>
      </c>
      <c r="J1061" s="11" t="s">
        <v>2354</v>
      </c>
      <c r="K1061" s="13">
        <v>30</v>
      </c>
      <c r="L1061" s="14">
        <v>3</v>
      </c>
      <c r="M1061" s="75">
        <v>3</v>
      </c>
      <c r="N1061" s="11" t="s">
        <v>632</v>
      </c>
      <c r="O1061" s="12" t="s">
        <v>37</v>
      </c>
      <c r="P1061" s="16">
        <v>1200000000</v>
      </c>
      <c r="Q1061" s="18">
        <v>1</v>
      </c>
      <c r="R1061" s="20">
        <v>44197</v>
      </c>
      <c r="S1061" s="22">
        <v>12</v>
      </c>
      <c r="T1061" s="7" t="s">
        <v>2297</v>
      </c>
      <c r="U1061" s="51">
        <v>1</v>
      </c>
      <c r="V1061" s="79"/>
      <c r="W1061" s="78"/>
      <c r="X1061" s="49">
        <f t="shared" si="96"/>
        <v>0</v>
      </c>
      <c r="Y1061" s="16">
        <v>0</v>
      </c>
      <c r="Z1061" s="16">
        <v>3658516667</v>
      </c>
      <c r="AA1061" s="16">
        <v>1200000000</v>
      </c>
      <c r="AB1061" s="16">
        <v>0</v>
      </c>
      <c r="AC1061" s="16">
        <v>0</v>
      </c>
      <c r="AD1061" s="55">
        <v>1200000000</v>
      </c>
      <c r="AF1061" s="58">
        <f t="shared" si="99"/>
        <v>0</v>
      </c>
      <c r="AJ1061" s="83">
        <f t="shared" si="100"/>
        <v>0</v>
      </c>
      <c r="AK1061" s="84">
        <f t="shared" si="101"/>
        <v>0</v>
      </c>
      <c r="AL1061" s="85"/>
    </row>
    <row r="1062" spans="1:38" ht="12.75" hidden="1" customHeight="1" x14ac:dyDescent="0.25">
      <c r="A1062" s="10" t="s">
        <v>2272</v>
      </c>
      <c r="B1062" s="11" t="s">
        <v>2273</v>
      </c>
      <c r="C1062" s="11" t="s">
        <v>567</v>
      </c>
      <c r="D1062" s="90" t="str">
        <f t="shared" si="97"/>
        <v>17</v>
      </c>
      <c r="E1062" s="90" t="str">
        <f t="shared" si="98"/>
        <v>1709</v>
      </c>
      <c r="F1062" s="11" t="s">
        <v>2357</v>
      </c>
      <c r="G1062" s="11" t="s">
        <v>2356</v>
      </c>
      <c r="H1062" s="11">
        <v>237</v>
      </c>
      <c r="I1062" s="11" t="s">
        <v>2353</v>
      </c>
      <c r="J1062" s="11" t="s">
        <v>2354</v>
      </c>
      <c r="K1062" s="13">
        <v>30</v>
      </c>
      <c r="L1062" s="14">
        <v>3</v>
      </c>
      <c r="M1062" s="75">
        <v>3</v>
      </c>
      <c r="N1062" s="11" t="s">
        <v>635</v>
      </c>
      <c r="O1062" s="12" t="s">
        <v>37</v>
      </c>
      <c r="P1062" s="16">
        <v>2273516667</v>
      </c>
      <c r="Q1062" s="18">
        <v>1</v>
      </c>
      <c r="R1062" s="20">
        <v>44197</v>
      </c>
      <c r="S1062" s="22">
        <v>12</v>
      </c>
      <c r="T1062" s="7" t="s">
        <v>2297</v>
      </c>
      <c r="U1062" s="51">
        <v>1</v>
      </c>
      <c r="V1062" s="79"/>
      <c r="W1062" s="78"/>
      <c r="X1062" s="49">
        <f t="shared" si="96"/>
        <v>0</v>
      </c>
      <c r="Y1062" s="16">
        <v>0</v>
      </c>
      <c r="Z1062" s="16">
        <v>3658516667</v>
      </c>
      <c r="AA1062" s="16">
        <v>2273516667</v>
      </c>
      <c r="AB1062" s="16">
        <v>0</v>
      </c>
      <c r="AC1062" s="16">
        <v>0</v>
      </c>
      <c r="AD1062" s="55">
        <v>2273516667</v>
      </c>
      <c r="AF1062" s="58">
        <f t="shared" si="99"/>
        <v>0</v>
      </c>
      <c r="AJ1062" s="83">
        <f t="shared" si="100"/>
        <v>0</v>
      </c>
      <c r="AK1062" s="84">
        <f t="shared" si="101"/>
        <v>0</v>
      </c>
      <c r="AL1062" s="85"/>
    </row>
    <row r="1063" spans="1:38" ht="12.75" hidden="1" customHeight="1" x14ac:dyDescent="0.25">
      <c r="A1063" s="10" t="s">
        <v>2272</v>
      </c>
      <c r="B1063" s="11" t="s">
        <v>2273</v>
      </c>
      <c r="C1063" s="11" t="s">
        <v>567</v>
      </c>
      <c r="D1063" s="90" t="str">
        <f t="shared" si="97"/>
        <v>17</v>
      </c>
      <c r="E1063" s="90" t="str">
        <f t="shared" si="98"/>
        <v>1709</v>
      </c>
      <c r="F1063" s="11" t="s">
        <v>2357</v>
      </c>
      <c r="G1063" s="11" t="s">
        <v>2356</v>
      </c>
      <c r="H1063" s="11">
        <v>237</v>
      </c>
      <c r="I1063" s="11" t="s">
        <v>2353</v>
      </c>
      <c r="J1063" s="11" t="s">
        <v>2354</v>
      </c>
      <c r="K1063" s="13">
        <v>30</v>
      </c>
      <c r="L1063" s="14">
        <v>3</v>
      </c>
      <c r="M1063" s="75">
        <v>3</v>
      </c>
      <c r="N1063" s="11" t="s">
        <v>2358</v>
      </c>
      <c r="O1063" s="12" t="s">
        <v>37</v>
      </c>
      <c r="P1063" s="16">
        <v>185000000</v>
      </c>
      <c r="Q1063" s="18">
        <v>1</v>
      </c>
      <c r="R1063" s="20">
        <v>44197</v>
      </c>
      <c r="S1063" s="22">
        <v>12</v>
      </c>
      <c r="T1063" s="7" t="s">
        <v>2297</v>
      </c>
      <c r="U1063" s="51">
        <v>1</v>
      </c>
      <c r="V1063" s="79"/>
      <c r="W1063" s="78"/>
      <c r="X1063" s="49">
        <f t="shared" si="96"/>
        <v>0</v>
      </c>
      <c r="Y1063" s="16">
        <v>0</v>
      </c>
      <c r="Z1063" s="16">
        <v>3658516667</v>
      </c>
      <c r="AA1063" s="16">
        <v>185000000</v>
      </c>
      <c r="AB1063" s="16">
        <v>0</v>
      </c>
      <c r="AC1063" s="16">
        <v>0</v>
      </c>
      <c r="AD1063" s="55">
        <v>185000000</v>
      </c>
      <c r="AF1063" s="58">
        <f t="shared" si="99"/>
        <v>0</v>
      </c>
      <c r="AJ1063" s="83">
        <f t="shared" si="100"/>
        <v>0</v>
      </c>
      <c r="AK1063" s="84">
        <f t="shared" si="101"/>
        <v>0</v>
      </c>
      <c r="AL1063" s="85"/>
    </row>
    <row r="1064" spans="1:38" ht="12.75" hidden="1" customHeight="1" x14ac:dyDescent="0.25">
      <c r="A1064" s="10" t="s">
        <v>2359</v>
      </c>
      <c r="B1064" s="11" t="s">
        <v>2360</v>
      </c>
      <c r="C1064" s="11" t="s">
        <v>32</v>
      </c>
      <c r="D1064" s="90" t="str">
        <f t="shared" si="97"/>
        <v>04</v>
      </c>
      <c r="E1064" s="90" t="str">
        <f t="shared" si="98"/>
        <v>0406</v>
      </c>
      <c r="F1064" s="11" t="s">
        <v>2361</v>
      </c>
      <c r="G1064" s="11" t="s">
        <v>2362</v>
      </c>
      <c r="H1064" s="11">
        <v>452</v>
      </c>
      <c r="I1064" s="11" t="s">
        <v>2363</v>
      </c>
      <c r="J1064" s="11"/>
      <c r="K1064" s="13">
        <v>25</v>
      </c>
      <c r="L1064" s="14">
        <v>2</v>
      </c>
      <c r="M1064" s="75">
        <v>1</v>
      </c>
      <c r="N1064" s="11" t="s">
        <v>2364</v>
      </c>
      <c r="O1064" s="12" t="s">
        <v>37</v>
      </c>
      <c r="P1064" s="16">
        <v>590406388</v>
      </c>
      <c r="Q1064" s="18">
        <v>2</v>
      </c>
      <c r="R1064" s="20">
        <v>44501</v>
      </c>
      <c r="S1064" s="22">
        <v>2</v>
      </c>
      <c r="T1064" s="7" t="s">
        <v>2365</v>
      </c>
      <c r="U1064" s="51">
        <v>2</v>
      </c>
      <c r="V1064" s="79"/>
      <c r="W1064" s="78"/>
      <c r="X1064" s="49">
        <f t="shared" si="96"/>
        <v>0</v>
      </c>
      <c r="Y1064" s="16">
        <v>0</v>
      </c>
      <c r="Z1064" s="16">
        <v>6691000000</v>
      </c>
      <c r="AA1064" s="41">
        <v>0</v>
      </c>
      <c r="AB1064" s="16">
        <v>590406388</v>
      </c>
      <c r="AC1064" s="16">
        <v>0</v>
      </c>
      <c r="AD1064" s="55">
        <v>590406388</v>
      </c>
      <c r="AF1064" s="58" t="e">
        <f t="shared" si="99"/>
        <v>#DIV/0!</v>
      </c>
      <c r="AJ1064" s="83">
        <f t="shared" si="100"/>
        <v>0</v>
      </c>
      <c r="AK1064" s="84">
        <f t="shared" si="101"/>
        <v>0</v>
      </c>
      <c r="AL1064" s="85"/>
    </row>
    <row r="1065" spans="1:38" ht="12.75" hidden="1" customHeight="1" x14ac:dyDescent="0.25">
      <c r="A1065" s="10" t="s">
        <v>2359</v>
      </c>
      <c r="B1065" s="11" t="s">
        <v>2360</v>
      </c>
      <c r="C1065" s="11" t="s">
        <v>32</v>
      </c>
      <c r="D1065" s="90" t="str">
        <f t="shared" si="97"/>
        <v>04</v>
      </c>
      <c r="E1065" s="90" t="str">
        <f t="shared" si="98"/>
        <v>0406</v>
      </c>
      <c r="F1065" s="11" t="s">
        <v>2361</v>
      </c>
      <c r="G1065" s="11" t="s">
        <v>2362</v>
      </c>
      <c r="H1065" s="11">
        <v>452</v>
      </c>
      <c r="I1065" s="11" t="s">
        <v>2363</v>
      </c>
      <c r="J1065" s="11"/>
      <c r="K1065" s="13">
        <v>25</v>
      </c>
      <c r="L1065" s="14">
        <v>2</v>
      </c>
      <c r="M1065" s="75">
        <v>1</v>
      </c>
      <c r="N1065" s="11" t="s">
        <v>2366</v>
      </c>
      <c r="O1065" s="12" t="s">
        <v>2367</v>
      </c>
      <c r="P1065" s="16">
        <v>12257781454</v>
      </c>
      <c r="Q1065" s="18">
        <v>1</v>
      </c>
      <c r="R1065" s="20">
        <v>44501</v>
      </c>
      <c r="S1065" s="22">
        <v>2</v>
      </c>
      <c r="T1065" s="7" t="s">
        <v>2365</v>
      </c>
      <c r="U1065" s="51">
        <v>1</v>
      </c>
      <c r="V1065" s="79"/>
      <c r="W1065" s="78"/>
      <c r="X1065" s="49">
        <f t="shared" si="96"/>
        <v>0</v>
      </c>
      <c r="Y1065" s="16">
        <v>0</v>
      </c>
      <c r="Z1065" s="16">
        <v>6691000000</v>
      </c>
      <c r="AA1065" s="16">
        <v>2691944831</v>
      </c>
      <c r="AB1065" s="16">
        <v>9565836623</v>
      </c>
      <c r="AC1065" s="16">
        <v>0</v>
      </c>
      <c r="AD1065" s="55">
        <v>12257781454</v>
      </c>
      <c r="AF1065" s="58">
        <f t="shared" si="99"/>
        <v>0</v>
      </c>
      <c r="AJ1065" s="83">
        <f t="shared" si="100"/>
        <v>0</v>
      </c>
      <c r="AK1065" s="84">
        <f t="shared" si="101"/>
        <v>0</v>
      </c>
      <c r="AL1065" s="85"/>
    </row>
    <row r="1066" spans="1:38" ht="12.75" hidden="1" customHeight="1" x14ac:dyDescent="0.25">
      <c r="A1066" s="10" t="s">
        <v>2359</v>
      </c>
      <c r="B1066" s="11" t="s">
        <v>2360</v>
      </c>
      <c r="C1066" s="11" t="s">
        <v>32</v>
      </c>
      <c r="D1066" s="90" t="str">
        <f t="shared" si="97"/>
        <v>04</v>
      </c>
      <c r="E1066" s="90" t="str">
        <f t="shared" si="98"/>
        <v>0406</v>
      </c>
      <c r="F1066" s="11" t="s">
        <v>2361</v>
      </c>
      <c r="G1066" s="11" t="s">
        <v>2362</v>
      </c>
      <c r="H1066" s="11">
        <v>452</v>
      </c>
      <c r="I1066" s="11" t="s">
        <v>2363</v>
      </c>
      <c r="J1066" s="11"/>
      <c r="K1066" s="13">
        <v>25</v>
      </c>
      <c r="L1066" s="14">
        <v>2</v>
      </c>
      <c r="M1066" s="75">
        <v>1</v>
      </c>
      <c r="N1066" s="11" t="s">
        <v>634</v>
      </c>
      <c r="O1066" s="12" t="s">
        <v>37</v>
      </c>
      <c r="P1066" s="16">
        <v>571293595</v>
      </c>
      <c r="Q1066" s="18">
        <v>1</v>
      </c>
      <c r="R1066" s="20">
        <v>44197</v>
      </c>
      <c r="S1066" s="22">
        <v>12</v>
      </c>
      <c r="T1066" s="7" t="s">
        <v>2365</v>
      </c>
      <c r="U1066" s="51">
        <v>1</v>
      </c>
      <c r="V1066" s="79"/>
      <c r="W1066" s="78"/>
      <c r="X1066" s="49">
        <f t="shared" si="96"/>
        <v>0</v>
      </c>
      <c r="Y1066" s="16">
        <v>0</v>
      </c>
      <c r="Z1066" s="16">
        <v>6691000000</v>
      </c>
      <c r="AA1066" s="41">
        <v>0</v>
      </c>
      <c r="AB1066" s="16">
        <v>571293595</v>
      </c>
      <c r="AC1066" s="16">
        <v>0</v>
      </c>
      <c r="AD1066" s="55">
        <v>571293595</v>
      </c>
      <c r="AF1066" s="58" t="e">
        <f t="shared" si="99"/>
        <v>#DIV/0!</v>
      </c>
      <c r="AJ1066" s="83">
        <f t="shared" si="100"/>
        <v>0</v>
      </c>
      <c r="AK1066" s="84">
        <f t="shared" si="101"/>
        <v>0</v>
      </c>
      <c r="AL1066" s="85"/>
    </row>
    <row r="1067" spans="1:38" ht="12.75" hidden="1" customHeight="1" x14ac:dyDescent="0.25">
      <c r="A1067" s="10" t="s">
        <v>2359</v>
      </c>
      <c r="B1067" s="11" t="s">
        <v>2360</v>
      </c>
      <c r="C1067" s="11" t="s">
        <v>32</v>
      </c>
      <c r="D1067" s="90" t="str">
        <f t="shared" si="97"/>
        <v>04</v>
      </c>
      <c r="E1067" s="90" t="str">
        <f t="shared" si="98"/>
        <v>0406</v>
      </c>
      <c r="F1067" s="11" t="s">
        <v>2361</v>
      </c>
      <c r="G1067" s="11" t="s">
        <v>2362</v>
      </c>
      <c r="H1067" s="11">
        <v>452</v>
      </c>
      <c r="I1067" s="11" t="s">
        <v>2363</v>
      </c>
      <c r="J1067" s="11"/>
      <c r="K1067" s="13">
        <v>25</v>
      </c>
      <c r="L1067" s="14">
        <v>2</v>
      </c>
      <c r="M1067" s="75">
        <v>1</v>
      </c>
      <c r="N1067" s="11" t="s">
        <v>2368</v>
      </c>
      <c r="O1067" s="12" t="s">
        <v>37</v>
      </c>
      <c r="P1067" s="16">
        <v>5657034608</v>
      </c>
      <c r="Q1067" s="18">
        <v>1</v>
      </c>
      <c r="R1067" s="20">
        <v>44501</v>
      </c>
      <c r="S1067" s="22">
        <v>2</v>
      </c>
      <c r="T1067" s="7" t="s">
        <v>2365</v>
      </c>
      <c r="U1067" s="51">
        <v>1</v>
      </c>
      <c r="V1067" s="79"/>
      <c r="W1067" s="78"/>
      <c r="X1067" s="49">
        <f t="shared" si="96"/>
        <v>0</v>
      </c>
      <c r="Y1067" s="16">
        <v>0</v>
      </c>
      <c r="Z1067" s="16">
        <v>6691000000</v>
      </c>
      <c r="AA1067" s="16">
        <v>3999055169</v>
      </c>
      <c r="AB1067" s="16">
        <v>1657979439</v>
      </c>
      <c r="AC1067" s="16">
        <v>0</v>
      </c>
      <c r="AD1067" s="55">
        <v>5657034608</v>
      </c>
      <c r="AF1067" s="58">
        <f t="shared" si="99"/>
        <v>0</v>
      </c>
      <c r="AJ1067" s="83">
        <f t="shared" si="100"/>
        <v>0</v>
      </c>
      <c r="AK1067" s="84">
        <f t="shared" si="101"/>
        <v>0</v>
      </c>
      <c r="AL1067" s="85"/>
    </row>
    <row r="1068" spans="1:38" ht="12.75" hidden="1" customHeight="1" x14ac:dyDescent="0.25">
      <c r="A1068" s="10" t="s">
        <v>2359</v>
      </c>
      <c r="B1068" s="11" t="s">
        <v>2360</v>
      </c>
      <c r="C1068" s="11" t="s">
        <v>32</v>
      </c>
      <c r="D1068" s="90" t="str">
        <f t="shared" si="97"/>
        <v>04</v>
      </c>
      <c r="E1068" s="90" t="str">
        <f t="shared" si="98"/>
        <v>0406</v>
      </c>
      <c r="F1068" s="11" t="s">
        <v>2361</v>
      </c>
      <c r="G1068" s="11" t="s">
        <v>2369</v>
      </c>
      <c r="H1068" s="11">
        <v>453</v>
      </c>
      <c r="I1068" s="11" t="s">
        <v>2370</v>
      </c>
      <c r="J1068" s="11" t="s">
        <v>2371</v>
      </c>
      <c r="K1068" s="13">
        <v>30000</v>
      </c>
      <c r="L1068" s="14">
        <v>4000</v>
      </c>
      <c r="M1068" s="75">
        <v>6654</v>
      </c>
      <c r="N1068" s="11" t="s">
        <v>2372</v>
      </c>
      <c r="O1068" s="12" t="s">
        <v>37</v>
      </c>
      <c r="P1068" s="16">
        <v>138000000</v>
      </c>
      <c r="Q1068" s="18">
        <v>1</v>
      </c>
      <c r="R1068" s="20">
        <v>44440</v>
      </c>
      <c r="S1068" s="22">
        <v>4</v>
      </c>
      <c r="T1068" s="7" t="s">
        <v>2365</v>
      </c>
      <c r="U1068" s="51">
        <v>1</v>
      </c>
      <c r="V1068" s="79"/>
      <c r="W1068" s="78"/>
      <c r="X1068" s="49">
        <f t="shared" si="96"/>
        <v>0</v>
      </c>
      <c r="Y1068" s="16">
        <v>0</v>
      </c>
      <c r="Z1068" s="16">
        <v>309000000</v>
      </c>
      <c r="AA1068" s="16">
        <v>138000000</v>
      </c>
      <c r="AB1068" s="16">
        <v>0</v>
      </c>
      <c r="AC1068" s="16">
        <v>0</v>
      </c>
      <c r="AD1068" s="55">
        <v>138000000</v>
      </c>
      <c r="AF1068" s="58">
        <f t="shared" si="99"/>
        <v>0</v>
      </c>
      <c r="AJ1068" s="83">
        <f t="shared" si="100"/>
        <v>0</v>
      </c>
      <c r="AK1068" s="84">
        <f t="shared" si="101"/>
        <v>0</v>
      </c>
      <c r="AL1068" s="85"/>
    </row>
    <row r="1069" spans="1:38" ht="12.75" hidden="1" customHeight="1" x14ac:dyDescent="0.25">
      <c r="A1069" s="10" t="s">
        <v>2359</v>
      </c>
      <c r="B1069" s="11" t="s">
        <v>2360</v>
      </c>
      <c r="C1069" s="11" t="s">
        <v>32</v>
      </c>
      <c r="D1069" s="90" t="str">
        <f t="shared" si="97"/>
        <v>04</v>
      </c>
      <c r="E1069" s="90" t="str">
        <f t="shared" si="98"/>
        <v>0406</v>
      </c>
      <c r="F1069" s="11" t="s">
        <v>2361</v>
      </c>
      <c r="G1069" s="11" t="s">
        <v>2369</v>
      </c>
      <c r="H1069" s="11">
        <v>453</v>
      </c>
      <c r="I1069" s="11" t="s">
        <v>2370</v>
      </c>
      <c r="J1069" s="11" t="s">
        <v>2371</v>
      </c>
      <c r="K1069" s="13">
        <v>30000</v>
      </c>
      <c r="L1069" s="14">
        <v>4000</v>
      </c>
      <c r="M1069" s="75">
        <v>6654</v>
      </c>
      <c r="N1069" s="11" t="s">
        <v>2373</v>
      </c>
      <c r="O1069" s="12" t="s">
        <v>37</v>
      </c>
      <c r="P1069" s="16">
        <v>171000000</v>
      </c>
      <c r="Q1069" s="18">
        <v>7</v>
      </c>
      <c r="R1069" s="20">
        <v>44197</v>
      </c>
      <c r="S1069" s="22">
        <v>12</v>
      </c>
      <c r="T1069" s="7" t="s">
        <v>2365</v>
      </c>
      <c r="U1069" s="51">
        <v>7</v>
      </c>
      <c r="V1069" s="79"/>
      <c r="W1069" s="78"/>
      <c r="X1069" s="49">
        <f t="shared" si="96"/>
        <v>0</v>
      </c>
      <c r="Y1069" s="16">
        <v>0</v>
      </c>
      <c r="Z1069" s="16">
        <v>309000000</v>
      </c>
      <c r="AA1069" s="16">
        <v>171000000</v>
      </c>
      <c r="AB1069" s="16">
        <v>0</v>
      </c>
      <c r="AC1069" s="16">
        <v>0</v>
      </c>
      <c r="AD1069" s="55">
        <v>171000000</v>
      </c>
      <c r="AF1069" s="58">
        <f t="shared" si="99"/>
        <v>0</v>
      </c>
      <c r="AJ1069" s="83">
        <f t="shared" si="100"/>
        <v>0</v>
      </c>
      <c r="AK1069" s="84">
        <f t="shared" si="101"/>
        <v>0</v>
      </c>
      <c r="AL1069" s="85"/>
    </row>
    <row r="1070" spans="1:38" ht="12.75" hidden="1" customHeight="1" x14ac:dyDescent="0.25">
      <c r="A1070" s="10" t="s">
        <v>2374</v>
      </c>
      <c r="B1070" s="11" t="s">
        <v>2375</v>
      </c>
      <c r="C1070" s="11" t="s">
        <v>92</v>
      </c>
      <c r="D1070" s="90" t="str">
        <f t="shared" si="97"/>
        <v>45</v>
      </c>
      <c r="E1070" s="90" t="str">
        <f t="shared" si="98"/>
        <v>4599</v>
      </c>
      <c r="F1070" s="11" t="s">
        <v>2376</v>
      </c>
      <c r="G1070" s="11" t="s">
        <v>75</v>
      </c>
      <c r="H1070" s="11">
        <v>155</v>
      </c>
      <c r="I1070" s="11" t="s">
        <v>2377</v>
      </c>
      <c r="J1070" s="11" t="s">
        <v>2378</v>
      </c>
      <c r="K1070" s="13">
        <v>100</v>
      </c>
      <c r="L1070" s="14">
        <v>35</v>
      </c>
      <c r="M1070" s="75">
        <v>35</v>
      </c>
      <c r="N1070" s="11" t="s">
        <v>2379</v>
      </c>
      <c r="O1070" s="12" t="s">
        <v>37</v>
      </c>
      <c r="P1070" s="16">
        <v>258777831</v>
      </c>
      <c r="Q1070" s="18">
        <v>1</v>
      </c>
      <c r="R1070" s="20">
        <v>44197</v>
      </c>
      <c r="S1070" s="22">
        <v>12</v>
      </c>
      <c r="T1070" s="7" t="s">
        <v>2380</v>
      </c>
      <c r="U1070" s="51">
        <v>1</v>
      </c>
      <c r="V1070" s="79"/>
      <c r="W1070" s="78"/>
      <c r="X1070" s="49">
        <f t="shared" si="96"/>
        <v>0</v>
      </c>
      <c r="Y1070" s="16">
        <v>0</v>
      </c>
      <c r="Z1070" s="16">
        <v>445598000</v>
      </c>
      <c r="AA1070" s="16">
        <v>258777831</v>
      </c>
      <c r="AB1070" s="16">
        <v>0</v>
      </c>
      <c r="AC1070" s="16">
        <v>0</v>
      </c>
      <c r="AD1070" s="55">
        <v>258777831</v>
      </c>
      <c r="AF1070" s="58">
        <f t="shared" si="99"/>
        <v>0</v>
      </c>
      <c r="AJ1070" s="83">
        <f t="shared" si="100"/>
        <v>0</v>
      </c>
      <c r="AK1070" s="84">
        <f t="shared" si="101"/>
        <v>0</v>
      </c>
      <c r="AL1070" s="85"/>
    </row>
    <row r="1071" spans="1:38" ht="12.75" hidden="1" customHeight="1" x14ac:dyDescent="0.25">
      <c r="A1071" s="10" t="s">
        <v>2374</v>
      </c>
      <c r="B1071" s="11" t="s">
        <v>2375</v>
      </c>
      <c r="C1071" s="11" t="s">
        <v>92</v>
      </c>
      <c r="D1071" s="90" t="str">
        <f t="shared" si="97"/>
        <v>45</v>
      </c>
      <c r="E1071" s="90" t="str">
        <f t="shared" si="98"/>
        <v>4599</v>
      </c>
      <c r="F1071" s="11" t="s">
        <v>2376</v>
      </c>
      <c r="G1071" s="11" t="s">
        <v>75</v>
      </c>
      <c r="H1071" s="11">
        <v>155</v>
      </c>
      <c r="I1071" s="11" t="s">
        <v>2377</v>
      </c>
      <c r="J1071" s="11" t="s">
        <v>2378</v>
      </c>
      <c r="K1071" s="13">
        <v>100</v>
      </c>
      <c r="L1071" s="14">
        <v>35</v>
      </c>
      <c r="M1071" s="75">
        <v>35</v>
      </c>
      <c r="N1071" s="11" t="s">
        <v>2381</v>
      </c>
      <c r="O1071" s="12" t="s">
        <v>37</v>
      </c>
      <c r="P1071" s="16">
        <v>120050000</v>
      </c>
      <c r="Q1071" s="18">
        <v>45</v>
      </c>
      <c r="R1071" s="20">
        <v>44197</v>
      </c>
      <c r="S1071" s="22">
        <v>12</v>
      </c>
      <c r="T1071" s="7" t="s">
        <v>2380</v>
      </c>
      <c r="U1071" s="51">
        <v>45</v>
      </c>
      <c r="V1071" s="79"/>
      <c r="W1071" s="78"/>
      <c r="X1071" s="49">
        <f t="shared" si="96"/>
        <v>0</v>
      </c>
      <c r="Y1071" s="16">
        <v>0</v>
      </c>
      <c r="Z1071" s="16">
        <v>445598000</v>
      </c>
      <c r="AA1071" s="16">
        <v>120050000</v>
      </c>
      <c r="AB1071" s="16">
        <v>0</v>
      </c>
      <c r="AC1071" s="16">
        <v>0</v>
      </c>
      <c r="AD1071" s="55">
        <v>120050000</v>
      </c>
      <c r="AF1071" s="58">
        <f t="shared" si="99"/>
        <v>0</v>
      </c>
      <c r="AJ1071" s="83">
        <f t="shared" si="100"/>
        <v>0</v>
      </c>
      <c r="AK1071" s="84">
        <f t="shared" si="101"/>
        <v>0</v>
      </c>
      <c r="AL1071" s="85"/>
    </row>
    <row r="1072" spans="1:38" ht="12.75" hidden="1" customHeight="1" x14ac:dyDescent="0.25">
      <c r="A1072" s="10" t="s">
        <v>2374</v>
      </c>
      <c r="B1072" s="11" t="s">
        <v>2375</v>
      </c>
      <c r="C1072" s="11" t="s">
        <v>92</v>
      </c>
      <c r="D1072" s="90" t="str">
        <f t="shared" si="97"/>
        <v>45</v>
      </c>
      <c r="E1072" s="90" t="str">
        <f t="shared" si="98"/>
        <v>4599</v>
      </c>
      <c r="F1072" s="11" t="s">
        <v>2376</v>
      </c>
      <c r="G1072" s="11" t="s">
        <v>75</v>
      </c>
      <c r="H1072" s="11">
        <v>155</v>
      </c>
      <c r="I1072" s="11" t="s">
        <v>2377</v>
      </c>
      <c r="J1072" s="11" t="s">
        <v>2378</v>
      </c>
      <c r="K1072" s="13">
        <v>100</v>
      </c>
      <c r="L1072" s="14">
        <v>35</v>
      </c>
      <c r="M1072" s="75">
        <v>35</v>
      </c>
      <c r="N1072" s="11" t="s">
        <v>2382</v>
      </c>
      <c r="O1072" s="12" t="s">
        <v>37</v>
      </c>
      <c r="P1072" s="16">
        <v>66770169</v>
      </c>
      <c r="Q1072" s="18">
        <v>1</v>
      </c>
      <c r="R1072" s="20">
        <v>44197</v>
      </c>
      <c r="S1072" s="22">
        <v>12</v>
      </c>
      <c r="T1072" s="7" t="s">
        <v>2380</v>
      </c>
      <c r="U1072" s="51">
        <v>1</v>
      </c>
      <c r="V1072" s="79"/>
      <c r="W1072" s="78"/>
      <c r="X1072" s="49">
        <f t="shared" si="96"/>
        <v>0</v>
      </c>
      <c r="Y1072" s="16">
        <v>0</v>
      </c>
      <c r="Z1072" s="16">
        <v>445598000</v>
      </c>
      <c r="AA1072" s="16">
        <v>66770169</v>
      </c>
      <c r="AB1072" s="16">
        <v>0</v>
      </c>
      <c r="AC1072" s="16">
        <v>0</v>
      </c>
      <c r="AD1072" s="55">
        <v>66770169</v>
      </c>
      <c r="AF1072" s="58">
        <f t="shared" si="99"/>
        <v>0</v>
      </c>
      <c r="AJ1072" s="83">
        <f t="shared" si="100"/>
        <v>0</v>
      </c>
      <c r="AK1072" s="84">
        <f t="shared" si="101"/>
        <v>0</v>
      </c>
      <c r="AL1072" s="85"/>
    </row>
    <row r="1073" spans="1:38" ht="12.75" hidden="1" customHeight="1" x14ac:dyDescent="0.25">
      <c r="A1073" s="10" t="s">
        <v>2374</v>
      </c>
      <c r="B1073" s="11" t="s">
        <v>2375</v>
      </c>
      <c r="C1073" s="11" t="s">
        <v>92</v>
      </c>
      <c r="D1073" s="90" t="str">
        <f t="shared" si="97"/>
        <v>45</v>
      </c>
      <c r="E1073" s="90" t="str">
        <f t="shared" si="98"/>
        <v>4599</v>
      </c>
      <c r="F1073" s="11" t="s">
        <v>2376</v>
      </c>
      <c r="G1073" s="11" t="s">
        <v>75</v>
      </c>
      <c r="H1073" s="11">
        <v>156</v>
      </c>
      <c r="I1073" s="11" t="s">
        <v>2383</v>
      </c>
      <c r="J1073" s="11" t="s">
        <v>2384</v>
      </c>
      <c r="K1073" s="13">
        <v>100</v>
      </c>
      <c r="L1073" s="14">
        <v>50</v>
      </c>
      <c r="M1073" s="75">
        <v>50</v>
      </c>
      <c r="N1073" s="11" t="s">
        <v>2385</v>
      </c>
      <c r="O1073" s="12" t="s">
        <v>37</v>
      </c>
      <c r="P1073" s="16">
        <v>56300000</v>
      </c>
      <c r="Q1073" s="18">
        <v>1</v>
      </c>
      <c r="R1073" s="20">
        <v>44197</v>
      </c>
      <c r="S1073" s="22">
        <v>12</v>
      </c>
      <c r="T1073" s="7" t="s">
        <v>2380</v>
      </c>
      <c r="U1073" s="51">
        <v>1</v>
      </c>
      <c r="V1073" s="79"/>
      <c r="W1073" s="78"/>
      <c r="X1073" s="49">
        <f t="shared" si="96"/>
        <v>0</v>
      </c>
      <c r="Y1073" s="16">
        <v>0</v>
      </c>
      <c r="Z1073" s="16">
        <v>212622951</v>
      </c>
      <c r="AA1073" s="16">
        <v>56300000</v>
      </c>
      <c r="AB1073" s="16">
        <v>0</v>
      </c>
      <c r="AC1073" s="16">
        <v>0</v>
      </c>
      <c r="AD1073" s="55">
        <v>56300000</v>
      </c>
      <c r="AF1073" s="58">
        <f t="shared" si="99"/>
        <v>0</v>
      </c>
      <c r="AJ1073" s="83">
        <f t="shared" si="100"/>
        <v>0</v>
      </c>
      <c r="AK1073" s="84">
        <f t="shared" si="101"/>
        <v>0</v>
      </c>
      <c r="AL1073" s="85"/>
    </row>
    <row r="1074" spans="1:38" ht="12.75" hidden="1" customHeight="1" x14ac:dyDescent="0.25">
      <c r="A1074" s="10" t="s">
        <v>2374</v>
      </c>
      <c r="B1074" s="11" t="s">
        <v>2375</v>
      </c>
      <c r="C1074" s="11" t="s">
        <v>92</v>
      </c>
      <c r="D1074" s="90" t="str">
        <f t="shared" si="97"/>
        <v>45</v>
      </c>
      <c r="E1074" s="90" t="str">
        <f t="shared" si="98"/>
        <v>4599</v>
      </c>
      <c r="F1074" s="11" t="s">
        <v>2376</v>
      </c>
      <c r="G1074" s="11" t="s">
        <v>75</v>
      </c>
      <c r="H1074" s="11">
        <v>156</v>
      </c>
      <c r="I1074" s="11" t="s">
        <v>2383</v>
      </c>
      <c r="J1074" s="11" t="s">
        <v>2384</v>
      </c>
      <c r="K1074" s="13">
        <v>100</v>
      </c>
      <c r="L1074" s="14">
        <v>50</v>
      </c>
      <c r="M1074" s="75">
        <v>50</v>
      </c>
      <c r="N1074" s="11" t="s">
        <v>2386</v>
      </c>
      <c r="O1074" s="12" t="s">
        <v>37</v>
      </c>
      <c r="P1074" s="16">
        <v>36300000</v>
      </c>
      <c r="Q1074" s="18">
        <v>1</v>
      </c>
      <c r="R1074" s="20">
        <v>44197</v>
      </c>
      <c r="S1074" s="22">
        <v>12</v>
      </c>
      <c r="T1074" s="7" t="s">
        <v>2380</v>
      </c>
      <c r="U1074" s="51">
        <v>1</v>
      </c>
      <c r="V1074" s="79"/>
      <c r="W1074" s="78"/>
      <c r="X1074" s="49">
        <f t="shared" si="96"/>
        <v>0</v>
      </c>
      <c r="Y1074" s="16">
        <v>0</v>
      </c>
      <c r="Z1074" s="16">
        <v>212622951</v>
      </c>
      <c r="AA1074" s="16">
        <v>36300000</v>
      </c>
      <c r="AB1074" s="16">
        <v>0</v>
      </c>
      <c r="AC1074" s="16">
        <v>0</v>
      </c>
      <c r="AD1074" s="55">
        <v>36300000</v>
      </c>
      <c r="AF1074" s="58">
        <f t="shared" si="99"/>
        <v>0</v>
      </c>
      <c r="AJ1074" s="83">
        <f t="shared" si="100"/>
        <v>0</v>
      </c>
      <c r="AK1074" s="84">
        <f t="shared" si="101"/>
        <v>0</v>
      </c>
      <c r="AL1074" s="85"/>
    </row>
    <row r="1075" spans="1:38" ht="12.75" hidden="1" customHeight="1" x14ac:dyDescent="0.25">
      <c r="A1075" s="10" t="s">
        <v>2374</v>
      </c>
      <c r="B1075" s="11" t="s">
        <v>2375</v>
      </c>
      <c r="C1075" s="11" t="s">
        <v>92</v>
      </c>
      <c r="D1075" s="90" t="str">
        <f t="shared" si="97"/>
        <v>45</v>
      </c>
      <c r="E1075" s="90" t="str">
        <f t="shared" si="98"/>
        <v>4599</v>
      </c>
      <c r="F1075" s="11" t="s">
        <v>2376</v>
      </c>
      <c r="G1075" s="11" t="s">
        <v>75</v>
      </c>
      <c r="H1075" s="11">
        <v>156</v>
      </c>
      <c r="I1075" s="11" t="s">
        <v>2383</v>
      </c>
      <c r="J1075" s="11" t="s">
        <v>2384</v>
      </c>
      <c r="K1075" s="13">
        <v>100</v>
      </c>
      <c r="L1075" s="14">
        <v>50</v>
      </c>
      <c r="M1075" s="75">
        <v>50</v>
      </c>
      <c r="N1075" s="11" t="s">
        <v>2387</v>
      </c>
      <c r="O1075" s="12" t="s">
        <v>37</v>
      </c>
      <c r="P1075" s="16">
        <v>120022951</v>
      </c>
      <c r="Q1075" s="18">
        <v>1</v>
      </c>
      <c r="R1075" s="20">
        <v>44197</v>
      </c>
      <c r="S1075" s="22">
        <v>12</v>
      </c>
      <c r="T1075" s="7" t="s">
        <v>2380</v>
      </c>
      <c r="U1075" s="51">
        <v>1</v>
      </c>
      <c r="V1075" s="79"/>
      <c r="W1075" s="78"/>
      <c r="X1075" s="49">
        <f t="shared" si="96"/>
        <v>0</v>
      </c>
      <c r="Y1075" s="16">
        <v>0</v>
      </c>
      <c r="Z1075" s="16">
        <v>212622951</v>
      </c>
      <c r="AA1075" s="16">
        <v>120022951</v>
      </c>
      <c r="AB1075" s="16">
        <v>0</v>
      </c>
      <c r="AC1075" s="16">
        <v>0</v>
      </c>
      <c r="AD1075" s="55">
        <v>120022951</v>
      </c>
      <c r="AF1075" s="58">
        <f t="shared" si="99"/>
        <v>0</v>
      </c>
      <c r="AJ1075" s="83">
        <f t="shared" si="100"/>
        <v>0</v>
      </c>
      <c r="AK1075" s="84">
        <f t="shared" si="101"/>
        <v>0</v>
      </c>
      <c r="AL1075" s="85"/>
    </row>
    <row r="1076" spans="1:38" ht="12.75" hidden="1" customHeight="1" x14ac:dyDescent="0.25">
      <c r="A1076" s="10" t="s">
        <v>2374</v>
      </c>
      <c r="B1076" s="11" t="s">
        <v>2375</v>
      </c>
      <c r="C1076" s="11" t="s">
        <v>92</v>
      </c>
      <c r="D1076" s="90" t="str">
        <f t="shared" si="97"/>
        <v>45</v>
      </c>
      <c r="E1076" s="90" t="str">
        <f t="shared" si="98"/>
        <v>4599</v>
      </c>
      <c r="F1076" s="11" t="s">
        <v>2376</v>
      </c>
      <c r="G1076" s="11" t="s">
        <v>75</v>
      </c>
      <c r="H1076" s="11">
        <v>157</v>
      </c>
      <c r="I1076" s="11" t="s">
        <v>2388</v>
      </c>
      <c r="J1076" s="11" t="s">
        <v>105</v>
      </c>
      <c r="K1076" s="13">
        <v>15</v>
      </c>
      <c r="L1076" s="14">
        <v>6</v>
      </c>
      <c r="M1076" s="75">
        <v>6</v>
      </c>
      <c r="N1076" s="11" t="s">
        <v>2389</v>
      </c>
      <c r="O1076" s="12" t="s">
        <v>37</v>
      </c>
      <c r="P1076" s="16">
        <v>150000000</v>
      </c>
      <c r="Q1076" s="18">
        <v>1</v>
      </c>
      <c r="R1076" s="20">
        <v>44197</v>
      </c>
      <c r="S1076" s="22">
        <v>12</v>
      </c>
      <c r="T1076" s="7" t="s">
        <v>2380</v>
      </c>
      <c r="U1076" s="51">
        <v>1</v>
      </c>
      <c r="V1076" s="79"/>
      <c r="W1076" s="78"/>
      <c r="X1076" s="49">
        <f t="shared" si="96"/>
        <v>0</v>
      </c>
      <c r="Y1076" s="16">
        <v>0</v>
      </c>
      <c r="Z1076" s="16">
        <v>357476455</v>
      </c>
      <c r="AA1076" s="16">
        <v>150000000</v>
      </c>
      <c r="AB1076" s="16">
        <v>0</v>
      </c>
      <c r="AC1076" s="16">
        <v>0</v>
      </c>
      <c r="AD1076" s="55">
        <v>150000000</v>
      </c>
      <c r="AF1076" s="58">
        <f t="shared" si="99"/>
        <v>0</v>
      </c>
      <c r="AJ1076" s="83">
        <f t="shared" si="100"/>
        <v>0</v>
      </c>
      <c r="AK1076" s="84">
        <f t="shared" si="101"/>
        <v>0</v>
      </c>
      <c r="AL1076" s="85"/>
    </row>
    <row r="1077" spans="1:38" ht="12.75" hidden="1" customHeight="1" x14ac:dyDescent="0.25">
      <c r="A1077" s="10" t="s">
        <v>2374</v>
      </c>
      <c r="B1077" s="11" t="s">
        <v>2375</v>
      </c>
      <c r="C1077" s="11" t="s">
        <v>92</v>
      </c>
      <c r="D1077" s="90" t="str">
        <f t="shared" si="97"/>
        <v>45</v>
      </c>
      <c r="E1077" s="90" t="str">
        <f t="shared" si="98"/>
        <v>4599</v>
      </c>
      <c r="F1077" s="11" t="s">
        <v>2376</v>
      </c>
      <c r="G1077" s="11" t="s">
        <v>75</v>
      </c>
      <c r="H1077" s="11">
        <v>157</v>
      </c>
      <c r="I1077" s="11" t="s">
        <v>2388</v>
      </c>
      <c r="J1077" s="11" t="s">
        <v>105</v>
      </c>
      <c r="K1077" s="13">
        <v>15</v>
      </c>
      <c r="L1077" s="14">
        <v>6</v>
      </c>
      <c r="M1077" s="75">
        <v>6</v>
      </c>
      <c r="N1077" s="11" t="s">
        <v>2390</v>
      </c>
      <c r="O1077" s="12" t="s">
        <v>37</v>
      </c>
      <c r="P1077" s="16">
        <v>66000000</v>
      </c>
      <c r="Q1077" s="18">
        <v>1</v>
      </c>
      <c r="R1077" s="20">
        <v>44197</v>
      </c>
      <c r="S1077" s="22">
        <v>12</v>
      </c>
      <c r="T1077" s="7" t="s">
        <v>2380</v>
      </c>
      <c r="U1077" s="51">
        <v>1</v>
      </c>
      <c r="V1077" s="79"/>
      <c r="W1077" s="78"/>
      <c r="X1077" s="49">
        <f t="shared" si="96"/>
        <v>0</v>
      </c>
      <c r="Y1077" s="16">
        <v>0</v>
      </c>
      <c r="Z1077" s="16">
        <v>357476455</v>
      </c>
      <c r="AA1077" s="16">
        <v>66000000</v>
      </c>
      <c r="AB1077" s="16">
        <v>0</v>
      </c>
      <c r="AC1077" s="16">
        <v>0</v>
      </c>
      <c r="AD1077" s="55">
        <v>66000000</v>
      </c>
      <c r="AF1077" s="58">
        <f t="shared" si="99"/>
        <v>0</v>
      </c>
      <c r="AJ1077" s="83">
        <f t="shared" si="100"/>
        <v>0</v>
      </c>
      <c r="AK1077" s="84">
        <f t="shared" si="101"/>
        <v>0</v>
      </c>
      <c r="AL1077" s="85"/>
    </row>
    <row r="1078" spans="1:38" ht="12.75" hidden="1" customHeight="1" x14ac:dyDescent="0.25">
      <c r="A1078" s="10" t="s">
        <v>2374</v>
      </c>
      <c r="B1078" s="11" t="s">
        <v>2375</v>
      </c>
      <c r="C1078" s="11" t="s">
        <v>92</v>
      </c>
      <c r="D1078" s="90" t="str">
        <f t="shared" si="97"/>
        <v>45</v>
      </c>
      <c r="E1078" s="90" t="str">
        <f t="shared" si="98"/>
        <v>4599</v>
      </c>
      <c r="F1078" s="11" t="s">
        <v>2376</v>
      </c>
      <c r="G1078" s="11" t="s">
        <v>75</v>
      </c>
      <c r="H1078" s="11">
        <v>157</v>
      </c>
      <c r="I1078" s="11" t="s">
        <v>2388</v>
      </c>
      <c r="J1078" s="11" t="s">
        <v>105</v>
      </c>
      <c r="K1078" s="13">
        <v>15</v>
      </c>
      <c r="L1078" s="14">
        <v>6</v>
      </c>
      <c r="M1078" s="75">
        <v>6</v>
      </c>
      <c r="N1078" s="11" t="s">
        <v>2391</v>
      </c>
      <c r="O1078" s="12" t="s">
        <v>37</v>
      </c>
      <c r="P1078" s="16">
        <v>141476455</v>
      </c>
      <c r="Q1078" s="18">
        <v>1</v>
      </c>
      <c r="R1078" s="20">
        <v>44197</v>
      </c>
      <c r="S1078" s="22">
        <v>12</v>
      </c>
      <c r="T1078" s="7" t="s">
        <v>2380</v>
      </c>
      <c r="U1078" s="51">
        <v>1</v>
      </c>
      <c r="V1078" s="79"/>
      <c r="W1078" s="78"/>
      <c r="X1078" s="49">
        <f t="shared" si="96"/>
        <v>0</v>
      </c>
      <c r="Y1078" s="16">
        <v>0</v>
      </c>
      <c r="Z1078" s="16">
        <v>357476455</v>
      </c>
      <c r="AA1078" s="16">
        <v>141476455</v>
      </c>
      <c r="AB1078" s="16">
        <v>0</v>
      </c>
      <c r="AC1078" s="16">
        <v>0</v>
      </c>
      <c r="AD1078" s="55">
        <v>141476455</v>
      </c>
      <c r="AF1078" s="58">
        <f t="shared" si="99"/>
        <v>0</v>
      </c>
      <c r="AJ1078" s="83">
        <f t="shared" si="100"/>
        <v>0</v>
      </c>
      <c r="AK1078" s="84">
        <f t="shared" si="101"/>
        <v>0</v>
      </c>
      <c r="AL1078" s="85"/>
    </row>
    <row r="1079" spans="1:38" ht="12.75" hidden="1" customHeight="1" x14ac:dyDescent="0.25">
      <c r="A1079" s="10" t="s">
        <v>2392</v>
      </c>
      <c r="B1079" s="11" t="s">
        <v>2393</v>
      </c>
      <c r="C1079" s="11" t="s">
        <v>92</v>
      </c>
      <c r="D1079" s="90" t="str">
        <f t="shared" si="97"/>
        <v>36</v>
      </c>
      <c r="E1079" s="90" t="str">
        <f t="shared" si="98"/>
        <v>3601</v>
      </c>
      <c r="F1079" s="11" t="s">
        <v>2394</v>
      </c>
      <c r="G1079" s="11" t="s">
        <v>2395</v>
      </c>
      <c r="H1079" s="11">
        <v>125</v>
      </c>
      <c r="I1079" s="11" t="s">
        <v>2396</v>
      </c>
      <c r="J1079" s="11" t="s">
        <v>2397</v>
      </c>
      <c r="K1079" s="13">
        <v>116</v>
      </c>
      <c r="L1079" s="14">
        <v>39</v>
      </c>
      <c r="M1079" s="75">
        <v>39</v>
      </c>
      <c r="N1079" s="11" t="s">
        <v>2398</v>
      </c>
      <c r="O1079" s="12" t="s">
        <v>573</v>
      </c>
      <c r="P1079" s="16">
        <v>5000000</v>
      </c>
      <c r="Q1079" s="18">
        <v>15</v>
      </c>
      <c r="R1079" s="20">
        <v>44197</v>
      </c>
      <c r="S1079" s="22">
        <v>12</v>
      </c>
      <c r="T1079" s="7" t="s">
        <v>2399</v>
      </c>
      <c r="U1079" s="51">
        <v>15</v>
      </c>
      <c r="V1079" s="79"/>
      <c r="W1079" s="78"/>
      <c r="X1079" s="49">
        <f t="shared" si="96"/>
        <v>0</v>
      </c>
      <c r="Y1079" s="16">
        <v>0</v>
      </c>
      <c r="Z1079" s="16">
        <v>5000000</v>
      </c>
      <c r="AA1079" s="16">
        <v>5000000</v>
      </c>
      <c r="AB1079" s="16">
        <v>0</v>
      </c>
      <c r="AC1079" s="16">
        <v>0</v>
      </c>
      <c r="AD1079" s="55">
        <v>5000000</v>
      </c>
      <c r="AF1079" s="58">
        <f t="shared" si="99"/>
        <v>0</v>
      </c>
      <c r="AJ1079" s="83">
        <f t="shared" si="100"/>
        <v>0</v>
      </c>
      <c r="AK1079" s="84">
        <f t="shared" si="101"/>
        <v>0</v>
      </c>
      <c r="AL1079" s="85"/>
    </row>
    <row r="1080" spans="1:38" ht="12.75" hidden="1" customHeight="1" x14ac:dyDescent="0.25">
      <c r="A1080" s="10" t="s">
        <v>2392</v>
      </c>
      <c r="B1080" s="11" t="s">
        <v>2393</v>
      </c>
      <c r="C1080" s="11" t="s">
        <v>92</v>
      </c>
      <c r="D1080" s="90" t="str">
        <f t="shared" si="97"/>
        <v>36</v>
      </c>
      <c r="E1080" s="90" t="str">
        <f t="shared" si="98"/>
        <v>3601</v>
      </c>
      <c r="F1080" s="11" t="s">
        <v>2394</v>
      </c>
      <c r="G1080" s="11" t="s">
        <v>2400</v>
      </c>
      <c r="H1080" s="11">
        <v>126</v>
      </c>
      <c r="I1080" s="11" t="s">
        <v>2401</v>
      </c>
      <c r="J1080" s="11" t="s">
        <v>1979</v>
      </c>
      <c r="K1080" s="13">
        <v>20</v>
      </c>
      <c r="L1080" s="14">
        <v>5</v>
      </c>
      <c r="M1080" s="75">
        <v>5</v>
      </c>
      <c r="N1080" s="11" t="s">
        <v>2402</v>
      </c>
      <c r="O1080" s="12" t="s">
        <v>2403</v>
      </c>
      <c r="P1080" s="16">
        <v>30000000</v>
      </c>
      <c r="Q1080" s="18">
        <v>5</v>
      </c>
      <c r="R1080" s="20">
        <v>44197</v>
      </c>
      <c r="S1080" s="22">
        <v>12</v>
      </c>
      <c r="T1080" s="7" t="s">
        <v>2399</v>
      </c>
      <c r="U1080" s="51">
        <v>5</v>
      </c>
      <c r="V1080" s="79"/>
      <c r="W1080" s="78"/>
      <c r="X1080" s="49">
        <f t="shared" si="96"/>
        <v>0</v>
      </c>
      <c r="Y1080" s="16">
        <v>0</v>
      </c>
      <c r="Z1080" s="16">
        <v>30000000</v>
      </c>
      <c r="AA1080" s="16">
        <v>30000000</v>
      </c>
      <c r="AB1080" s="16">
        <v>0</v>
      </c>
      <c r="AC1080" s="16">
        <v>0</v>
      </c>
      <c r="AD1080" s="55">
        <v>30000000</v>
      </c>
      <c r="AF1080" s="58">
        <f t="shared" si="99"/>
        <v>0</v>
      </c>
      <c r="AJ1080" s="83">
        <f t="shared" si="100"/>
        <v>0</v>
      </c>
      <c r="AK1080" s="84">
        <f t="shared" si="101"/>
        <v>0</v>
      </c>
      <c r="AL1080" s="85"/>
    </row>
    <row r="1081" spans="1:38" ht="12.75" hidden="1" customHeight="1" x14ac:dyDescent="0.25">
      <c r="A1081" s="10" t="s">
        <v>2392</v>
      </c>
      <c r="B1081" s="11" t="s">
        <v>2393</v>
      </c>
      <c r="C1081" s="11" t="s">
        <v>92</v>
      </c>
      <c r="D1081" s="90" t="str">
        <f t="shared" si="97"/>
        <v>36</v>
      </c>
      <c r="E1081" s="90" t="str">
        <f t="shared" si="98"/>
        <v>3601</v>
      </c>
      <c r="F1081" s="11" t="s">
        <v>2394</v>
      </c>
      <c r="G1081" s="11" t="s">
        <v>2404</v>
      </c>
      <c r="H1081" s="11">
        <v>127</v>
      </c>
      <c r="I1081" s="11" t="s">
        <v>2405</v>
      </c>
      <c r="J1081" s="11" t="s">
        <v>2406</v>
      </c>
      <c r="K1081" s="13">
        <v>100</v>
      </c>
      <c r="L1081" s="14">
        <v>100</v>
      </c>
      <c r="M1081" s="75">
        <v>100</v>
      </c>
      <c r="N1081" s="11" t="s">
        <v>2407</v>
      </c>
      <c r="O1081" s="12" t="s">
        <v>2403</v>
      </c>
      <c r="P1081" s="16">
        <v>99000000</v>
      </c>
      <c r="Q1081" s="18">
        <v>18</v>
      </c>
      <c r="R1081" s="20">
        <v>44197</v>
      </c>
      <c r="S1081" s="22">
        <v>12</v>
      </c>
      <c r="T1081" s="7" t="s">
        <v>2399</v>
      </c>
      <c r="U1081" s="51">
        <v>18</v>
      </c>
      <c r="V1081" s="79"/>
      <c r="W1081" s="78"/>
      <c r="X1081" s="49">
        <f t="shared" si="96"/>
        <v>0</v>
      </c>
      <c r="Y1081" s="16">
        <v>0</v>
      </c>
      <c r="Z1081" s="16">
        <v>130000000</v>
      </c>
      <c r="AA1081" s="16">
        <v>95432800</v>
      </c>
      <c r="AB1081" s="16">
        <v>0</v>
      </c>
      <c r="AC1081" s="16">
        <v>0</v>
      </c>
      <c r="AD1081" s="55">
        <v>95432800</v>
      </c>
      <c r="AF1081" s="58">
        <f t="shared" si="99"/>
        <v>0</v>
      </c>
      <c r="AJ1081" s="83">
        <f t="shared" si="100"/>
        <v>0</v>
      </c>
      <c r="AK1081" s="84">
        <f t="shared" si="101"/>
        <v>0</v>
      </c>
      <c r="AL1081" s="85"/>
    </row>
    <row r="1082" spans="1:38" ht="12.75" hidden="1" customHeight="1" x14ac:dyDescent="0.25">
      <c r="A1082" s="10" t="s">
        <v>2392</v>
      </c>
      <c r="B1082" s="11" t="s">
        <v>2393</v>
      </c>
      <c r="C1082" s="11" t="s">
        <v>92</v>
      </c>
      <c r="D1082" s="90" t="str">
        <f t="shared" si="97"/>
        <v>36</v>
      </c>
      <c r="E1082" s="90" t="str">
        <f t="shared" si="98"/>
        <v>3601</v>
      </c>
      <c r="F1082" s="11" t="s">
        <v>2394</v>
      </c>
      <c r="G1082" s="11" t="s">
        <v>2404</v>
      </c>
      <c r="H1082" s="11">
        <v>127</v>
      </c>
      <c r="I1082" s="11" t="s">
        <v>2405</v>
      </c>
      <c r="J1082" s="11" t="s">
        <v>2406</v>
      </c>
      <c r="K1082" s="13">
        <v>100</v>
      </c>
      <c r="L1082" s="14">
        <v>100</v>
      </c>
      <c r="M1082" s="75">
        <v>100</v>
      </c>
      <c r="N1082" s="11" t="s">
        <v>2408</v>
      </c>
      <c r="O1082" s="12" t="s">
        <v>2403</v>
      </c>
      <c r="P1082" s="16">
        <v>36200000</v>
      </c>
      <c r="Q1082" s="18">
        <v>1</v>
      </c>
      <c r="R1082" s="20">
        <v>44197</v>
      </c>
      <c r="S1082" s="22">
        <v>12</v>
      </c>
      <c r="T1082" s="7" t="s">
        <v>2399</v>
      </c>
      <c r="U1082" s="51">
        <v>1</v>
      </c>
      <c r="V1082" s="79"/>
      <c r="W1082" s="78"/>
      <c r="X1082" s="49">
        <f t="shared" si="96"/>
        <v>0</v>
      </c>
      <c r="Y1082" s="16">
        <v>0</v>
      </c>
      <c r="Z1082" s="16">
        <v>130000000</v>
      </c>
      <c r="AA1082" s="16">
        <v>34567200</v>
      </c>
      <c r="AB1082" s="16">
        <v>0</v>
      </c>
      <c r="AC1082" s="16">
        <v>0</v>
      </c>
      <c r="AD1082" s="55">
        <v>34567200</v>
      </c>
      <c r="AF1082" s="58">
        <f t="shared" si="99"/>
        <v>0</v>
      </c>
      <c r="AJ1082" s="83">
        <f t="shared" si="100"/>
        <v>0</v>
      </c>
      <c r="AK1082" s="84">
        <f t="shared" si="101"/>
        <v>0</v>
      </c>
      <c r="AL1082" s="85"/>
    </row>
    <row r="1083" spans="1:38" ht="12.75" hidden="1" customHeight="1" x14ac:dyDescent="0.25">
      <c r="A1083" s="10" t="s">
        <v>2409</v>
      </c>
      <c r="B1083" s="11" t="s">
        <v>2410</v>
      </c>
      <c r="C1083" s="11" t="s">
        <v>567</v>
      </c>
      <c r="D1083" s="90" t="str">
        <f t="shared" si="97"/>
        <v>17</v>
      </c>
      <c r="E1083" s="90" t="str">
        <f t="shared" si="98"/>
        <v>1709</v>
      </c>
      <c r="F1083" s="11" t="s">
        <v>2357</v>
      </c>
      <c r="G1083" s="11" t="s">
        <v>2411</v>
      </c>
      <c r="H1083" s="11">
        <v>188</v>
      </c>
      <c r="I1083" s="11" t="s">
        <v>2412</v>
      </c>
      <c r="J1083" s="11" t="s">
        <v>2413</v>
      </c>
      <c r="K1083" s="13">
        <v>1</v>
      </c>
      <c r="L1083" s="14">
        <v>0.4</v>
      </c>
      <c r="M1083" s="75" t="s">
        <v>2826</v>
      </c>
      <c r="N1083" s="11" t="s">
        <v>633</v>
      </c>
      <c r="O1083" s="12" t="s">
        <v>37</v>
      </c>
      <c r="P1083" s="16">
        <v>540000000</v>
      </c>
      <c r="Q1083" s="18">
        <v>1</v>
      </c>
      <c r="R1083" s="20">
        <v>44501</v>
      </c>
      <c r="S1083" s="22">
        <v>2</v>
      </c>
      <c r="T1083" s="7" t="s">
        <v>2414</v>
      </c>
      <c r="U1083" s="51">
        <v>1</v>
      </c>
      <c r="V1083" s="79"/>
      <c r="W1083" s="78"/>
      <c r="X1083" s="49">
        <f t="shared" si="96"/>
        <v>0</v>
      </c>
      <c r="Y1083" s="16">
        <v>0</v>
      </c>
      <c r="Z1083" s="16">
        <v>540000000</v>
      </c>
      <c r="AA1083" s="16">
        <v>540000000</v>
      </c>
      <c r="AB1083" s="16">
        <v>0</v>
      </c>
      <c r="AC1083" s="16">
        <v>0</v>
      </c>
      <c r="AD1083" s="55">
        <v>540000000</v>
      </c>
      <c r="AF1083" s="58">
        <f t="shared" si="99"/>
        <v>0</v>
      </c>
      <c r="AJ1083" s="83">
        <f t="shared" si="100"/>
        <v>0</v>
      </c>
      <c r="AK1083" s="84">
        <f t="shared" si="101"/>
        <v>0</v>
      </c>
      <c r="AL1083" s="85"/>
    </row>
    <row r="1084" spans="1:38" ht="12.75" hidden="1" customHeight="1" x14ac:dyDescent="0.25">
      <c r="A1084" s="10" t="s">
        <v>2409</v>
      </c>
      <c r="B1084" s="11" t="s">
        <v>2410</v>
      </c>
      <c r="C1084" s="11" t="s">
        <v>567</v>
      </c>
      <c r="D1084" s="90" t="str">
        <f t="shared" si="97"/>
        <v>17</v>
      </c>
      <c r="E1084" s="90" t="str">
        <f t="shared" si="98"/>
        <v>1702</v>
      </c>
      <c r="F1084" s="11" t="s">
        <v>2415</v>
      </c>
      <c r="G1084" s="11" t="s">
        <v>855</v>
      </c>
      <c r="H1084" s="11">
        <v>197</v>
      </c>
      <c r="I1084" s="11" t="s">
        <v>585</v>
      </c>
      <c r="J1084" s="11" t="s">
        <v>586</v>
      </c>
      <c r="K1084" s="13">
        <v>600</v>
      </c>
      <c r="L1084" s="14">
        <v>300</v>
      </c>
      <c r="M1084" s="75">
        <v>321</v>
      </c>
      <c r="N1084" s="11" t="s">
        <v>2416</v>
      </c>
      <c r="O1084" s="12" t="s">
        <v>37</v>
      </c>
      <c r="P1084" s="16">
        <v>7817375423</v>
      </c>
      <c r="Q1084" s="18">
        <v>95</v>
      </c>
      <c r="R1084" s="20">
        <v>44501</v>
      </c>
      <c r="S1084" s="22">
        <v>2</v>
      </c>
      <c r="T1084" s="7" t="s">
        <v>2414</v>
      </c>
      <c r="U1084" s="51">
        <v>95</v>
      </c>
      <c r="V1084" s="79"/>
      <c r="W1084" s="78"/>
      <c r="X1084" s="49">
        <f t="shared" si="96"/>
        <v>0</v>
      </c>
      <c r="Y1084" s="16">
        <v>0</v>
      </c>
      <c r="Z1084" s="16">
        <v>9735375423</v>
      </c>
      <c r="AA1084" s="16">
        <v>7817375423</v>
      </c>
      <c r="AB1084" s="16">
        <v>0</v>
      </c>
      <c r="AC1084" s="16">
        <v>0</v>
      </c>
      <c r="AD1084" s="55">
        <v>7817375423</v>
      </c>
      <c r="AF1084" s="58">
        <f t="shared" si="99"/>
        <v>0</v>
      </c>
      <c r="AJ1084" s="83">
        <f t="shared" si="100"/>
        <v>0</v>
      </c>
      <c r="AK1084" s="84">
        <f t="shared" si="101"/>
        <v>0</v>
      </c>
      <c r="AL1084" s="85"/>
    </row>
    <row r="1085" spans="1:38" ht="12.75" hidden="1" customHeight="1" x14ac:dyDescent="0.25">
      <c r="A1085" s="10" t="s">
        <v>2409</v>
      </c>
      <c r="B1085" s="11" t="s">
        <v>2410</v>
      </c>
      <c r="C1085" s="11" t="s">
        <v>567</v>
      </c>
      <c r="D1085" s="90" t="str">
        <f t="shared" si="97"/>
        <v>17</v>
      </c>
      <c r="E1085" s="90" t="str">
        <f t="shared" si="98"/>
        <v>1702</v>
      </c>
      <c r="F1085" s="11" t="s">
        <v>2415</v>
      </c>
      <c r="G1085" s="11" t="s">
        <v>855</v>
      </c>
      <c r="H1085" s="11">
        <v>197</v>
      </c>
      <c r="I1085" s="11" t="s">
        <v>585</v>
      </c>
      <c r="J1085" s="11" t="s">
        <v>586</v>
      </c>
      <c r="K1085" s="13">
        <v>600</v>
      </c>
      <c r="L1085" s="14">
        <v>300</v>
      </c>
      <c r="M1085" s="75">
        <v>321</v>
      </c>
      <c r="N1085" s="11" t="s">
        <v>2417</v>
      </c>
      <c r="O1085" s="12" t="s">
        <v>37</v>
      </c>
      <c r="P1085" s="16">
        <v>318000000</v>
      </c>
      <c r="Q1085" s="18">
        <v>15</v>
      </c>
      <c r="R1085" s="20">
        <v>44501</v>
      </c>
      <c r="S1085" s="22">
        <v>2</v>
      </c>
      <c r="T1085" s="7" t="s">
        <v>2414</v>
      </c>
      <c r="U1085" s="51">
        <v>15</v>
      </c>
      <c r="V1085" s="79"/>
      <c r="W1085" s="78"/>
      <c r="X1085" s="49">
        <f t="shared" si="96"/>
        <v>0</v>
      </c>
      <c r="Y1085" s="16">
        <v>0</v>
      </c>
      <c r="Z1085" s="16">
        <v>9735375423</v>
      </c>
      <c r="AA1085" s="16">
        <v>318000000</v>
      </c>
      <c r="AB1085" s="16">
        <v>0</v>
      </c>
      <c r="AC1085" s="16">
        <v>0</v>
      </c>
      <c r="AD1085" s="55">
        <v>318000000</v>
      </c>
      <c r="AF1085" s="58">
        <f t="shared" si="99"/>
        <v>0</v>
      </c>
      <c r="AJ1085" s="83">
        <f t="shared" si="100"/>
        <v>0</v>
      </c>
      <c r="AK1085" s="84">
        <f t="shared" si="101"/>
        <v>0</v>
      </c>
      <c r="AL1085" s="85"/>
    </row>
    <row r="1086" spans="1:38" ht="12.75" hidden="1" customHeight="1" x14ac:dyDescent="0.25">
      <c r="A1086" s="10" t="s">
        <v>2409</v>
      </c>
      <c r="B1086" s="11" t="s">
        <v>2410</v>
      </c>
      <c r="C1086" s="11" t="s">
        <v>567</v>
      </c>
      <c r="D1086" s="90" t="str">
        <f t="shared" si="97"/>
        <v>17</v>
      </c>
      <c r="E1086" s="90" t="str">
        <f t="shared" si="98"/>
        <v>1702</v>
      </c>
      <c r="F1086" s="11" t="s">
        <v>2415</v>
      </c>
      <c r="G1086" s="11" t="s">
        <v>855</v>
      </c>
      <c r="H1086" s="11">
        <v>197</v>
      </c>
      <c r="I1086" s="11" t="s">
        <v>585</v>
      </c>
      <c r="J1086" s="11" t="s">
        <v>586</v>
      </c>
      <c r="K1086" s="13">
        <v>600</v>
      </c>
      <c r="L1086" s="14">
        <v>300</v>
      </c>
      <c r="M1086" s="75">
        <v>321</v>
      </c>
      <c r="N1086" s="11" t="s">
        <v>2418</v>
      </c>
      <c r="O1086" s="12" t="s">
        <v>37</v>
      </c>
      <c r="P1086" s="16">
        <v>1600000000</v>
      </c>
      <c r="Q1086" s="18">
        <v>50</v>
      </c>
      <c r="R1086" s="20">
        <v>44501</v>
      </c>
      <c r="S1086" s="22">
        <v>2</v>
      </c>
      <c r="T1086" s="7" t="s">
        <v>2414</v>
      </c>
      <c r="U1086" s="51">
        <v>50</v>
      </c>
      <c r="V1086" s="79"/>
      <c r="W1086" s="78"/>
      <c r="X1086" s="49">
        <f t="shared" si="96"/>
        <v>0</v>
      </c>
      <c r="Y1086" s="16">
        <v>0</v>
      </c>
      <c r="Z1086" s="16">
        <v>9735375423</v>
      </c>
      <c r="AA1086" s="16">
        <v>1600000000</v>
      </c>
      <c r="AB1086" s="16">
        <v>0</v>
      </c>
      <c r="AC1086" s="16">
        <v>0</v>
      </c>
      <c r="AD1086" s="55">
        <v>1600000000</v>
      </c>
      <c r="AF1086" s="58">
        <f t="shared" si="99"/>
        <v>0</v>
      </c>
      <c r="AJ1086" s="83">
        <f t="shared" si="100"/>
        <v>0</v>
      </c>
      <c r="AK1086" s="84">
        <f t="shared" si="101"/>
        <v>0</v>
      </c>
      <c r="AL1086" s="85"/>
    </row>
    <row r="1087" spans="1:38" ht="12.75" hidden="1" customHeight="1" x14ac:dyDescent="0.25">
      <c r="A1087" s="10" t="s">
        <v>2409</v>
      </c>
      <c r="B1087" s="11" t="s">
        <v>2410</v>
      </c>
      <c r="C1087" s="11" t="s">
        <v>567</v>
      </c>
      <c r="D1087" s="90" t="str">
        <f t="shared" si="97"/>
        <v>17</v>
      </c>
      <c r="E1087" s="90" t="str">
        <f t="shared" si="98"/>
        <v>1702</v>
      </c>
      <c r="F1087" s="11" t="s">
        <v>2415</v>
      </c>
      <c r="G1087" s="11" t="s">
        <v>855</v>
      </c>
      <c r="H1087" s="11">
        <v>198</v>
      </c>
      <c r="I1087" s="11" t="s">
        <v>590</v>
      </c>
      <c r="J1087" s="11" t="s">
        <v>591</v>
      </c>
      <c r="K1087" s="13">
        <v>3000</v>
      </c>
      <c r="L1087" s="14">
        <v>520</v>
      </c>
      <c r="M1087" s="75">
        <v>520</v>
      </c>
      <c r="N1087" s="11" t="s">
        <v>2419</v>
      </c>
      <c r="O1087" s="12" t="s">
        <v>37</v>
      </c>
      <c r="P1087" s="16">
        <v>114750</v>
      </c>
      <c r="Q1087" s="18">
        <v>1</v>
      </c>
      <c r="R1087" s="20">
        <v>44501</v>
      </c>
      <c r="S1087" s="22">
        <v>2</v>
      </c>
      <c r="T1087" s="7" t="s">
        <v>2414</v>
      </c>
      <c r="U1087" s="51">
        <v>1</v>
      </c>
      <c r="V1087" s="79"/>
      <c r="W1087" s="78"/>
      <c r="X1087" s="49">
        <f t="shared" si="96"/>
        <v>0</v>
      </c>
      <c r="Y1087" s="16">
        <v>0</v>
      </c>
      <c r="Z1087" s="16">
        <v>114750</v>
      </c>
      <c r="AA1087" s="16">
        <v>114750</v>
      </c>
      <c r="AB1087" s="16">
        <v>0</v>
      </c>
      <c r="AC1087" s="16">
        <v>0</v>
      </c>
      <c r="AD1087" s="55">
        <v>114750</v>
      </c>
      <c r="AF1087" s="58">
        <f t="shared" si="99"/>
        <v>0</v>
      </c>
      <c r="AJ1087" s="83">
        <f t="shared" si="100"/>
        <v>0</v>
      </c>
      <c r="AK1087" s="84">
        <f t="shared" si="101"/>
        <v>0</v>
      </c>
      <c r="AL1087" s="85"/>
    </row>
    <row r="1088" spans="1:38" ht="12.75" hidden="1" customHeight="1" x14ac:dyDescent="0.25">
      <c r="A1088" s="10" t="s">
        <v>2409</v>
      </c>
      <c r="B1088" s="11" t="s">
        <v>2410</v>
      </c>
      <c r="C1088" s="11" t="s">
        <v>567</v>
      </c>
      <c r="D1088" s="90" t="str">
        <f t="shared" si="97"/>
        <v>17</v>
      </c>
      <c r="E1088" s="90" t="str">
        <f t="shared" si="98"/>
        <v>1709</v>
      </c>
      <c r="F1088" s="11" t="s">
        <v>2357</v>
      </c>
      <c r="G1088" s="11" t="s">
        <v>2420</v>
      </c>
      <c r="H1088" s="11">
        <v>236</v>
      </c>
      <c r="I1088" s="11" t="s">
        <v>2421</v>
      </c>
      <c r="J1088" s="11" t="s">
        <v>2422</v>
      </c>
      <c r="K1088" s="13">
        <v>100</v>
      </c>
      <c r="L1088" s="14">
        <v>1</v>
      </c>
      <c r="M1088" s="75">
        <v>0</v>
      </c>
      <c r="N1088" s="11" t="s">
        <v>635</v>
      </c>
      <c r="O1088" s="12" t="s">
        <v>37</v>
      </c>
      <c r="P1088" s="16">
        <v>2000000000</v>
      </c>
      <c r="Q1088" s="18">
        <v>30</v>
      </c>
      <c r="R1088" s="20">
        <v>44197</v>
      </c>
      <c r="S1088" s="22">
        <v>12</v>
      </c>
      <c r="T1088" s="7" t="s">
        <v>2414</v>
      </c>
      <c r="U1088" s="51">
        <v>30</v>
      </c>
      <c r="V1088" s="79"/>
      <c r="W1088" s="78"/>
      <c r="X1088" s="49">
        <f t="shared" si="96"/>
        <v>0</v>
      </c>
      <c r="Y1088" s="16">
        <v>0</v>
      </c>
      <c r="Z1088" s="16">
        <v>2000000000</v>
      </c>
      <c r="AA1088" s="16">
        <v>2000000000</v>
      </c>
      <c r="AB1088" s="16">
        <v>0</v>
      </c>
      <c r="AC1088" s="16">
        <v>0</v>
      </c>
      <c r="AD1088" s="55">
        <v>2000000000</v>
      </c>
      <c r="AF1088" s="58">
        <f t="shared" si="99"/>
        <v>0</v>
      </c>
      <c r="AJ1088" s="83">
        <f t="shared" si="100"/>
        <v>0</v>
      </c>
      <c r="AK1088" s="84">
        <f t="shared" si="101"/>
        <v>0</v>
      </c>
      <c r="AL1088" s="85"/>
    </row>
    <row r="1089" spans="1:38" ht="12.75" hidden="1" customHeight="1" x14ac:dyDescent="0.25">
      <c r="A1089" s="10" t="s">
        <v>2409</v>
      </c>
      <c r="B1089" s="11" t="s">
        <v>2410</v>
      </c>
      <c r="C1089" s="11" t="s">
        <v>146</v>
      </c>
      <c r="D1089" s="90" t="str">
        <f t="shared" si="97"/>
        <v>17</v>
      </c>
      <c r="E1089" s="90" t="str">
        <f t="shared" si="98"/>
        <v>1709</v>
      </c>
      <c r="F1089" s="11" t="s">
        <v>2357</v>
      </c>
      <c r="G1089" s="11" t="s">
        <v>2423</v>
      </c>
      <c r="H1089" s="11">
        <v>331</v>
      </c>
      <c r="I1089" s="11" t="s">
        <v>2424</v>
      </c>
      <c r="J1089" s="11" t="s">
        <v>2425</v>
      </c>
      <c r="K1089" s="13">
        <v>4</v>
      </c>
      <c r="L1089" s="14">
        <v>2</v>
      </c>
      <c r="M1089" s="75">
        <v>2</v>
      </c>
      <c r="N1089" s="11" t="s">
        <v>633</v>
      </c>
      <c r="O1089" s="12" t="s">
        <v>37</v>
      </c>
      <c r="P1089" s="16">
        <v>1850500000</v>
      </c>
      <c r="Q1089" s="18">
        <v>1</v>
      </c>
      <c r="R1089" s="20">
        <v>44501</v>
      </c>
      <c r="S1089" s="22">
        <v>2</v>
      </c>
      <c r="T1089" s="7" t="s">
        <v>2414</v>
      </c>
      <c r="U1089" s="51">
        <v>1</v>
      </c>
      <c r="V1089" s="79"/>
      <c r="W1089" s="78"/>
      <c r="X1089" s="49">
        <f t="shared" si="96"/>
        <v>0</v>
      </c>
      <c r="Y1089" s="16">
        <v>0</v>
      </c>
      <c r="Z1089" s="16">
        <v>1850500000</v>
      </c>
      <c r="AA1089" s="16">
        <v>1850500000</v>
      </c>
      <c r="AB1089" s="16">
        <v>0</v>
      </c>
      <c r="AC1089" s="16">
        <v>0</v>
      </c>
      <c r="AD1089" s="55">
        <v>1850500000</v>
      </c>
      <c r="AF1089" s="58">
        <f t="shared" si="99"/>
        <v>0</v>
      </c>
      <c r="AJ1089" s="83">
        <f t="shared" si="100"/>
        <v>0</v>
      </c>
      <c r="AK1089" s="84">
        <f t="shared" si="101"/>
        <v>0</v>
      </c>
      <c r="AL1089" s="85"/>
    </row>
    <row r="1090" spans="1:38" ht="12.75" hidden="1" customHeight="1" x14ac:dyDescent="0.25">
      <c r="A1090" s="10" t="s">
        <v>2409</v>
      </c>
      <c r="B1090" s="11" t="s">
        <v>2410</v>
      </c>
      <c r="C1090" s="11" t="s">
        <v>146</v>
      </c>
      <c r="D1090" s="90" t="str">
        <f t="shared" si="97"/>
        <v>35</v>
      </c>
      <c r="E1090" s="90" t="str">
        <f t="shared" si="98"/>
        <v>3502</v>
      </c>
      <c r="F1090" s="11" t="s">
        <v>2426</v>
      </c>
      <c r="G1090" s="11" t="s">
        <v>2427</v>
      </c>
      <c r="H1090" s="11">
        <v>450</v>
      </c>
      <c r="I1090" s="11" t="s">
        <v>2428</v>
      </c>
      <c r="J1090" s="11" t="s">
        <v>2429</v>
      </c>
      <c r="K1090" s="13">
        <v>1000</v>
      </c>
      <c r="L1090" s="14">
        <v>100</v>
      </c>
      <c r="M1090" s="75">
        <v>171</v>
      </c>
      <c r="N1090" s="11" t="s">
        <v>2430</v>
      </c>
      <c r="O1090" s="12" t="s">
        <v>37</v>
      </c>
      <c r="P1090" s="16">
        <v>2581780910</v>
      </c>
      <c r="Q1090" s="18">
        <v>100</v>
      </c>
      <c r="R1090" s="20">
        <v>44197</v>
      </c>
      <c r="S1090" s="22">
        <v>12</v>
      </c>
      <c r="T1090" s="7" t="s">
        <v>2431</v>
      </c>
      <c r="U1090" s="51">
        <v>100</v>
      </c>
      <c r="V1090" s="79"/>
      <c r="W1090" s="78"/>
      <c r="X1090" s="49">
        <f t="shared" si="96"/>
        <v>0</v>
      </c>
      <c r="Y1090" s="16">
        <v>0</v>
      </c>
      <c r="Z1090" s="16">
        <v>4981780910</v>
      </c>
      <c r="AA1090" s="16">
        <v>2581780910</v>
      </c>
      <c r="AB1090" s="16">
        <v>0</v>
      </c>
      <c r="AC1090" s="16">
        <v>0</v>
      </c>
      <c r="AD1090" s="55">
        <v>2581780910</v>
      </c>
      <c r="AF1090" s="58">
        <f t="shared" si="99"/>
        <v>0</v>
      </c>
      <c r="AJ1090" s="83">
        <f t="shared" si="100"/>
        <v>0</v>
      </c>
      <c r="AK1090" s="84">
        <f t="shared" si="101"/>
        <v>0</v>
      </c>
      <c r="AL1090" s="85"/>
    </row>
    <row r="1091" spans="1:38" ht="12.75" hidden="1" customHeight="1" x14ac:dyDescent="0.25">
      <c r="A1091" s="10" t="s">
        <v>2409</v>
      </c>
      <c r="B1091" s="11" t="s">
        <v>2410</v>
      </c>
      <c r="C1091" s="11" t="s">
        <v>146</v>
      </c>
      <c r="D1091" s="90" t="str">
        <f t="shared" si="97"/>
        <v>35</v>
      </c>
      <c r="E1091" s="90" t="str">
        <f t="shared" si="98"/>
        <v>3502</v>
      </c>
      <c r="F1091" s="11" t="s">
        <v>2426</v>
      </c>
      <c r="G1091" s="11" t="s">
        <v>2427</v>
      </c>
      <c r="H1091" s="11">
        <v>450</v>
      </c>
      <c r="I1091" s="11" t="s">
        <v>2428</v>
      </c>
      <c r="J1091" s="11" t="s">
        <v>2429</v>
      </c>
      <c r="K1091" s="13">
        <v>1000</v>
      </c>
      <c r="L1091" s="14">
        <v>100</v>
      </c>
      <c r="M1091" s="75">
        <v>171</v>
      </c>
      <c r="N1091" s="11" t="s">
        <v>2432</v>
      </c>
      <c r="O1091" s="12" t="s">
        <v>37</v>
      </c>
      <c r="P1091" s="16">
        <v>2400000000</v>
      </c>
      <c r="Q1091" s="18">
        <v>5</v>
      </c>
      <c r="R1091" s="20">
        <v>44197</v>
      </c>
      <c r="S1091" s="22">
        <v>12</v>
      </c>
      <c r="T1091" s="7" t="s">
        <v>2431</v>
      </c>
      <c r="U1091" s="51">
        <v>5</v>
      </c>
      <c r="V1091" s="79"/>
      <c r="W1091" s="78"/>
      <c r="X1091" s="49">
        <f t="shared" si="96"/>
        <v>0</v>
      </c>
      <c r="Y1091" s="16">
        <v>0</v>
      </c>
      <c r="Z1091" s="16">
        <v>4981780910</v>
      </c>
      <c r="AA1091" s="16">
        <v>2400000000</v>
      </c>
      <c r="AB1091" s="16">
        <v>0</v>
      </c>
      <c r="AC1091" s="16">
        <v>0</v>
      </c>
      <c r="AD1091" s="55">
        <v>2400000000</v>
      </c>
      <c r="AF1091" s="58">
        <f t="shared" si="99"/>
        <v>0</v>
      </c>
      <c r="AJ1091" s="83">
        <f t="shared" si="100"/>
        <v>0</v>
      </c>
      <c r="AK1091" s="84">
        <f t="shared" si="101"/>
        <v>0</v>
      </c>
      <c r="AL1091" s="85"/>
    </row>
    <row r="1092" spans="1:38" ht="12.75" hidden="1" customHeight="1" x14ac:dyDescent="0.25">
      <c r="A1092" s="10" t="s">
        <v>2433</v>
      </c>
      <c r="B1092" s="11" t="s">
        <v>2434</v>
      </c>
      <c r="C1092" s="11" t="s">
        <v>92</v>
      </c>
      <c r="D1092" s="90" t="str">
        <f t="shared" si="97"/>
        <v>22</v>
      </c>
      <c r="E1092" s="90" t="str">
        <f t="shared" si="98"/>
        <v>2201</v>
      </c>
      <c r="F1092" s="11" t="s">
        <v>2435</v>
      </c>
      <c r="G1092" s="11" t="s">
        <v>420</v>
      </c>
      <c r="H1092" s="11">
        <v>96</v>
      </c>
      <c r="I1092" s="11" t="s">
        <v>421</v>
      </c>
      <c r="J1092" s="11" t="s">
        <v>422</v>
      </c>
      <c r="K1092" s="13">
        <v>200000</v>
      </c>
      <c r="L1092" s="14">
        <v>200000</v>
      </c>
      <c r="M1092" s="75">
        <v>198853.5</v>
      </c>
      <c r="N1092" s="11" t="s">
        <v>2436</v>
      </c>
      <c r="O1092" s="12" t="s">
        <v>37</v>
      </c>
      <c r="P1092" s="16">
        <v>2523681341</v>
      </c>
      <c r="Q1092" s="18">
        <v>41878</v>
      </c>
      <c r="R1092" s="20">
        <v>44197</v>
      </c>
      <c r="S1092" s="22">
        <v>12</v>
      </c>
      <c r="T1092" s="7" t="s">
        <v>424</v>
      </c>
      <c r="U1092" s="51">
        <v>41878</v>
      </c>
      <c r="V1092" s="79"/>
      <c r="W1092" s="78"/>
      <c r="X1092" s="49">
        <f t="shared" si="96"/>
        <v>0</v>
      </c>
      <c r="Y1092" s="16">
        <v>0</v>
      </c>
      <c r="Z1092" s="16">
        <v>9804822648</v>
      </c>
      <c r="AA1092" s="16">
        <v>2523681341</v>
      </c>
      <c r="AB1092" s="16">
        <v>0</v>
      </c>
      <c r="AC1092" s="16">
        <v>0</v>
      </c>
      <c r="AD1092" s="55">
        <v>2523681341</v>
      </c>
      <c r="AF1092" s="58">
        <f t="shared" si="99"/>
        <v>0</v>
      </c>
      <c r="AJ1092" s="83">
        <f t="shared" si="100"/>
        <v>0</v>
      </c>
      <c r="AK1092" s="84">
        <f t="shared" si="101"/>
        <v>0</v>
      </c>
      <c r="AL1092" s="85"/>
    </row>
    <row r="1093" spans="1:38" ht="12.75" hidden="1" customHeight="1" x14ac:dyDescent="0.25">
      <c r="A1093" s="10" t="s">
        <v>2433</v>
      </c>
      <c r="B1093" s="11" t="s">
        <v>2434</v>
      </c>
      <c r="C1093" s="11" t="s">
        <v>92</v>
      </c>
      <c r="D1093" s="90" t="str">
        <f t="shared" si="97"/>
        <v>22</v>
      </c>
      <c r="E1093" s="90" t="str">
        <f t="shared" si="98"/>
        <v>2201</v>
      </c>
      <c r="F1093" s="11" t="s">
        <v>2435</v>
      </c>
      <c r="G1093" s="11" t="s">
        <v>420</v>
      </c>
      <c r="H1093" s="11">
        <v>96</v>
      </c>
      <c r="I1093" s="11" t="s">
        <v>421</v>
      </c>
      <c r="J1093" s="11" t="s">
        <v>422</v>
      </c>
      <c r="K1093" s="13">
        <v>200000</v>
      </c>
      <c r="L1093" s="14">
        <v>200000</v>
      </c>
      <c r="M1093" s="75">
        <v>198853.5</v>
      </c>
      <c r="N1093" s="11" t="s">
        <v>2437</v>
      </c>
      <c r="O1093" s="12" t="s">
        <v>37</v>
      </c>
      <c r="P1093" s="16">
        <v>6383381403</v>
      </c>
      <c r="Q1093" s="18">
        <v>129697</v>
      </c>
      <c r="R1093" s="20">
        <v>44197</v>
      </c>
      <c r="S1093" s="22">
        <v>12</v>
      </c>
      <c r="T1093" s="7" t="s">
        <v>424</v>
      </c>
      <c r="U1093" s="51">
        <v>129697</v>
      </c>
      <c r="V1093" s="79"/>
      <c r="W1093" s="78"/>
      <c r="X1093" s="49">
        <f t="shared" si="96"/>
        <v>0</v>
      </c>
      <c r="Y1093" s="16">
        <v>0</v>
      </c>
      <c r="Z1093" s="16">
        <v>9804822648</v>
      </c>
      <c r="AA1093" s="16">
        <v>5960402685</v>
      </c>
      <c r="AB1093" s="16">
        <v>0</v>
      </c>
      <c r="AC1093" s="16">
        <v>0</v>
      </c>
      <c r="AD1093" s="55">
        <v>5960402685</v>
      </c>
      <c r="AF1093" s="58">
        <f t="shared" si="99"/>
        <v>0</v>
      </c>
      <c r="AJ1093" s="83">
        <f t="shared" si="100"/>
        <v>0</v>
      </c>
      <c r="AK1093" s="84">
        <f t="shared" si="101"/>
        <v>0</v>
      </c>
      <c r="AL1093" s="85"/>
    </row>
    <row r="1094" spans="1:38" ht="12.75" hidden="1" customHeight="1" x14ac:dyDescent="0.25">
      <c r="A1094" s="10" t="s">
        <v>2433</v>
      </c>
      <c r="B1094" s="11" t="s">
        <v>2434</v>
      </c>
      <c r="C1094" s="11" t="s">
        <v>92</v>
      </c>
      <c r="D1094" s="90" t="str">
        <f t="shared" si="97"/>
        <v>22</v>
      </c>
      <c r="E1094" s="90" t="str">
        <f t="shared" si="98"/>
        <v>2201</v>
      </c>
      <c r="F1094" s="11" t="s">
        <v>2435</v>
      </c>
      <c r="G1094" s="11" t="s">
        <v>420</v>
      </c>
      <c r="H1094" s="11">
        <v>96</v>
      </c>
      <c r="I1094" s="11" t="s">
        <v>421</v>
      </c>
      <c r="J1094" s="11" t="s">
        <v>422</v>
      </c>
      <c r="K1094" s="13">
        <v>200000</v>
      </c>
      <c r="L1094" s="14">
        <v>200000</v>
      </c>
      <c r="M1094" s="75">
        <v>198853.5</v>
      </c>
      <c r="N1094" s="11" t="s">
        <v>2438</v>
      </c>
      <c r="O1094" s="12" t="s">
        <v>37</v>
      </c>
      <c r="P1094" s="16">
        <v>1320738622</v>
      </c>
      <c r="Q1094" s="18">
        <v>1</v>
      </c>
      <c r="R1094" s="20">
        <v>44197</v>
      </c>
      <c r="S1094" s="22">
        <v>12</v>
      </c>
      <c r="T1094" s="7" t="s">
        <v>424</v>
      </c>
      <c r="U1094" s="51">
        <v>1</v>
      </c>
      <c r="V1094" s="79"/>
      <c r="W1094" s="78"/>
      <c r="X1094" s="49">
        <f t="shared" si="96"/>
        <v>0</v>
      </c>
      <c r="Y1094" s="16">
        <v>0</v>
      </c>
      <c r="Z1094" s="16">
        <v>9804822648</v>
      </c>
      <c r="AA1094" s="16">
        <v>1320738622</v>
      </c>
      <c r="AB1094" s="16">
        <v>0</v>
      </c>
      <c r="AC1094" s="16">
        <v>0</v>
      </c>
      <c r="AD1094" s="55">
        <v>1320738622</v>
      </c>
      <c r="AF1094" s="58">
        <f t="shared" si="99"/>
        <v>0</v>
      </c>
      <c r="AJ1094" s="83">
        <f t="shared" si="100"/>
        <v>0</v>
      </c>
      <c r="AK1094" s="84">
        <f t="shared" si="101"/>
        <v>0</v>
      </c>
      <c r="AL1094" s="85"/>
    </row>
    <row r="1095" spans="1:38" ht="12.75" hidden="1" customHeight="1" x14ac:dyDescent="0.25">
      <c r="A1095" s="10" t="s">
        <v>2433</v>
      </c>
      <c r="B1095" s="11" t="s">
        <v>2434</v>
      </c>
      <c r="C1095" s="11" t="s">
        <v>92</v>
      </c>
      <c r="D1095" s="90" t="str">
        <f t="shared" si="97"/>
        <v>22</v>
      </c>
      <c r="E1095" s="90" t="str">
        <f t="shared" si="98"/>
        <v>2201</v>
      </c>
      <c r="F1095" s="11" t="s">
        <v>2439</v>
      </c>
      <c r="G1095" s="11" t="s">
        <v>420</v>
      </c>
      <c r="H1095" s="11">
        <v>96</v>
      </c>
      <c r="I1095" s="11" t="s">
        <v>421</v>
      </c>
      <c r="J1095" s="11" t="s">
        <v>422</v>
      </c>
      <c r="K1095" s="13">
        <v>200000</v>
      </c>
      <c r="L1095" s="14">
        <v>200000</v>
      </c>
      <c r="M1095" s="75">
        <v>198853.5</v>
      </c>
      <c r="N1095" s="11" t="s">
        <v>2440</v>
      </c>
      <c r="O1095" s="12" t="s">
        <v>37</v>
      </c>
      <c r="P1095" s="16">
        <v>4821167808</v>
      </c>
      <c r="Q1095" s="18">
        <v>41878</v>
      </c>
      <c r="R1095" s="20">
        <v>44197</v>
      </c>
      <c r="S1095" s="22">
        <v>12</v>
      </c>
      <c r="T1095" s="7" t="s">
        <v>424</v>
      </c>
      <c r="U1095" s="51">
        <v>41878</v>
      </c>
      <c r="V1095" s="79"/>
      <c r="W1095" s="78"/>
      <c r="X1095" s="49">
        <f t="shared" si="96"/>
        <v>0</v>
      </c>
      <c r="Y1095" s="16">
        <v>0</v>
      </c>
      <c r="Z1095" s="16">
        <v>8552490333</v>
      </c>
      <c r="AA1095" s="16">
        <v>4821167808</v>
      </c>
      <c r="AB1095" s="16">
        <v>0</v>
      </c>
      <c r="AC1095" s="16">
        <v>0</v>
      </c>
      <c r="AD1095" s="55">
        <v>4821167808</v>
      </c>
      <c r="AF1095" s="58">
        <f t="shared" si="99"/>
        <v>0</v>
      </c>
      <c r="AJ1095" s="83">
        <f t="shared" si="100"/>
        <v>0</v>
      </c>
      <c r="AK1095" s="84">
        <f t="shared" si="101"/>
        <v>0</v>
      </c>
      <c r="AL1095" s="85"/>
    </row>
    <row r="1096" spans="1:38" ht="12.75" hidden="1" customHeight="1" x14ac:dyDescent="0.25">
      <c r="A1096" s="10" t="s">
        <v>2433</v>
      </c>
      <c r="B1096" s="11" t="s">
        <v>2434</v>
      </c>
      <c r="C1096" s="11" t="s">
        <v>92</v>
      </c>
      <c r="D1096" s="90" t="str">
        <f t="shared" si="97"/>
        <v>22</v>
      </c>
      <c r="E1096" s="90" t="str">
        <f t="shared" si="98"/>
        <v>2201</v>
      </c>
      <c r="F1096" s="11" t="s">
        <v>2439</v>
      </c>
      <c r="G1096" s="11" t="s">
        <v>420</v>
      </c>
      <c r="H1096" s="11">
        <v>96</v>
      </c>
      <c r="I1096" s="11" t="s">
        <v>421</v>
      </c>
      <c r="J1096" s="11" t="s">
        <v>422</v>
      </c>
      <c r="K1096" s="13">
        <v>200000</v>
      </c>
      <c r="L1096" s="14">
        <v>200000</v>
      </c>
      <c r="M1096" s="75">
        <v>198853.5</v>
      </c>
      <c r="N1096" s="11" t="s">
        <v>2441</v>
      </c>
      <c r="O1096" s="12" t="s">
        <v>37</v>
      </c>
      <c r="P1096" s="16">
        <v>1320738622</v>
      </c>
      <c r="Q1096" s="18">
        <v>1</v>
      </c>
      <c r="R1096" s="20">
        <v>44197</v>
      </c>
      <c r="S1096" s="22">
        <v>12</v>
      </c>
      <c r="T1096" s="7" t="s">
        <v>424</v>
      </c>
      <c r="U1096" s="51">
        <v>1</v>
      </c>
      <c r="V1096" s="79"/>
      <c r="W1096" s="78"/>
      <c r="X1096" s="49">
        <f t="shared" si="96"/>
        <v>0</v>
      </c>
      <c r="Y1096" s="16">
        <v>0</v>
      </c>
      <c r="Z1096" s="16">
        <v>8552490333</v>
      </c>
      <c r="AA1096" s="16">
        <v>1320738622</v>
      </c>
      <c r="AB1096" s="16">
        <v>0</v>
      </c>
      <c r="AC1096" s="16">
        <v>0</v>
      </c>
      <c r="AD1096" s="55">
        <v>1320738622</v>
      </c>
      <c r="AF1096" s="58">
        <f t="shared" si="99"/>
        <v>0</v>
      </c>
      <c r="AJ1096" s="83">
        <f t="shared" si="100"/>
        <v>0</v>
      </c>
      <c r="AK1096" s="84">
        <f t="shared" si="101"/>
        <v>0</v>
      </c>
      <c r="AL1096" s="85"/>
    </row>
    <row r="1097" spans="1:38" ht="12.75" hidden="1" customHeight="1" x14ac:dyDescent="0.25">
      <c r="A1097" s="10" t="s">
        <v>2433</v>
      </c>
      <c r="B1097" s="11" t="s">
        <v>2434</v>
      </c>
      <c r="C1097" s="11" t="s">
        <v>92</v>
      </c>
      <c r="D1097" s="90" t="str">
        <f t="shared" si="97"/>
        <v>22</v>
      </c>
      <c r="E1097" s="90" t="str">
        <f t="shared" si="98"/>
        <v>2201</v>
      </c>
      <c r="F1097" s="11" t="s">
        <v>2439</v>
      </c>
      <c r="G1097" s="11" t="s">
        <v>420</v>
      </c>
      <c r="H1097" s="11">
        <v>96</v>
      </c>
      <c r="I1097" s="11" t="s">
        <v>421</v>
      </c>
      <c r="J1097" s="11" t="s">
        <v>422</v>
      </c>
      <c r="K1097" s="13">
        <v>200000</v>
      </c>
      <c r="L1097" s="14">
        <v>200000</v>
      </c>
      <c r="M1097" s="75">
        <v>198853.5</v>
      </c>
      <c r="N1097" s="11" t="s">
        <v>2442</v>
      </c>
      <c r="O1097" s="12" t="s">
        <v>37</v>
      </c>
      <c r="P1097" s="16">
        <v>2410583903</v>
      </c>
      <c r="Q1097" s="18">
        <v>171916</v>
      </c>
      <c r="R1097" s="20">
        <v>44197</v>
      </c>
      <c r="S1097" s="22">
        <v>12</v>
      </c>
      <c r="T1097" s="7" t="s">
        <v>424</v>
      </c>
      <c r="U1097" s="51">
        <v>171916</v>
      </c>
      <c r="V1097" s="79"/>
      <c r="W1097" s="78"/>
      <c r="X1097" s="49">
        <f t="shared" si="96"/>
        <v>0</v>
      </c>
      <c r="Y1097" s="16">
        <v>0</v>
      </c>
      <c r="Z1097" s="16">
        <v>8552490333</v>
      </c>
      <c r="AA1097" s="16">
        <v>2410583903</v>
      </c>
      <c r="AB1097" s="16">
        <v>0</v>
      </c>
      <c r="AC1097" s="16">
        <v>0</v>
      </c>
      <c r="AD1097" s="55">
        <v>2410583903</v>
      </c>
      <c r="AF1097" s="58">
        <f t="shared" si="99"/>
        <v>0</v>
      </c>
      <c r="AJ1097" s="83">
        <f t="shared" si="100"/>
        <v>0</v>
      </c>
      <c r="AK1097" s="84">
        <f t="shared" si="101"/>
        <v>0</v>
      </c>
      <c r="AL1097" s="85"/>
    </row>
    <row r="1098" spans="1:38" ht="12.75" hidden="1" customHeight="1" x14ac:dyDescent="0.25">
      <c r="A1098" s="10" t="s">
        <v>2433</v>
      </c>
      <c r="B1098" s="11" t="s">
        <v>2434</v>
      </c>
      <c r="C1098" s="11" t="s">
        <v>92</v>
      </c>
      <c r="D1098" s="90" t="str">
        <f t="shared" si="97"/>
        <v>22</v>
      </c>
      <c r="E1098" s="90" t="str">
        <f t="shared" si="98"/>
        <v>2201</v>
      </c>
      <c r="F1098" s="11" t="s">
        <v>2443</v>
      </c>
      <c r="G1098" s="11" t="s">
        <v>420</v>
      </c>
      <c r="H1098" s="11">
        <v>96</v>
      </c>
      <c r="I1098" s="11" t="s">
        <v>421</v>
      </c>
      <c r="J1098" s="11" t="s">
        <v>422</v>
      </c>
      <c r="K1098" s="13">
        <v>200000</v>
      </c>
      <c r="L1098" s="14">
        <v>200000</v>
      </c>
      <c r="M1098" s="75">
        <v>198853.5</v>
      </c>
      <c r="N1098" s="11" t="s">
        <v>2444</v>
      </c>
      <c r="O1098" s="12" t="s">
        <v>37</v>
      </c>
      <c r="P1098" s="16">
        <v>1427819629</v>
      </c>
      <c r="Q1098" s="18">
        <v>1</v>
      </c>
      <c r="R1098" s="20">
        <v>44197</v>
      </c>
      <c r="S1098" s="22">
        <v>12</v>
      </c>
      <c r="T1098" s="7" t="s">
        <v>424</v>
      </c>
      <c r="U1098" s="51">
        <v>1</v>
      </c>
      <c r="V1098" s="79"/>
      <c r="W1098" s="78"/>
      <c r="X1098" s="49">
        <f t="shared" si="96"/>
        <v>0</v>
      </c>
      <c r="Y1098" s="16">
        <v>0</v>
      </c>
      <c r="Z1098" s="16">
        <v>16289941201</v>
      </c>
      <c r="AA1098" s="16">
        <v>1427819629</v>
      </c>
      <c r="AB1098" s="16">
        <v>0</v>
      </c>
      <c r="AC1098" s="16">
        <v>0</v>
      </c>
      <c r="AD1098" s="55">
        <v>1427819629</v>
      </c>
      <c r="AF1098" s="58">
        <f t="shared" si="99"/>
        <v>0</v>
      </c>
      <c r="AJ1098" s="83">
        <f t="shared" si="100"/>
        <v>0</v>
      </c>
      <c r="AK1098" s="84">
        <f t="shared" si="101"/>
        <v>0</v>
      </c>
      <c r="AL1098" s="85"/>
    </row>
    <row r="1099" spans="1:38" ht="12.75" hidden="1" customHeight="1" x14ac:dyDescent="0.25">
      <c r="A1099" s="10" t="s">
        <v>2433</v>
      </c>
      <c r="B1099" s="11" t="s">
        <v>2434</v>
      </c>
      <c r="C1099" s="11" t="s">
        <v>92</v>
      </c>
      <c r="D1099" s="90" t="str">
        <f t="shared" si="97"/>
        <v>22</v>
      </c>
      <c r="E1099" s="90" t="str">
        <f t="shared" si="98"/>
        <v>2201</v>
      </c>
      <c r="F1099" s="11" t="s">
        <v>2443</v>
      </c>
      <c r="G1099" s="11" t="s">
        <v>420</v>
      </c>
      <c r="H1099" s="11">
        <v>96</v>
      </c>
      <c r="I1099" s="11" t="s">
        <v>421</v>
      </c>
      <c r="J1099" s="11" t="s">
        <v>422</v>
      </c>
      <c r="K1099" s="13">
        <v>200000</v>
      </c>
      <c r="L1099" s="14">
        <v>200000</v>
      </c>
      <c r="M1099" s="75">
        <v>198853.5</v>
      </c>
      <c r="N1099" s="11" t="s">
        <v>2445</v>
      </c>
      <c r="O1099" s="12" t="s">
        <v>37</v>
      </c>
      <c r="P1099" s="16">
        <v>1118446704</v>
      </c>
      <c r="Q1099" s="18">
        <v>12084</v>
      </c>
      <c r="R1099" s="20">
        <v>44197</v>
      </c>
      <c r="S1099" s="22">
        <v>12</v>
      </c>
      <c r="T1099" s="7" t="s">
        <v>424</v>
      </c>
      <c r="U1099" s="51">
        <v>12084</v>
      </c>
      <c r="V1099" s="79"/>
      <c r="W1099" s="78"/>
      <c r="X1099" s="49">
        <f t="shared" si="96"/>
        <v>0</v>
      </c>
      <c r="Y1099" s="16">
        <v>0</v>
      </c>
      <c r="Z1099" s="16">
        <v>16289941201</v>
      </c>
      <c r="AA1099" s="16">
        <v>1118446704</v>
      </c>
      <c r="AB1099" s="16">
        <v>0</v>
      </c>
      <c r="AC1099" s="16">
        <v>0</v>
      </c>
      <c r="AD1099" s="55">
        <v>1118446704</v>
      </c>
      <c r="AF1099" s="58">
        <f t="shared" si="99"/>
        <v>0</v>
      </c>
      <c r="AJ1099" s="83">
        <f t="shared" si="100"/>
        <v>0</v>
      </c>
      <c r="AK1099" s="84">
        <f t="shared" si="101"/>
        <v>0</v>
      </c>
      <c r="AL1099" s="85"/>
    </row>
    <row r="1100" spans="1:38" ht="12.75" hidden="1" customHeight="1" x14ac:dyDescent="0.25">
      <c r="A1100" s="10" t="s">
        <v>2433</v>
      </c>
      <c r="B1100" s="11" t="s">
        <v>2434</v>
      </c>
      <c r="C1100" s="11" t="s">
        <v>92</v>
      </c>
      <c r="D1100" s="90" t="str">
        <f t="shared" si="97"/>
        <v>22</v>
      </c>
      <c r="E1100" s="90" t="str">
        <f t="shared" si="98"/>
        <v>2201</v>
      </c>
      <c r="F1100" s="11" t="s">
        <v>2443</v>
      </c>
      <c r="G1100" s="11" t="s">
        <v>420</v>
      </c>
      <c r="H1100" s="11">
        <v>96</v>
      </c>
      <c r="I1100" s="11" t="s">
        <v>421</v>
      </c>
      <c r="J1100" s="11" t="s">
        <v>422</v>
      </c>
      <c r="K1100" s="13">
        <v>200000</v>
      </c>
      <c r="L1100" s="14">
        <v>200000</v>
      </c>
      <c r="M1100" s="75">
        <v>198853.5</v>
      </c>
      <c r="N1100" s="11" t="s">
        <v>2446</v>
      </c>
      <c r="O1100" s="12" t="s">
        <v>37</v>
      </c>
      <c r="P1100" s="16">
        <v>13743674868</v>
      </c>
      <c r="Q1100" s="18">
        <v>174916</v>
      </c>
      <c r="R1100" s="20">
        <v>44197</v>
      </c>
      <c r="S1100" s="22">
        <v>12</v>
      </c>
      <c r="T1100" s="7" t="s">
        <v>424</v>
      </c>
      <c r="U1100" s="51">
        <v>174916</v>
      </c>
      <c r="V1100" s="79"/>
      <c r="W1100" s="78"/>
      <c r="X1100" s="49">
        <f t="shared" si="96"/>
        <v>0</v>
      </c>
      <c r="Y1100" s="16">
        <v>0</v>
      </c>
      <c r="Z1100" s="16">
        <v>16289941201</v>
      </c>
      <c r="AA1100" s="16">
        <v>13743674868</v>
      </c>
      <c r="AB1100" s="16">
        <v>0</v>
      </c>
      <c r="AC1100" s="16">
        <v>0</v>
      </c>
      <c r="AD1100" s="55">
        <v>13743674868</v>
      </c>
      <c r="AF1100" s="58">
        <f t="shared" si="99"/>
        <v>0</v>
      </c>
      <c r="AJ1100" s="83">
        <f t="shared" si="100"/>
        <v>0</v>
      </c>
      <c r="AK1100" s="84">
        <f t="shared" si="101"/>
        <v>0</v>
      </c>
      <c r="AL1100" s="85"/>
    </row>
    <row r="1101" spans="1:38" ht="12.75" hidden="1" customHeight="1" x14ac:dyDescent="0.25">
      <c r="A1101" s="10" t="s">
        <v>2433</v>
      </c>
      <c r="B1101" s="11" t="s">
        <v>2434</v>
      </c>
      <c r="C1101" s="11" t="s">
        <v>92</v>
      </c>
      <c r="D1101" s="90" t="str">
        <f t="shared" si="97"/>
        <v>22</v>
      </c>
      <c r="E1101" s="90" t="str">
        <f t="shared" si="98"/>
        <v>2201</v>
      </c>
      <c r="F1101" s="11" t="s">
        <v>2447</v>
      </c>
      <c r="G1101" s="11" t="s">
        <v>427</v>
      </c>
      <c r="H1101" s="11">
        <v>97</v>
      </c>
      <c r="I1101" s="11" t="s">
        <v>428</v>
      </c>
      <c r="J1101" s="11" t="s">
        <v>429</v>
      </c>
      <c r="K1101" s="13">
        <v>52000</v>
      </c>
      <c r="L1101" s="14">
        <v>41593</v>
      </c>
      <c r="M1101" s="75">
        <v>41593</v>
      </c>
      <c r="N1101" s="11" t="s">
        <v>2448</v>
      </c>
      <c r="O1101" s="12" t="s">
        <v>37</v>
      </c>
      <c r="P1101" s="16">
        <v>363337528</v>
      </c>
      <c r="Q1101" s="18">
        <v>49975</v>
      </c>
      <c r="R1101" s="20">
        <v>44197</v>
      </c>
      <c r="S1101" s="22">
        <v>12</v>
      </c>
      <c r="T1101" s="7" t="s">
        <v>424</v>
      </c>
      <c r="U1101" s="51">
        <v>49975</v>
      </c>
      <c r="V1101" s="79"/>
      <c r="W1101" s="78"/>
      <c r="X1101" s="49">
        <f t="shared" ref="X1101:X1164" si="102">V1101/U1101</f>
        <v>0</v>
      </c>
      <c r="Y1101" s="16">
        <v>0</v>
      </c>
      <c r="Z1101" s="16">
        <v>631330528</v>
      </c>
      <c r="AA1101" s="16">
        <v>363337528</v>
      </c>
      <c r="AB1101" s="16">
        <v>0</v>
      </c>
      <c r="AC1101" s="16">
        <v>0</v>
      </c>
      <c r="AD1101" s="55">
        <v>363337528</v>
      </c>
      <c r="AF1101" s="58">
        <f t="shared" si="99"/>
        <v>0</v>
      </c>
      <c r="AJ1101" s="83">
        <f t="shared" si="100"/>
        <v>0</v>
      </c>
      <c r="AK1101" s="84">
        <f t="shared" si="101"/>
        <v>0</v>
      </c>
      <c r="AL1101" s="85"/>
    </row>
    <row r="1102" spans="1:38" ht="12.75" hidden="1" customHeight="1" x14ac:dyDescent="0.25">
      <c r="A1102" s="10" t="s">
        <v>2433</v>
      </c>
      <c r="B1102" s="11" t="s">
        <v>2434</v>
      </c>
      <c r="C1102" s="11" t="s">
        <v>92</v>
      </c>
      <c r="D1102" s="90" t="str">
        <f t="shared" ref="D1102:D1165" si="103">MID(G1102,1,2)</f>
        <v>22</v>
      </c>
      <c r="E1102" s="90" t="str">
        <f t="shared" ref="E1102:E1165" si="104">MID(G1102,1,4)</f>
        <v>2201</v>
      </c>
      <c r="F1102" s="11" t="s">
        <v>2447</v>
      </c>
      <c r="G1102" s="11" t="s">
        <v>427</v>
      </c>
      <c r="H1102" s="11">
        <v>97</v>
      </c>
      <c r="I1102" s="11" t="s">
        <v>428</v>
      </c>
      <c r="J1102" s="11" t="s">
        <v>429</v>
      </c>
      <c r="K1102" s="13">
        <v>52000</v>
      </c>
      <c r="L1102" s="14">
        <v>41593</v>
      </c>
      <c r="M1102" s="75">
        <v>41593</v>
      </c>
      <c r="N1102" s="11" t="s">
        <v>2449</v>
      </c>
      <c r="O1102" s="12" t="s">
        <v>37</v>
      </c>
      <c r="P1102" s="16">
        <v>267993000</v>
      </c>
      <c r="Q1102" s="18">
        <v>1</v>
      </c>
      <c r="R1102" s="20">
        <v>44197</v>
      </c>
      <c r="S1102" s="22">
        <v>12</v>
      </c>
      <c r="T1102" s="7" t="s">
        <v>424</v>
      </c>
      <c r="U1102" s="51">
        <v>1</v>
      </c>
      <c r="V1102" s="79"/>
      <c r="W1102" s="78"/>
      <c r="X1102" s="49">
        <f t="shared" si="102"/>
        <v>0</v>
      </c>
      <c r="Y1102" s="16">
        <v>0</v>
      </c>
      <c r="Z1102" s="16">
        <v>631330528</v>
      </c>
      <c r="AA1102" s="16">
        <v>267993000</v>
      </c>
      <c r="AB1102" s="16">
        <v>0</v>
      </c>
      <c r="AC1102" s="16">
        <v>0</v>
      </c>
      <c r="AD1102" s="55">
        <v>267993000</v>
      </c>
      <c r="AF1102" s="58">
        <f t="shared" ref="AF1102:AF1165" si="105">AE1102/AA1102</f>
        <v>0</v>
      </c>
      <c r="AJ1102" s="83">
        <f t="shared" ref="AJ1102:AJ1165" si="106">AE1102+AG1102+AI1102</f>
        <v>0</v>
      </c>
      <c r="AK1102" s="84">
        <f t="shared" ref="AK1102:AK1165" si="107">AJ1102/AD1102</f>
        <v>0</v>
      </c>
      <c r="AL1102" s="85"/>
    </row>
    <row r="1103" spans="1:38" ht="12.75" hidden="1" customHeight="1" x14ac:dyDescent="0.25">
      <c r="A1103" s="10" t="s">
        <v>2433</v>
      </c>
      <c r="B1103" s="11" t="s">
        <v>2434</v>
      </c>
      <c r="C1103" s="11" t="s">
        <v>92</v>
      </c>
      <c r="D1103" s="90" t="str">
        <f t="shared" si="103"/>
        <v>22</v>
      </c>
      <c r="E1103" s="90" t="str">
        <f t="shared" si="104"/>
        <v>2201</v>
      </c>
      <c r="F1103" s="11" t="s">
        <v>2450</v>
      </c>
      <c r="G1103" s="11" t="s">
        <v>427</v>
      </c>
      <c r="H1103" s="11">
        <v>97</v>
      </c>
      <c r="I1103" s="11" t="s">
        <v>428</v>
      </c>
      <c r="J1103" s="11" t="s">
        <v>429</v>
      </c>
      <c r="K1103" s="13">
        <v>52000</v>
      </c>
      <c r="L1103" s="14">
        <v>41593</v>
      </c>
      <c r="M1103" s="75">
        <v>41593</v>
      </c>
      <c r="N1103" s="11" t="s">
        <v>2451</v>
      </c>
      <c r="O1103" s="12" t="s">
        <v>37</v>
      </c>
      <c r="P1103" s="16">
        <v>5560710244</v>
      </c>
      <c r="Q1103" s="18">
        <v>51929</v>
      </c>
      <c r="R1103" s="20">
        <v>44197</v>
      </c>
      <c r="S1103" s="22">
        <v>12</v>
      </c>
      <c r="T1103" s="7" t="s">
        <v>424</v>
      </c>
      <c r="U1103" s="51">
        <v>51929</v>
      </c>
      <c r="V1103" s="79"/>
      <c r="W1103" s="78"/>
      <c r="X1103" s="49">
        <f t="shared" si="102"/>
        <v>0</v>
      </c>
      <c r="Y1103" s="16">
        <v>0</v>
      </c>
      <c r="Z1103" s="16">
        <v>5560710244</v>
      </c>
      <c r="AA1103" s="16">
        <v>5560710244</v>
      </c>
      <c r="AB1103" s="16">
        <v>0</v>
      </c>
      <c r="AC1103" s="16">
        <v>0</v>
      </c>
      <c r="AD1103" s="55">
        <v>5560710244</v>
      </c>
      <c r="AF1103" s="58">
        <f t="shared" si="105"/>
        <v>0</v>
      </c>
      <c r="AJ1103" s="83">
        <f t="shared" si="106"/>
        <v>0</v>
      </c>
      <c r="AK1103" s="84">
        <f t="shared" si="107"/>
        <v>0</v>
      </c>
      <c r="AL1103" s="85"/>
    </row>
    <row r="1104" spans="1:38" ht="12.75" hidden="1" customHeight="1" x14ac:dyDescent="0.25">
      <c r="A1104" s="10" t="s">
        <v>2433</v>
      </c>
      <c r="B1104" s="11" t="s">
        <v>2434</v>
      </c>
      <c r="C1104" s="11" t="s">
        <v>92</v>
      </c>
      <c r="D1104" s="90" t="str">
        <f t="shared" si="103"/>
        <v>22</v>
      </c>
      <c r="E1104" s="90" t="str">
        <f t="shared" si="104"/>
        <v>2201</v>
      </c>
      <c r="F1104" s="11" t="s">
        <v>2452</v>
      </c>
      <c r="G1104" s="11" t="s">
        <v>433</v>
      </c>
      <c r="H1104" s="11">
        <v>98</v>
      </c>
      <c r="I1104" s="11" t="s">
        <v>434</v>
      </c>
      <c r="J1104" s="11" t="s">
        <v>435</v>
      </c>
      <c r="K1104" s="13">
        <v>1400</v>
      </c>
      <c r="L1104" s="14">
        <v>600</v>
      </c>
      <c r="M1104" s="75">
        <v>561</v>
      </c>
      <c r="N1104" s="11" t="s">
        <v>2453</v>
      </c>
      <c r="O1104" s="12" t="s">
        <v>522</v>
      </c>
      <c r="P1104" s="16">
        <v>112577328</v>
      </c>
      <c r="Q1104" s="18">
        <v>24</v>
      </c>
      <c r="R1104" s="20">
        <v>44197</v>
      </c>
      <c r="S1104" s="22">
        <v>12</v>
      </c>
      <c r="T1104" s="7" t="s">
        <v>424</v>
      </c>
      <c r="U1104" s="51">
        <v>24</v>
      </c>
      <c r="V1104" s="79"/>
      <c r="W1104" s="78"/>
      <c r="X1104" s="49">
        <f t="shared" si="102"/>
        <v>0</v>
      </c>
      <c r="Y1104" s="16">
        <v>0</v>
      </c>
      <c r="Z1104" s="16">
        <v>10093038848</v>
      </c>
      <c r="AA1104" s="16">
        <v>112577328</v>
      </c>
      <c r="AB1104" s="16">
        <v>0</v>
      </c>
      <c r="AC1104" s="16">
        <v>0</v>
      </c>
      <c r="AD1104" s="55">
        <v>112577328</v>
      </c>
      <c r="AF1104" s="58">
        <f t="shared" si="105"/>
        <v>0</v>
      </c>
      <c r="AJ1104" s="83">
        <f t="shared" si="106"/>
        <v>0</v>
      </c>
      <c r="AK1104" s="84">
        <f t="shared" si="107"/>
        <v>0</v>
      </c>
      <c r="AL1104" s="85"/>
    </row>
    <row r="1105" spans="1:38" ht="12.75" hidden="1" customHeight="1" x14ac:dyDescent="0.25">
      <c r="A1105" s="10" t="s">
        <v>2433</v>
      </c>
      <c r="B1105" s="11" t="s">
        <v>2434</v>
      </c>
      <c r="C1105" s="11" t="s">
        <v>92</v>
      </c>
      <c r="D1105" s="90" t="str">
        <f t="shared" si="103"/>
        <v>22</v>
      </c>
      <c r="E1105" s="90" t="str">
        <f t="shared" si="104"/>
        <v>2201</v>
      </c>
      <c r="F1105" s="11" t="s">
        <v>2452</v>
      </c>
      <c r="G1105" s="11" t="s">
        <v>433</v>
      </c>
      <c r="H1105" s="11">
        <v>98</v>
      </c>
      <c r="I1105" s="11" t="s">
        <v>434</v>
      </c>
      <c r="J1105" s="11" t="s">
        <v>435</v>
      </c>
      <c r="K1105" s="13">
        <v>1400</v>
      </c>
      <c r="L1105" s="14">
        <v>600</v>
      </c>
      <c r="M1105" s="75">
        <v>561</v>
      </c>
      <c r="N1105" s="11" t="s">
        <v>2454</v>
      </c>
      <c r="O1105" s="12" t="s">
        <v>37</v>
      </c>
      <c r="P1105" s="16">
        <v>9980461520</v>
      </c>
      <c r="Q1105" s="18">
        <v>393</v>
      </c>
      <c r="R1105" s="20">
        <v>44197</v>
      </c>
      <c r="S1105" s="22">
        <v>12</v>
      </c>
      <c r="T1105" s="7" t="s">
        <v>424</v>
      </c>
      <c r="U1105" s="51">
        <v>393</v>
      </c>
      <c r="V1105" s="79"/>
      <c r="W1105" s="78"/>
      <c r="X1105" s="49">
        <f t="shared" si="102"/>
        <v>0</v>
      </c>
      <c r="Y1105" s="16">
        <v>0</v>
      </c>
      <c r="Z1105" s="16">
        <v>10093038848</v>
      </c>
      <c r="AA1105" s="16">
        <v>9980461520</v>
      </c>
      <c r="AB1105" s="16">
        <v>0</v>
      </c>
      <c r="AC1105" s="16">
        <v>0</v>
      </c>
      <c r="AD1105" s="55">
        <v>9980461520</v>
      </c>
      <c r="AF1105" s="58">
        <f t="shared" si="105"/>
        <v>0</v>
      </c>
      <c r="AJ1105" s="83">
        <f t="shared" si="106"/>
        <v>0</v>
      </c>
      <c r="AK1105" s="84">
        <f t="shared" si="107"/>
        <v>0</v>
      </c>
      <c r="AL1105" s="85"/>
    </row>
    <row r="1106" spans="1:38" ht="12.75" hidden="1" customHeight="1" x14ac:dyDescent="0.25">
      <c r="A1106" s="10" t="s">
        <v>2433</v>
      </c>
      <c r="B1106" s="11" t="s">
        <v>2434</v>
      </c>
      <c r="C1106" s="11" t="s">
        <v>567</v>
      </c>
      <c r="D1106" s="90" t="str">
        <f t="shared" si="103"/>
        <v>22</v>
      </c>
      <c r="E1106" s="90" t="str">
        <f t="shared" si="104"/>
        <v>2201</v>
      </c>
      <c r="F1106" s="11" t="s">
        <v>2455</v>
      </c>
      <c r="G1106" s="11" t="s">
        <v>2456</v>
      </c>
      <c r="H1106" s="11">
        <v>222</v>
      </c>
      <c r="I1106" s="37" t="s">
        <v>2457</v>
      </c>
      <c r="J1106" s="11" t="s">
        <v>2458</v>
      </c>
      <c r="K1106" s="13">
        <v>100</v>
      </c>
      <c r="L1106" s="14">
        <v>50</v>
      </c>
      <c r="M1106" s="76" t="e">
        <v>#N/A</v>
      </c>
      <c r="N1106" s="37" t="s">
        <v>2459</v>
      </c>
      <c r="O1106" s="12" t="s">
        <v>37</v>
      </c>
      <c r="P1106" s="16">
        <v>39583132</v>
      </c>
      <c r="Q1106" s="18">
        <v>39</v>
      </c>
      <c r="R1106" s="20">
        <v>44197</v>
      </c>
      <c r="S1106" s="22">
        <v>12</v>
      </c>
      <c r="T1106" s="7" t="s">
        <v>365</v>
      </c>
      <c r="U1106" s="51">
        <v>39</v>
      </c>
      <c r="V1106" s="79"/>
      <c r="W1106" s="78"/>
      <c r="X1106" s="49">
        <f t="shared" si="102"/>
        <v>0</v>
      </c>
      <c r="Y1106" s="16">
        <v>0</v>
      </c>
      <c r="Z1106" s="16">
        <v>64644010</v>
      </c>
      <c r="AA1106" s="16">
        <v>39583132</v>
      </c>
      <c r="AB1106" s="16">
        <v>0</v>
      </c>
      <c r="AC1106" s="16">
        <v>0</v>
      </c>
      <c r="AD1106" s="55">
        <v>39583132</v>
      </c>
      <c r="AF1106" s="58">
        <f t="shared" si="105"/>
        <v>0</v>
      </c>
      <c r="AJ1106" s="83">
        <f t="shared" si="106"/>
        <v>0</v>
      </c>
      <c r="AK1106" s="84">
        <f t="shared" si="107"/>
        <v>0</v>
      </c>
      <c r="AL1106" s="85" t="s">
        <v>2827</v>
      </c>
    </row>
    <row r="1107" spans="1:38" ht="12.75" hidden="1" customHeight="1" x14ac:dyDescent="0.25">
      <c r="A1107" s="10" t="s">
        <v>2433</v>
      </c>
      <c r="B1107" s="11" t="s">
        <v>2434</v>
      </c>
      <c r="C1107" s="11" t="s">
        <v>567</v>
      </c>
      <c r="D1107" s="90" t="str">
        <f t="shared" si="103"/>
        <v>22</v>
      </c>
      <c r="E1107" s="90" t="str">
        <f t="shared" si="104"/>
        <v>2201</v>
      </c>
      <c r="F1107" s="11" t="s">
        <v>2455</v>
      </c>
      <c r="G1107" s="11" t="s">
        <v>2456</v>
      </c>
      <c r="H1107" s="11">
        <v>222</v>
      </c>
      <c r="I1107" s="37" t="s">
        <v>2457</v>
      </c>
      <c r="J1107" s="11" t="s">
        <v>2458</v>
      </c>
      <c r="K1107" s="13">
        <v>100</v>
      </c>
      <c r="L1107" s="14">
        <v>50</v>
      </c>
      <c r="M1107" s="76" t="e">
        <v>#N/A</v>
      </c>
      <c r="N1107" s="11" t="s">
        <v>2460</v>
      </c>
      <c r="O1107" s="12" t="s">
        <v>37</v>
      </c>
      <c r="P1107" s="16">
        <v>25060878</v>
      </c>
      <c r="Q1107" s="18">
        <v>1</v>
      </c>
      <c r="R1107" s="20">
        <v>44197</v>
      </c>
      <c r="S1107" s="22">
        <v>12</v>
      </c>
      <c r="T1107" s="7" t="s">
        <v>365</v>
      </c>
      <c r="U1107" s="51">
        <v>1</v>
      </c>
      <c r="V1107" s="79"/>
      <c r="W1107" s="78"/>
      <c r="X1107" s="49">
        <f t="shared" si="102"/>
        <v>0</v>
      </c>
      <c r="Y1107" s="16">
        <v>0</v>
      </c>
      <c r="Z1107" s="16">
        <v>64644010</v>
      </c>
      <c r="AA1107" s="16">
        <v>25060878</v>
      </c>
      <c r="AB1107" s="16">
        <v>0</v>
      </c>
      <c r="AC1107" s="16">
        <v>0</v>
      </c>
      <c r="AD1107" s="55">
        <v>25060878</v>
      </c>
      <c r="AF1107" s="58">
        <f t="shared" si="105"/>
        <v>0</v>
      </c>
      <c r="AJ1107" s="83">
        <f t="shared" si="106"/>
        <v>0</v>
      </c>
      <c r="AK1107" s="84">
        <f t="shared" si="107"/>
        <v>0</v>
      </c>
      <c r="AL1107" s="85" t="s">
        <v>2827</v>
      </c>
    </row>
    <row r="1108" spans="1:38" ht="12.75" hidden="1" customHeight="1" x14ac:dyDescent="0.25">
      <c r="A1108" s="10" t="s">
        <v>2461</v>
      </c>
      <c r="B1108" s="11" t="s">
        <v>2462</v>
      </c>
      <c r="C1108" s="11" t="s">
        <v>567</v>
      </c>
      <c r="D1108" s="90" t="str">
        <f t="shared" si="103"/>
        <v>17</v>
      </c>
      <c r="E1108" s="90" t="str">
        <f t="shared" si="104"/>
        <v>1702</v>
      </c>
      <c r="F1108" s="11" t="s">
        <v>2463</v>
      </c>
      <c r="G1108" s="11" t="s">
        <v>855</v>
      </c>
      <c r="H1108" s="11">
        <v>196</v>
      </c>
      <c r="I1108" s="11" t="s">
        <v>577</v>
      </c>
      <c r="J1108" s="11" t="s">
        <v>578</v>
      </c>
      <c r="K1108" s="13">
        <v>30000</v>
      </c>
      <c r="L1108" s="14">
        <v>12000</v>
      </c>
      <c r="M1108" s="75">
        <v>12000</v>
      </c>
      <c r="N1108" s="11" t="s">
        <v>2464</v>
      </c>
      <c r="O1108" s="12" t="s">
        <v>573</v>
      </c>
      <c r="P1108" s="16">
        <v>1005914213</v>
      </c>
      <c r="Q1108" s="18">
        <v>18239</v>
      </c>
      <c r="R1108" s="20">
        <v>44348</v>
      </c>
      <c r="S1108" s="22">
        <v>6</v>
      </c>
      <c r="T1108" s="7" t="s">
        <v>580</v>
      </c>
      <c r="U1108" s="51">
        <v>18239</v>
      </c>
      <c r="V1108" s="79"/>
      <c r="W1108" s="78"/>
      <c r="X1108" s="49">
        <f t="shared" si="102"/>
        <v>0</v>
      </c>
      <c r="Y1108" s="16">
        <v>0</v>
      </c>
      <c r="Z1108" s="16">
        <v>5146467835</v>
      </c>
      <c r="AA1108" s="16">
        <v>66898893</v>
      </c>
      <c r="AB1108" s="16">
        <v>0</v>
      </c>
      <c r="AC1108" s="16">
        <v>0</v>
      </c>
      <c r="AD1108" s="55">
        <v>66898893</v>
      </c>
      <c r="AF1108" s="58">
        <f t="shared" si="105"/>
        <v>0</v>
      </c>
      <c r="AJ1108" s="83">
        <f t="shared" si="106"/>
        <v>0</v>
      </c>
      <c r="AK1108" s="84">
        <f t="shared" si="107"/>
        <v>0</v>
      </c>
      <c r="AL1108" s="85"/>
    </row>
    <row r="1109" spans="1:38" ht="12.75" hidden="1" customHeight="1" x14ac:dyDescent="0.25">
      <c r="A1109" s="10" t="s">
        <v>2461</v>
      </c>
      <c r="B1109" s="11" t="s">
        <v>2462</v>
      </c>
      <c r="C1109" s="11" t="s">
        <v>567</v>
      </c>
      <c r="D1109" s="90" t="str">
        <f t="shared" si="103"/>
        <v>17</v>
      </c>
      <c r="E1109" s="90" t="str">
        <f t="shared" si="104"/>
        <v>1702</v>
      </c>
      <c r="F1109" s="11" t="s">
        <v>2463</v>
      </c>
      <c r="G1109" s="11" t="s">
        <v>855</v>
      </c>
      <c r="H1109" s="11">
        <v>196</v>
      </c>
      <c r="I1109" s="11" t="s">
        <v>577</v>
      </c>
      <c r="J1109" s="11" t="s">
        <v>578</v>
      </c>
      <c r="K1109" s="13">
        <v>30000</v>
      </c>
      <c r="L1109" s="14">
        <v>12000</v>
      </c>
      <c r="M1109" s="75">
        <v>12000</v>
      </c>
      <c r="N1109" s="11" t="s">
        <v>2465</v>
      </c>
      <c r="O1109" s="12" t="s">
        <v>573</v>
      </c>
      <c r="P1109" s="16">
        <v>683133971</v>
      </c>
      <c r="Q1109" s="18">
        <v>1</v>
      </c>
      <c r="R1109" s="20">
        <v>44440</v>
      </c>
      <c r="S1109" s="22">
        <v>4</v>
      </c>
      <c r="T1109" s="7" t="s">
        <v>580</v>
      </c>
      <c r="U1109" s="51">
        <v>1</v>
      </c>
      <c r="V1109" s="79"/>
      <c r="W1109" s="78"/>
      <c r="X1109" s="49">
        <f t="shared" si="102"/>
        <v>0</v>
      </c>
      <c r="Y1109" s="16">
        <v>0</v>
      </c>
      <c r="Z1109" s="16">
        <v>5146467835</v>
      </c>
      <c r="AA1109" s="16">
        <v>683133971</v>
      </c>
      <c r="AB1109" s="16">
        <v>0</v>
      </c>
      <c r="AC1109" s="16">
        <v>0</v>
      </c>
      <c r="AD1109" s="55">
        <v>683133971</v>
      </c>
      <c r="AF1109" s="58">
        <f t="shared" si="105"/>
        <v>0</v>
      </c>
      <c r="AJ1109" s="83">
        <f t="shared" si="106"/>
        <v>0</v>
      </c>
      <c r="AK1109" s="84">
        <f t="shared" si="107"/>
        <v>0</v>
      </c>
      <c r="AL1109" s="85"/>
    </row>
    <row r="1110" spans="1:38" ht="12.75" hidden="1" customHeight="1" x14ac:dyDescent="0.25">
      <c r="A1110" s="10" t="s">
        <v>2461</v>
      </c>
      <c r="B1110" s="11" t="s">
        <v>2462</v>
      </c>
      <c r="C1110" s="11" t="s">
        <v>567</v>
      </c>
      <c r="D1110" s="90" t="str">
        <f t="shared" si="103"/>
        <v>17</v>
      </c>
      <c r="E1110" s="90" t="str">
        <f t="shared" si="104"/>
        <v>1702</v>
      </c>
      <c r="F1110" s="11" t="s">
        <v>2463</v>
      </c>
      <c r="G1110" s="11" t="s">
        <v>855</v>
      </c>
      <c r="H1110" s="11">
        <v>196</v>
      </c>
      <c r="I1110" s="11" t="s">
        <v>577</v>
      </c>
      <c r="J1110" s="11" t="s">
        <v>578</v>
      </c>
      <c r="K1110" s="13">
        <v>30000</v>
      </c>
      <c r="L1110" s="14">
        <v>12000</v>
      </c>
      <c r="M1110" s="75">
        <v>12000</v>
      </c>
      <c r="N1110" s="11" t="s">
        <v>2466</v>
      </c>
      <c r="O1110" s="12" t="s">
        <v>573</v>
      </c>
      <c r="P1110" s="16">
        <v>159686714</v>
      </c>
      <c r="Q1110" s="18">
        <v>23</v>
      </c>
      <c r="R1110" s="20">
        <v>44348</v>
      </c>
      <c r="S1110" s="22">
        <v>6</v>
      </c>
      <c r="T1110" s="7" t="s">
        <v>580</v>
      </c>
      <c r="U1110" s="51">
        <v>23</v>
      </c>
      <c r="V1110" s="79"/>
      <c r="W1110" s="78"/>
      <c r="X1110" s="49">
        <f t="shared" si="102"/>
        <v>0</v>
      </c>
      <c r="Y1110" s="16">
        <v>0</v>
      </c>
      <c r="Z1110" s="16">
        <v>5146467835</v>
      </c>
      <c r="AA1110" s="16">
        <v>111320000</v>
      </c>
      <c r="AB1110" s="16">
        <v>0</v>
      </c>
      <c r="AC1110" s="16">
        <v>0</v>
      </c>
      <c r="AD1110" s="55">
        <v>111320000</v>
      </c>
      <c r="AF1110" s="58">
        <f t="shared" si="105"/>
        <v>0</v>
      </c>
      <c r="AJ1110" s="83">
        <f t="shared" si="106"/>
        <v>0</v>
      </c>
      <c r="AK1110" s="84">
        <f t="shared" si="107"/>
        <v>0</v>
      </c>
      <c r="AL1110" s="85"/>
    </row>
    <row r="1111" spans="1:38" ht="12.75" hidden="1" customHeight="1" x14ac:dyDescent="0.25">
      <c r="A1111" s="10" t="s">
        <v>2461</v>
      </c>
      <c r="B1111" s="11" t="s">
        <v>2462</v>
      </c>
      <c r="C1111" s="11" t="s">
        <v>567</v>
      </c>
      <c r="D1111" s="90" t="str">
        <f t="shared" si="103"/>
        <v>17</v>
      </c>
      <c r="E1111" s="90" t="str">
        <f t="shared" si="104"/>
        <v>1702</v>
      </c>
      <c r="F1111" s="11" t="s">
        <v>2463</v>
      </c>
      <c r="G1111" s="11" t="s">
        <v>855</v>
      </c>
      <c r="H1111" s="11">
        <v>196</v>
      </c>
      <c r="I1111" s="11" t="s">
        <v>577</v>
      </c>
      <c r="J1111" s="11" t="s">
        <v>578</v>
      </c>
      <c r="K1111" s="13">
        <v>30000</v>
      </c>
      <c r="L1111" s="14">
        <v>12000</v>
      </c>
      <c r="M1111" s="75">
        <v>12000</v>
      </c>
      <c r="N1111" s="11" t="s">
        <v>2467</v>
      </c>
      <c r="O1111" s="12" t="s">
        <v>2403</v>
      </c>
      <c r="P1111" s="16">
        <v>380478712</v>
      </c>
      <c r="Q1111" s="18">
        <v>1888</v>
      </c>
      <c r="R1111" s="20">
        <v>44348</v>
      </c>
      <c r="S1111" s="22">
        <v>6</v>
      </c>
      <c r="T1111" s="7" t="s">
        <v>580</v>
      </c>
      <c r="U1111" s="51">
        <v>1888</v>
      </c>
      <c r="V1111" s="79"/>
      <c r="W1111" s="78"/>
      <c r="X1111" s="49">
        <f t="shared" si="102"/>
        <v>0</v>
      </c>
      <c r="Y1111" s="16">
        <v>0</v>
      </c>
      <c r="Z1111" s="16">
        <v>5146467835</v>
      </c>
      <c r="AA1111" s="16">
        <v>185408971</v>
      </c>
      <c r="AB1111" s="16">
        <v>0</v>
      </c>
      <c r="AC1111" s="16">
        <v>0</v>
      </c>
      <c r="AD1111" s="55">
        <v>185408971</v>
      </c>
      <c r="AF1111" s="58">
        <f t="shared" si="105"/>
        <v>0</v>
      </c>
      <c r="AJ1111" s="83">
        <f t="shared" si="106"/>
        <v>0</v>
      </c>
      <c r="AK1111" s="84">
        <f t="shared" si="107"/>
        <v>0</v>
      </c>
      <c r="AL1111" s="85"/>
    </row>
    <row r="1112" spans="1:38" ht="12.75" hidden="1" customHeight="1" x14ac:dyDescent="0.25">
      <c r="A1112" s="10" t="s">
        <v>2461</v>
      </c>
      <c r="B1112" s="11" t="s">
        <v>2462</v>
      </c>
      <c r="C1112" s="11" t="s">
        <v>567</v>
      </c>
      <c r="D1112" s="90" t="str">
        <f t="shared" si="103"/>
        <v>17</v>
      </c>
      <c r="E1112" s="90" t="str">
        <f t="shared" si="104"/>
        <v>1702</v>
      </c>
      <c r="F1112" s="11" t="s">
        <v>2463</v>
      </c>
      <c r="G1112" s="11" t="s">
        <v>855</v>
      </c>
      <c r="H1112" s="11">
        <v>196</v>
      </c>
      <c r="I1112" s="11" t="s">
        <v>577</v>
      </c>
      <c r="J1112" s="11" t="s">
        <v>578</v>
      </c>
      <c r="K1112" s="13">
        <v>30000</v>
      </c>
      <c r="L1112" s="14">
        <v>12000</v>
      </c>
      <c r="M1112" s="75">
        <v>12000</v>
      </c>
      <c r="N1112" s="11" t="s">
        <v>2468</v>
      </c>
      <c r="O1112" s="12" t="s">
        <v>2403</v>
      </c>
      <c r="P1112" s="16">
        <v>116182712</v>
      </c>
      <c r="Q1112" s="18">
        <v>28</v>
      </c>
      <c r="R1112" s="20">
        <v>44348</v>
      </c>
      <c r="S1112" s="22">
        <v>6</v>
      </c>
      <c r="T1112" s="7" t="s">
        <v>580</v>
      </c>
      <c r="U1112" s="51">
        <v>28</v>
      </c>
      <c r="V1112" s="79"/>
      <c r="W1112" s="78"/>
      <c r="X1112" s="49">
        <f t="shared" si="102"/>
        <v>0</v>
      </c>
      <c r="Y1112" s="16">
        <v>0</v>
      </c>
      <c r="Z1112" s="16">
        <v>5146467835</v>
      </c>
      <c r="AA1112" s="16">
        <v>67816000</v>
      </c>
      <c r="AB1112" s="16">
        <v>0</v>
      </c>
      <c r="AC1112" s="16">
        <v>0</v>
      </c>
      <c r="AD1112" s="55">
        <v>67816000</v>
      </c>
      <c r="AF1112" s="58">
        <f t="shared" si="105"/>
        <v>0</v>
      </c>
      <c r="AJ1112" s="83">
        <f t="shared" si="106"/>
        <v>0</v>
      </c>
      <c r="AK1112" s="84">
        <f t="shared" si="107"/>
        <v>0</v>
      </c>
      <c r="AL1112" s="85"/>
    </row>
    <row r="1113" spans="1:38" ht="12.75" hidden="1" customHeight="1" x14ac:dyDescent="0.25">
      <c r="A1113" s="10" t="s">
        <v>2461</v>
      </c>
      <c r="B1113" s="11" t="s">
        <v>2462</v>
      </c>
      <c r="C1113" s="11" t="s">
        <v>567</v>
      </c>
      <c r="D1113" s="90" t="str">
        <f t="shared" si="103"/>
        <v>17</v>
      </c>
      <c r="E1113" s="90" t="str">
        <f t="shared" si="104"/>
        <v>1702</v>
      </c>
      <c r="F1113" s="11" t="s">
        <v>2463</v>
      </c>
      <c r="G1113" s="11" t="s">
        <v>855</v>
      </c>
      <c r="H1113" s="11">
        <v>196</v>
      </c>
      <c r="I1113" s="11" t="s">
        <v>577</v>
      </c>
      <c r="J1113" s="11" t="s">
        <v>578</v>
      </c>
      <c r="K1113" s="13">
        <v>30000</v>
      </c>
      <c r="L1113" s="14">
        <v>12000</v>
      </c>
      <c r="M1113" s="75">
        <v>12000</v>
      </c>
      <c r="N1113" s="11" t="s">
        <v>2469</v>
      </c>
      <c r="O1113" s="12" t="s">
        <v>573</v>
      </c>
      <c r="P1113" s="16">
        <v>4080256712</v>
      </c>
      <c r="Q1113" s="18">
        <v>629</v>
      </c>
      <c r="R1113" s="20">
        <v>44348</v>
      </c>
      <c r="S1113" s="22">
        <v>6</v>
      </c>
      <c r="T1113" s="7" t="s">
        <v>580</v>
      </c>
      <c r="U1113" s="51">
        <v>629</v>
      </c>
      <c r="V1113" s="79"/>
      <c r="W1113" s="78"/>
      <c r="X1113" s="49">
        <f t="shared" si="102"/>
        <v>0</v>
      </c>
      <c r="Y1113" s="16">
        <v>0</v>
      </c>
      <c r="Z1113" s="16">
        <v>5146467835</v>
      </c>
      <c r="AA1113" s="16">
        <v>4031890000</v>
      </c>
      <c r="AB1113" s="16">
        <v>0</v>
      </c>
      <c r="AC1113" s="16">
        <v>0</v>
      </c>
      <c r="AD1113" s="55">
        <v>4031890000</v>
      </c>
      <c r="AF1113" s="58">
        <f t="shared" si="105"/>
        <v>0</v>
      </c>
      <c r="AJ1113" s="83">
        <f t="shared" si="106"/>
        <v>0</v>
      </c>
      <c r="AK1113" s="84">
        <f t="shared" si="107"/>
        <v>0</v>
      </c>
      <c r="AL1113" s="85"/>
    </row>
    <row r="1114" spans="1:38" ht="12.75" hidden="1" customHeight="1" x14ac:dyDescent="0.25">
      <c r="A1114" s="10" t="s">
        <v>2461</v>
      </c>
      <c r="B1114" s="11" t="s">
        <v>2462</v>
      </c>
      <c r="C1114" s="11" t="s">
        <v>567</v>
      </c>
      <c r="D1114" s="90" t="str">
        <f t="shared" si="103"/>
        <v>17</v>
      </c>
      <c r="E1114" s="90" t="str">
        <f t="shared" si="104"/>
        <v>1702</v>
      </c>
      <c r="F1114" s="11" t="s">
        <v>2463</v>
      </c>
      <c r="G1114" s="11" t="s">
        <v>909</v>
      </c>
      <c r="H1114" s="11">
        <v>196</v>
      </c>
      <c r="I1114" s="11" t="s">
        <v>577</v>
      </c>
      <c r="J1114" s="11" t="s">
        <v>578</v>
      </c>
      <c r="K1114" s="13">
        <v>30000</v>
      </c>
      <c r="L1114" s="14">
        <v>12000</v>
      </c>
      <c r="M1114" s="75">
        <v>12000</v>
      </c>
      <c r="N1114" s="11" t="s">
        <v>2470</v>
      </c>
      <c r="O1114" s="12" t="s">
        <v>2403</v>
      </c>
      <c r="P1114" s="16">
        <v>380478712</v>
      </c>
      <c r="Q1114" s="18">
        <v>1988</v>
      </c>
      <c r="R1114" s="20">
        <v>44348</v>
      </c>
      <c r="S1114" s="22">
        <v>6</v>
      </c>
      <c r="T1114" s="7" t="s">
        <v>580</v>
      </c>
      <c r="U1114" s="51">
        <v>1988</v>
      </c>
      <c r="V1114" s="79"/>
      <c r="W1114" s="78"/>
      <c r="X1114" s="49">
        <f t="shared" si="102"/>
        <v>0</v>
      </c>
      <c r="Y1114" s="16">
        <v>0</v>
      </c>
      <c r="Z1114" s="16">
        <v>136336000</v>
      </c>
      <c r="AA1114" s="16">
        <v>136336000</v>
      </c>
      <c r="AB1114" s="16">
        <v>0</v>
      </c>
      <c r="AC1114" s="16">
        <v>0</v>
      </c>
      <c r="AD1114" s="55">
        <v>136336000</v>
      </c>
      <c r="AF1114" s="58">
        <f t="shared" si="105"/>
        <v>0</v>
      </c>
      <c r="AJ1114" s="83">
        <f t="shared" si="106"/>
        <v>0</v>
      </c>
      <c r="AK1114" s="84">
        <f t="shared" si="107"/>
        <v>0</v>
      </c>
      <c r="AL1114" s="85"/>
    </row>
    <row r="1115" spans="1:38" ht="12.75" hidden="1" customHeight="1" x14ac:dyDescent="0.25">
      <c r="A1115" s="10" t="s">
        <v>2461</v>
      </c>
      <c r="B1115" s="11" t="s">
        <v>2462</v>
      </c>
      <c r="C1115" s="11" t="s">
        <v>567</v>
      </c>
      <c r="D1115" s="90" t="str">
        <f t="shared" si="103"/>
        <v>17</v>
      </c>
      <c r="E1115" s="90" t="str">
        <f t="shared" si="104"/>
        <v>1702</v>
      </c>
      <c r="F1115" s="11" t="s">
        <v>2463</v>
      </c>
      <c r="G1115" s="11" t="s">
        <v>2471</v>
      </c>
      <c r="H1115" s="11">
        <v>196</v>
      </c>
      <c r="I1115" s="11" t="s">
        <v>577</v>
      </c>
      <c r="J1115" s="11" t="s">
        <v>578</v>
      </c>
      <c r="K1115" s="13">
        <v>30000</v>
      </c>
      <c r="L1115" s="14">
        <v>12000</v>
      </c>
      <c r="M1115" s="75">
        <v>12000</v>
      </c>
      <c r="N1115" s="11" t="s">
        <v>2472</v>
      </c>
      <c r="O1115" s="12" t="s">
        <v>573</v>
      </c>
      <c r="P1115" s="16">
        <v>806311712</v>
      </c>
      <c r="Q1115" s="18">
        <v>629</v>
      </c>
      <c r="R1115" s="20">
        <v>44348</v>
      </c>
      <c r="S1115" s="22">
        <v>6</v>
      </c>
      <c r="T1115" s="7" t="s">
        <v>580</v>
      </c>
      <c r="U1115" s="51">
        <v>629</v>
      </c>
      <c r="V1115" s="79"/>
      <c r="W1115" s="78"/>
      <c r="X1115" s="49">
        <f t="shared" si="102"/>
        <v>0</v>
      </c>
      <c r="Y1115" s="16">
        <v>0</v>
      </c>
      <c r="Z1115" s="16">
        <v>1521439080</v>
      </c>
      <c r="AA1115" s="16">
        <v>757945000</v>
      </c>
      <c r="AB1115" s="16">
        <v>0</v>
      </c>
      <c r="AC1115" s="16">
        <v>0</v>
      </c>
      <c r="AD1115" s="55">
        <v>757945000</v>
      </c>
      <c r="AF1115" s="58">
        <f t="shared" si="105"/>
        <v>0</v>
      </c>
      <c r="AJ1115" s="83">
        <f t="shared" si="106"/>
        <v>0</v>
      </c>
      <c r="AK1115" s="84">
        <f t="shared" si="107"/>
        <v>0</v>
      </c>
      <c r="AL1115" s="85"/>
    </row>
    <row r="1116" spans="1:38" ht="12.75" hidden="1" customHeight="1" x14ac:dyDescent="0.25">
      <c r="A1116" s="10" t="s">
        <v>2461</v>
      </c>
      <c r="B1116" s="11" t="s">
        <v>2462</v>
      </c>
      <c r="C1116" s="11" t="s">
        <v>567</v>
      </c>
      <c r="D1116" s="90" t="str">
        <f t="shared" si="103"/>
        <v>17</v>
      </c>
      <c r="E1116" s="90" t="str">
        <f t="shared" si="104"/>
        <v>1702</v>
      </c>
      <c r="F1116" s="11" t="s">
        <v>2463</v>
      </c>
      <c r="G1116" s="11" t="s">
        <v>2471</v>
      </c>
      <c r="H1116" s="11">
        <v>196</v>
      </c>
      <c r="I1116" s="11" t="s">
        <v>577</v>
      </c>
      <c r="J1116" s="11" t="s">
        <v>578</v>
      </c>
      <c r="K1116" s="13">
        <v>30000</v>
      </c>
      <c r="L1116" s="14">
        <v>12000</v>
      </c>
      <c r="M1116" s="75">
        <v>12000</v>
      </c>
      <c r="N1116" s="11" t="s">
        <v>2473</v>
      </c>
      <c r="O1116" s="12" t="s">
        <v>643</v>
      </c>
      <c r="P1116" s="16">
        <v>256444792</v>
      </c>
      <c r="Q1116" s="18">
        <v>42</v>
      </c>
      <c r="R1116" s="20">
        <v>44348</v>
      </c>
      <c r="S1116" s="22">
        <v>6</v>
      </c>
      <c r="T1116" s="7" t="s">
        <v>580</v>
      </c>
      <c r="U1116" s="51">
        <v>42</v>
      </c>
      <c r="V1116" s="79"/>
      <c r="W1116" s="78"/>
      <c r="X1116" s="49">
        <f t="shared" si="102"/>
        <v>0</v>
      </c>
      <c r="Y1116" s="16">
        <v>0</v>
      </c>
      <c r="Z1116" s="16">
        <v>1521439080</v>
      </c>
      <c r="AA1116" s="16">
        <v>208078080</v>
      </c>
      <c r="AB1116" s="16">
        <v>0</v>
      </c>
      <c r="AC1116" s="16">
        <v>0</v>
      </c>
      <c r="AD1116" s="55">
        <v>208078080</v>
      </c>
      <c r="AF1116" s="58">
        <f t="shared" si="105"/>
        <v>0</v>
      </c>
      <c r="AJ1116" s="83">
        <f t="shared" si="106"/>
        <v>0</v>
      </c>
      <c r="AK1116" s="84">
        <f t="shared" si="107"/>
        <v>0</v>
      </c>
      <c r="AL1116" s="85"/>
    </row>
    <row r="1117" spans="1:38" ht="12.75" hidden="1" customHeight="1" x14ac:dyDescent="0.25">
      <c r="A1117" s="10" t="s">
        <v>2461</v>
      </c>
      <c r="B1117" s="11" t="s">
        <v>2462</v>
      </c>
      <c r="C1117" s="11" t="s">
        <v>567</v>
      </c>
      <c r="D1117" s="90" t="str">
        <f t="shared" si="103"/>
        <v>17</v>
      </c>
      <c r="E1117" s="90" t="str">
        <f t="shared" si="104"/>
        <v>1702</v>
      </c>
      <c r="F1117" s="11" t="s">
        <v>2463</v>
      </c>
      <c r="G1117" s="11" t="s">
        <v>2471</v>
      </c>
      <c r="H1117" s="11">
        <v>196</v>
      </c>
      <c r="I1117" s="11" t="s">
        <v>577</v>
      </c>
      <c r="J1117" s="11" t="s">
        <v>578</v>
      </c>
      <c r="K1117" s="13">
        <v>30000</v>
      </c>
      <c r="L1117" s="14">
        <v>12000</v>
      </c>
      <c r="M1117" s="75">
        <v>12000</v>
      </c>
      <c r="N1117" s="11" t="s">
        <v>2474</v>
      </c>
      <c r="O1117" s="12" t="s">
        <v>2403</v>
      </c>
      <c r="P1117" s="16">
        <v>116182712</v>
      </c>
      <c r="Q1117" s="18">
        <v>28</v>
      </c>
      <c r="R1117" s="20">
        <v>44348</v>
      </c>
      <c r="S1117" s="22">
        <v>6</v>
      </c>
      <c r="T1117" s="7" t="s">
        <v>580</v>
      </c>
      <c r="U1117" s="51">
        <v>28</v>
      </c>
      <c r="V1117" s="79"/>
      <c r="W1117" s="78"/>
      <c r="X1117" s="49">
        <f t="shared" si="102"/>
        <v>0</v>
      </c>
      <c r="Y1117" s="16">
        <v>0</v>
      </c>
      <c r="Z1117" s="16">
        <v>1521439080</v>
      </c>
      <c r="AA1117" s="16">
        <v>67816000</v>
      </c>
      <c r="AB1117" s="16">
        <v>0</v>
      </c>
      <c r="AC1117" s="16">
        <v>0</v>
      </c>
      <c r="AD1117" s="55">
        <v>67816000</v>
      </c>
      <c r="AF1117" s="58">
        <f t="shared" si="105"/>
        <v>0</v>
      </c>
      <c r="AJ1117" s="83">
        <f t="shared" si="106"/>
        <v>0</v>
      </c>
      <c r="AK1117" s="84">
        <f t="shared" si="107"/>
        <v>0</v>
      </c>
      <c r="AL1117" s="85"/>
    </row>
    <row r="1118" spans="1:38" ht="12.75" hidden="1" customHeight="1" x14ac:dyDescent="0.25">
      <c r="A1118" s="10" t="s">
        <v>2461</v>
      </c>
      <c r="B1118" s="11" t="s">
        <v>2462</v>
      </c>
      <c r="C1118" s="11" t="s">
        <v>567</v>
      </c>
      <c r="D1118" s="90" t="str">
        <f t="shared" si="103"/>
        <v>17</v>
      </c>
      <c r="E1118" s="90" t="str">
        <f t="shared" si="104"/>
        <v>1702</v>
      </c>
      <c r="F1118" s="11" t="s">
        <v>2463</v>
      </c>
      <c r="G1118" s="11" t="s">
        <v>2471</v>
      </c>
      <c r="H1118" s="11">
        <v>196</v>
      </c>
      <c r="I1118" s="11" t="s">
        <v>577</v>
      </c>
      <c r="J1118" s="11" t="s">
        <v>578</v>
      </c>
      <c r="K1118" s="13">
        <v>30000</v>
      </c>
      <c r="L1118" s="14">
        <v>12000</v>
      </c>
      <c r="M1118" s="75">
        <v>12000</v>
      </c>
      <c r="N1118" s="11" t="s">
        <v>2475</v>
      </c>
      <c r="O1118" s="12" t="s">
        <v>573</v>
      </c>
      <c r="P1118" s="16">
        <v>535966712</v>
      </c>
      <c r="Q1118" s="18">
        <v>23</v>
      </c>
      <c r="R1118" s="20">
        <v>44348</v>
      </c>
      <c r="S1118" s="22">
        <v>6</v>
      </c>
      <c r="T1118" s="7" t="s">
        <v>580</v>
      </c>
      <c r="U1118" s="51">
        <v>23</v>
      </c>
      <c r="V1118" s="79"/>
      <c r="W1118" s="78"/>
      <c r="X1118" s="49">
        <f t="shared" si="102"/>
        <v>0</v>
      </c>
      <c r="Y1118" s="16">
        <v>0</v>
      </c>
      <c r="Z1118" s="16">
        <v>1521439080</v>
      </c>
      <c r="AA1118" s="16">
        <v>487600000</v>
      </c>
      <c r="AB1118" s="16">
        <v>0</v>
      </c>
      <c r="AC1118" s="16">
        <v>0</v>
      </c>
      <c r="AD1118" s="55">
        <v>487600000</v>
      </c>
      <c r="AF1118" s="58">
        <f t="shared" si="105"/>
        <v>0</v>
      </c>
      <c r="AJ1118" s="83">
        <f t="shared" si="106"/>
        <v>0</v>
      </c>
      <c r="AK1118" s="84">
        <f t="shared" si="107"/>
        <v>0</v>
      </c>
      <c r="AL1118" s="85"/>
    </row>
    <row r="1119" spans="1:38" ht="12.75" hidden="1" customHeight="1" x14ac:dyDescent="0.25">
      <c r="A1119" s="10" t="s">
        <v>2476</v>
      </c>
      <c r="B1119" s="11" t="s">
        <v>2477</v>
      </c>
      <c r="C1119" s="11" t="s">
        <v>545</v>
      </c>
      <c r="D1119" s="90" t="str">
        <f t="shared" si="103"/>
        <v>40</v>
      </c>
      <c r="E1119" s="90" t="str">
        <f t="shared" si="104"/>
        <v>4003</v>
      </c>
      <c r="F1119" s="11" t="s">
        <v>688</v>
      </c>
      <c r="G1119" s="11" t="s">
        <v>689</v>
      </c>
      <c r="H1119" s="11">
        <v>288</v>
      </c>
      <c r="I1119" s="11" t="s">
        <v>690</v>
      </c>
      <c r="J1119" s="11" t="s">
        <v>691</v>
      </c>
      <c r="K1119" s="13">
        <v>100</v>
      </c>
      <c r="L1119" s="14">
        <v>100</v>
      </c>
      <c r="M1119" s="75">
        <v>100</v>
      </c>
      <c r="N1119" s="11" t="s">
        <v>693</v>
      </c>
      <c r="O1119" s="12" t="s">
        <v>573</v>
      </c>
      <c r="P1119" s="16">
        <v>33000000000</v>
      </c>
      <c r="Q1119" s="18">
        <v>1</v>
      </c>
      <c r="R1119" s="20">
        <v>44197</v>
      </c>
      <c r="S1119" s="22">
        <v>12</v>
      </c>
      <c r="T1119" s="7" t="s">
        <v>657</v>
      </c>
      <c r="U1119" s="51">
        <v>0</v>
      </c>
      <c r="V1119" s="79"/>
      <c r="W1119" s="78"/>
      <c r="X1119" s="49" t="e">
        <f t="shared" si="102"/>
        <v>#DIV/0!</v>
      </c>
      <c r="Y1119" s="16">
        <v>0</v>
      </c>
      <c r="Z1119" s="16">
        <v>9652286163</v>
      </c>
      <c r="AA1119" s="16">
        <v>9652286163</v>
      </c>
      <c r="AB1119" s="16">
        <v>0</v>
      </c>
      <c r="AC1119" s="16">
        <v>0</v>
      </c>
      <c r="AD1119" s="55">
        <v>9652286163</v>
      </c>
      <c r="AF1119" s="58">
        <f t="shared" si="105"/>
        <v>0</v>
      </c>
      <c r="AJ1119" s="83">
        <f t="shared" si="106"/>
        <v>0</v>
      </c>
      <c r="AK1119" s="84">
        <f t="shared" si="107"/>
        <v>0</v>
      </c>
      <c r="AL1119" s="85" t="s">
        <v>2750</v>
      </c>
    </row>
    <row r="1120" spans="1:38" ht="12.75" hidden="1" customHeight="1" x14ac:dyDescent="0.25">
      <c r="A1120" s="10" t="s">
        <v>2478</v>
      </c>
      <c r="B1120" s="11" t="s">
        <v>2479</v>
      </c>
      <c r="C1120" s="11" t="s">
        <v>146</v>
      </c>
      <c r="D1120" s="90" t="str">
        <f t="shared" si="103"/>
        <v>17</v>
      </c>
      <c r="E1120" s="90" t="str">
        <f t="shared" si="104"/>
        <v>1702</v>
      </c>
      <c r="F1120" s="11" t="s">
        <v>2480</v>
      </c>
      <c r="G1120" s="11" t="s">
        <v>855</v>
      </c>
      <c r="H1120" s="11">
        <v>330</v>
      </c>
      <c r="I1120" s="11" t="s">
        <v>923</v>
      </c>
      <c r="J1120" s="11" t="s">
        <v>924</v>
      </c>
      <c r="K1120" s="13">
        <v>3000</v>
      </c>
      <c r="L1120" s="14">
        <v>1160</v>
      </c>
      <c r="M1120" s="75">
        <v>1343</v>
      </c>
      <c r="N1120" s="11" t="s">
        <v>2481</v>
      </c>
      <c r="O1120" s="12" t="s">
        <v>37</v>
      </c>
      <c r="P1120" s="16">
        <v>399622</v>
      </c>
      <c r="Q1120" s="18">
        <v>1</v>
      </c>
      <c r="R1120" s="20">
        <v>44197</v>
      </c>
      <c r="S1120" s="22">
        <v>12</v>
      </c>
      <c r="T1120" s="7" t="s">
        <v>877</v>
      </c>
      <c r="U1120" s="51">
        <v>1</v>
      </c>
      <c r="V1120" s="79"/>
      <c r="W1120" s="78"/>
      <c r="X1120" s="49">
        <f t="shared" si="102"/>
        <v>0</v>
      </c>
      <c r="Y1120" s="16">
        <v>0</v>
      </c>
      <c r="Z1120" s="16">
        <v>399622</v>
      </c>
      <c r="AA1120" s="16">
        <v>399622</v>
      </c>
      <c r="AB1120" s="16">
        <v>0</v>
      </c>
      <c r="AC1120" s="16">
        <v>0</v>
      </c>
      <c r="AD1120" s="55">
        <v>399622</v>
      </c>
      <c r="AF1120" s="58">
        <f t="shared" si="105"/>
        <v>0</v>
      </c>
      <c r="AJ1120" s="83">
        <f t="shared" si="106"/>
        <v>0</v>
      </c>
      <c r="AK1120" s="84">
        <f t="shared" si="107"/>
        <v>0</v>
      </c>
      <c r="AL1120" s="85"/>
    </row>
    <row r="1121" spans="1:38" ht="12.75" hidden="1" customHeight="1" x14ac:dyDescent="0.25">
      <c r="A1121" s="10" t="s">
        <v>2482</v>
      </c>
      <c r="B1121" s="11" t="s">
        <v>2483</v>
      </c>
      <c r="C1121" s="11" t="s">
        <v>567</v>
      </c>
      <c r="D1121" s="90" t="str">
        <f t="shared" si="103"/>
        <v>39</v>
      </c>
      <c r="E1121" s="90" t="str">
        <f t="shared" si="104"/>
        <v>3902</v>
      </c>
      <c r="F1121" s="11" t="s">
        <v>2484</v>
      </c>
      <c r="G1121" s="11" t="s">
        <v>932</v>
      </c>
      <c r="H1121" s="11">
        <v>206</v>
      </c>
      <c r="I1121" s="11" t="s">
        <v>933</v>
      </c>
      <c r="J1121" s="11" t="s">
        <v>934</v>
      </c>
      <c r="K1121" s="13">
        <v>140</v>
      </c>
      <c r="L1121" s="14">
        <v>40</v>
      </c>
      <c r="M1121" s="75">
        <v>40</v>
      </c>
      <c r="N1121" s="11" t="s">
        <v>2485</v>
      </c>
      <c r="O1121" s="12" t="s">
        <v>37</v>
      </c>
      <c r="P1121" s="16">
        <v>74000000</v>
      </c>
      <c r="Q1121" s="18">
        <v>1</v>
      </c>
      <c r="R1121" s="20">
        <v>44197</v>
      </c>
      <c r="S1121" s="22">
        <v>12</v>
      </c>
      <c r="T1121" s="7" t="s">
        <v>936</v>
      </c>
      <c r="U1121" s="51">
        <v>1</v>
      </c>
      <c r="V1121" s="79"/>
      <c r="W1121" s="78"/>
      <c r="X1121" s="49">
        <f t="shared" si="102"/>
        <v>0</v>
      </c>
      <c r="Y1121" s="65">
        <v>200578120</v>
      </c>
      <c r="Z1121" s="16">
        <v>274578120</v>
      </c>
      <c r="AA1121" s="16">
        <v>74000000</v>
      </c>
      <c r="AB1121" s="16">
        <v>0</v>
      </c>
      <c r="AC1121" s="16">
        <v>0</v>
      </c>
      <c r="AD1121" s="55">
        <v>74000000</v>
      </c>
      <c r="AF1121" s="58">
        <f t="shared" si="105"/>
        <v>0</v>
      </c>
      <c r="AJ1121" s="83">
        <f t="shared" si="106"/>
        <v>0</v>
      </c>
      <c r="AK1121" s="84">
        <f t="shared" si="107"/>
        <v>0</v>
      </c>
      <c r="AL1121" s="85" t="s">
        <v>2767</v>
      </c>
    </row>
    <row r="1122" spans="1:38" ht="12.75" hidden="1" customHeight="1" x14ac:dyDescent="0.25">
      <c r="A1122" s="10" t="s">
        <v>2482</v>
      </c>
      <c r="B1122" s="11" t="s">
        <v>2483</v>
      </c>
      <c r="C1122" s="11" t="s">
        <v>567</v>
      </c>
      <c r="D1122" s="90" t="str">
        <f t="shared" si="103"/>
        <v>39</v>
      </c>
      <c r="E1122" s="90" t="str">
        <f t="shared" si="104"/>
        <v>3902</v>
      </c>
      <c r="F1122" s="11" t="s">
        <v>2486</v>
      </c>
      <c r="G1122" s="11" t="s">
        <v>932</v>
      </c>
      <c r="H1122" s="11">
        <v>206</v>
      </c>
      <c r="I1122" s="11" t="s">
        <v>933</v>
      </c>
      <c r="J1122" s="11" t="s">
        <v>934</v>
      </c>
      <c r="K1122" s="13">
        <v>140</v>
      </c>
      <c r="L1122" s="14">
        <v>40</v>
      </c>
      <c r="M1122" s="75">
        <v>40</v>
      </c>
      <c r="N1122" s="11" t="s">
        <v>2487</v>
      </c>
      <c r="O1122" s="12" t="s">
        <v>37</v>
      </c>
      <c r="P1122" s="16">
        <v>343137091</v>
      </c>
      <c r="Q1122" s="18">
        <v>1</v>
      </c>
      <c r="R1122" s="20">
        <v>44197</v>
      </c>
      <c r="S1122" s="22">
        <v>12</v>
      </c>
      <c r="T1122" s="7" t="s">
        <v>936</v>
      </c>
      <c r="U1122" s="51">
        <v>0</v>
      </c>
      <c r="V1122" s="79"/>
      <c r="W1122" s="78"/>
      <c r="X1122" s="49" t="e">
        <f t="shared" si="102"/>
        <v>#DIV/0!</v>
      </c>
      <c r="Y1122" s="16">
        <v>0</v>
      </c>
      <c r="Z1122" s="16">
        <v>3519725709</v>
      </c>
      <c r="AA1122" s="16">
        <v>343137091</v>
      </c>
      <c r="AB1122" s="16">
        <v>0</v>
      </c>
      <c r="AC1122" s="16">
        <v>0</v>
      </c>
      <c r="AD1122" s="55">
        <v>343137091</v>
      </c>
      <c r="AF1122" s="58">
        <f t="shared" si="105"/>
        <v>0</v>
      </c>
      <c r="AJ1122" s="83">
        <f t="shared" si="106"/>
        <v>0</v>
      </c>
      <c r="AK1122" s="84">
        <f t="shared" si="107"/>
        <v>0</v>
      </c>
      <c r="AL1122" s="85" t="s">
        <v>2750</v>
      </c>
    </row>
    <row r="1123" spans="1:38" ht="12.75" hidden="1" customHeight="1" x14ac:dyDescent="0.25">
      <c r="A1123" s="10" t="s">
        <v>2482</v>
      </c>
      <c r="B1123" s="11" t="s">
        <v>2483</v>
      </c>
      <c r="C1123" s="11" t="s">
        <v>567</v>
      </c>
      <c r="D1123" s="90" t="str">
        <f t="shared" si="103"/>
        <v>39</v>
      </c>
      <c r="E1123" s="90" t="str">
        <f t="shared" si="104"/>
        <v>3902</v>
      </c>
      <c r="F1123" s="11" t="s">
        <v>2486</v>
      </c>
      <c r="G1123" s="11" t="s">
        <v>932</v>
      </c>
      <c r="H1123" s="11">
        <v>206</v>
      </c>
      <c r="I1123" s="11" t="s">
        <v>933</v>
      </c>
      <c r="J1123" s="11" t="s">
        <v>934</v>
      </c>
      <c r="K1123" s="13">
        <v>140</v>
      </c>
      <c r="L1123" s="14">
        <v>40</v>
      </c>
      <c r="M1123" s="75">
        <v>40</v>
      </c>
      <c r="N1123" s="11" t="s">
        <v>2488</v>
      </c>
      <c r="O1123" s="12" t="s">
        <v>37</v>
      </c>
      <c r="P1123" s="16">
        <v>3519725709</v>
      </c>
      <c r="Q1123" s="18">
        <v>1</v>
      </c>
      <c r="R1123" s="20">
        <v>44197</v>
      </c>
      <c r="S1123" s="22">
        <v>12</v>
      </c>
      <c r="T1123" s="7" t="s">
        <v>936</v>
      </c>
      <c r="U1123" s="51">
        <v>0</v>
      </c>
      <c r="V1123" s="79"/>
      <c r="W1123" s="78"/>
      <c r="X1123" s="49" t="e">
        <f t="shared" si="102"/>
        <v>#DIV/0!</v>
      </c>
      <c r="Y1123" s="16">
        <v>0</v>
      </c>
      <c r="Z1123" s="16">
        <v>3519725709</v>
      </c>
      <c r="AA1123" s="16">
        <v>3176588618</v>
      </c>
      <c r="AB1123" s="16">
        <v>0</v>
      </c>
      <c r="AC1123" s="16">
        <v>0</v>
      </c>
      <c r="AD1123" s="55">
        <v>3176588618</v>
      </c>
      <c r="AF1123" s="58">
        <f t="shared" si="105"/>
        <v>0</v>
      </c>
      <c r="AJ1123" s="83">
        <f t="shared" si="106"/>
        <v>0</v>
      </c>
      <c r="AK1123" s="84">
        <f t="shared" si="107"/>
        <v>0</v>
      </c>
      <c r="AL1123" s="85" t="s">
        <v>2750</v>
      </c>
    </row>
    <row r="1124" spans="1:38" ht="12.75" hidden="1" customHeight="1" x14ac:dyDescent="0.25">
      <c r="A1124" s="10" t="s">
        <v>2482</v>
      </c>
      <c r="B1124" s="11" t="s">
        <v>2483</v>
      </c>
      <c r="C1124" s="11" t="s">
        <v>567</v>
      </c>
      <c r="D1124" s="90" t="str">
        <f t="shared" si="103"/>
        <v>39</v>
      </c>
      <c r="E1124" s="90" t="str">
        <f t="shared" si="104"/>
        <v>3904</v>
      </c>
      <c r="F1124" s="11" t="s">
        <v>2489</v>
      </c>
      <c r="G1124" s="11" t="s">
        <v>972</v>
      </c>
      <c r="H1124" s="11">
        <v>207</v>
      </c>
      <c r="I1124" s="11" t="s">
        <v>940</v>
      </c>
      <c r="J1124" s="11" t="s">
        <v>941</v>
      </c>
      <c r="K1124" s="13">
        <v>14</v>
      </c>
      <c r="L1124" s="14">
        <v>6</v>
      </c>
      <c r="M1124" s="75">
        <v>6</v>
      </c>
      <c r="N1124" s="11" t="s">
        <v>2490</v>
      </c>
      <c r="O1124" s="12" t="s">
        <v>522</v>
      </c>
      <c r="P1124" s="16">
        <v>41832755</v>
      </c>
      <c r="Q1124" s="18">
        <v>1</v>
      </c>
      <c r="R1124" s="20">
        <v>44197</v>
      </c>
      <c r="S1124" s="22">
        <v>12</v>
      </c>
      <c r="T1124" s="7" t="s">
        <v>960</v>
      </c>
      <c r="U1124" s="51">
        <v>1</v>
      </c>
      <c r="V1124" s="79"/>
      <c r="W1124" s="78"/>
      <c r="X1124" s="49">
        <f t="shared" si="102"/>
        <v>0</v>
      </c>
      <c r="Y1124" s="16">
        <v>0</v>
      </c>
      <c r="Z1124" s="16">
        <v>41832755</v>
      </c>
      <c r="AA1124" s="16">
        <v>41832755</v>
      </c>
      <c r="AB1124" s="16">
        <v>0</v>
      </c>
      <c r="AC1124" s="16">
        <v>0</v>
      </c>
      <c r="AD1124" s="55">
        <v>41832755</v>
      </c>
      <c r="AF1124" s="58">
        <f t="shared" si="105"/>
        <v>0</v>
      </c>
      <c r="AJ1124" s="83">
        <f t="shared" si="106"/>
        <v>0</v>
      </c>
      <c r="AK1124" s="84">
        <f t="shared" si="107"/>
        <v>0</v>
      </c>
      <c r="AL1124" s="85"/>
    </row>
    <row r="1125" spans="1:38" ht="12.75" hidden="1" customHeight="1" x14ac:dyDescent="0.25">
      <c r="A1125" s="10" t="s">
        <v>2482</v>
      </c>
      <c r="B1125" s="11" t="s">
        <v>2483</v>
      </c>
      <c r="C1125" s="11" t="s">
        <v>567</v>
      </c>
      <c r="D1125" s="90" t="str">
        <f t="shared" si="103"/>
        <v>39</v>
      </c>
      <c r="E1125" s="90" t="str">
        <f t="shared" si="104"/>
        <v>3904</v>
      </c>
      <c r="F1125" s="11" t="s">
        <v>2489</v>
      </c>
      <c r="G1125" s="11" t="s">
        <v>2491</v>
      </c>
      <c r="H1125" s="11">
        <v>207</v>
      </c>
      <c r="I1125" s="11" t="s">
        <v>940</v>
      </c>
      <c r="J1125" s="11" t="s">
        <v>941</v>
      </c>
      <c r="K1125" s="13">
        <v>14</v>
      </c>
      <c r="L1125" s="14">
        <v>6</v>
      </c>
      <c r="M1125" s="75">
        <v>6</v>
      </c>
      <c r="N1125" s="11" t="s">
        <v>2492</v>
      </c>
      <c r="O1125" s="12" t="s">
        <v>522</v>
      </c>
      <c r="P1125" s="16">
        <v>77832755</v>
      </c>
      <c r="Q1125" s="18">
        <v>1</v>
      </c>
      <c r="R1125" s="20">
        <v>44197</v>
      </c>
      <c r="S1125" s="22">
        <v>12</v>
      </c>
      <c r="T1125" s="7" t="s">
        <v>960</v>
      </c>
      <c r="U1125" s="51">
        <v>0</v>
      </c>
      <c r="V1125" s="79"/>
      <c r="W1125" s="78"/>
      <c r="X1125" s="49" t="e">
        <f t="shared" si="102"/>
        <v>#DIV/0!</v>
      </c>
      <c r="Y1125" s="16">
        <v>0</v>
      </c>
      <c r="Z1125" s="16">
        <v>77832755</v>
      </c>
      <c r="AA1125" s="16">
        <v>77832755</v>
      </c>
      <c r="AB1125" s="16">
        <v>0</v>
      </c>
      <c r="AC1125" s="16">
        <v>0</v>
      </c>
      <c r="AD1125" s="55">
        <v>77832755</v>
      </c>
      <c r="AF1125" s="58">
        <f t="shared" si="105"/>
        <v>0</v>
      </c>
      <c r="AJ1125" s="83">
        <f t="shared" si="106"/>
        <v>0</v>
      </c>
      <c r="AK1125" s="84">
        <f t="shared" si="107"/>
        <v>0</v>
      </c>
      <c r="AL1125" s="85" t="s">
        <v>2750</v>
      </c>
    </row>
    <row r="1126" spans="1:38" ht="12.75" hidden="1" customHeight="1" x14ac:dyDescent="0.25">
      <c r="A1126" s="10" t="s">
        <v>2482</v>
      </c>
      <c r="B1126" s="11" t="s">
        <v>2483</v>
      </c>
      <c r="C1126" s="11" t="s">
        <v>567</v>
      </c>
      <c r="D1126" s="90" t="str">
        <f t="shared" si="103"/>
        <v>39</v>
      </c>
      <c r="E1126" s="90" t="str">
        <f t="shared" si="104"/>
        <v>3904</v>
      </c>
      <c r="F1126" s="11" t="s">
        <v>2489</v>
      </c>
      <c r="G1126" s="11" t="s">
        <v>2493</v>
      </c>
      <c r="H1126" s="11">
        <v>207</v>
      </c>
      <c r="I1126" s="11" t="s">
        <v>940</v>
      </c>
      <c r="J1126" s="11" t="s">
        <v>941</v>
      </c>
      <c r="K1126" s="13">
        <v>14</v>
      </c>
      <c r="L1126" s="14">
        <v>6</v>
      </c>
      <c r="M1126" s="75">
        <v>6</v>
      </c>
      <c r="N1126" s="11" t="s">
        <v>2494</v>
      </c>
      <c r="O1126" s="12" t="s">
        <v>522</v>
      </c>
      <c r="P1126" s="16">
        <v>155665510</v>
      </c>
      <c r="Q1126" s="18">
        <v>1</v>
      </c>
      <c r="R1126" s="20">
        <v>44197</v>
      </c>
      <c r="S1126" s="22">
        <v>12</v>
      </c>
      <c r="T1126" s="7" t="s">
        <v>960</v>
      </c>
      <c r="U1126" s="51">
        <v>1</v>
      </c>
      <c r="V1126" s="79"/>
      <c r="W1126" s="78"/>
      <c r="X1126" s="49">
        <f t="shared" si="102"/>
        <v>0</v>
      </c>
      <c r="Y1126" s="16">
        <v>0</v>
      </c>
      <c r="Z1126" s="16">
        <v>155665510</v>
      </c>
      <c r="AA1126" s="16">
        <v>155665510</v>
      </c>
      <c r="AB1126" s="16">
        <v>0</v>
      </c>
      <c r="AC1126" s="16">
        <v>0</v>
      </c>
      <c r="AD1126" s="55">
        <v>155665510</v>
      </c>
      <c r="AF1126" s="58">
        <f t="shared" si="105"/>
        <v>0</v>
      </c>
      <c r="AJ1126" s="83">
        <f t="shared" si="106"/>
        <v>0</v>
      </c>
      <c r="AK1126" s="84">
        <f t="shared" si="107"/>
        <v>0</v>
      </c>
      <c r="AL1126" s="85"/>
    </row>
    <row r="1127" spans="1:38" ht="12.75" hidden="1" customHeight="1" x14ac:dyDescent="0.25">
      <c r="A1127" s="10" t="s">
        <v>2482</v>
      </c>
      <c r="B1127" s="11" t="s">
        <v>2483</v>
      </c>
      <c r="C1127" s="11" t="s">
        <v>567</v>
      </c>
      <c r="D1127" s="90" t="str">
        <f t="shared" si="103"/>
        <v>39</v>
      </c>
      <c r="E1127" s="90" t="str">
        <f t="shared" si="104"/>
        <v>3904</v>
      </c>
      <c r="F1127" s="11" t="s">
        <v>2489</v>
      </c>
      <c r="G1127" s="11" t="s">
        <v>2495</v>
      </c>
      <c r="H1127" s="11">
        <v>207</v>
      </c>
      <c r="I1127" s="11" t="s">
        <v>940</v>
      </c>
      <c r="J1127" s="11" t="s">
        <v>941</v>
      </c>
      <c r="K1127" s="13">
        <v>14</v>
      </c>
      <c r="L1127" s="14">
        <v>6</v>
      </c>
      <c r="M1127" s="75">
        <v>6</v>
      </c>
      <c r="N1127" s="11" t="s">
        <v>2496</v>
      </c>
      <c r="O1127" s="12" t="s">
        <v>522</v>
      </c>
      <c r="P1127" s="16">
        <v>77832755</v>
      </c>
      <c r="Q1127" s="18">
        <v>1</v>
      </c>
      <c r="R1127" s="20">
        <v>44197</v>
      </c>
      <c r="S1127" s="22">
        <v>12</v>
      </c>
      <c r="T1127" s="7" t="s">
        <v>960</v>
      </c>
      <c r="U1127" s="51">
        <v>0</v>
      </c>
      <c r="V1127" s="79"/>
      <c r="W1127" s="78"/>
      <c r="X1127" s="49" t="e">
        <f t="shared" si="102"/>
        <v>#DIV/0!</v>
      </c>
      <c r="Y1127" s="16">
        <v>0</v>
      </c>
      <c r="Z1127" s="16">
        <v>77832755</v>
      </c>
      <c r="AA1127" s="16">
        <v>77832755</v>
      </c>
      <c r="AB1127" s="16">
        <v>0</v>
      </c>
      <c r="AC1127" s="16">
        <v>0</v>
      </c>
      <c r="AD1127" s="55">
        <v>77832755</v>
      </c>
      <c r="AF1127" s="58">
        <f t="shared" si="105"/>
        <v>0</v>
      </c>
      <c r="AJ1127" s="83">
        <f t="shared" si="106"/>
        <v>0</v>
      </c>
      <c r="AK1127" s="84">
        <f t="shared" si="107"/>
        <v>0</v>
      </c>
      <c r="AL1127" s="85" t="s">
        <v>2750</v>
      </c>
    </row>
    <row r="1128" spans="1:38" ht="12.75" hidden="1" customHeight="1" x14ac:dyDescent="0.25">
      <c r="A1128" s="10" t="s">
        <v>2482</v>
      </c>
      <c r="B1128" s="11" t="s">
        <v>2483</v>
      </c>
      <c r="C1128" s="11" t="s">
        <v>567</v>
      </c>
      <c r="D1128" s="90" t="str">
        <f t="shared" si="103"/>
        <v>39</v>
      </c>
      <c r="E1128" s="90" t="str">
        <f t="shared" si="104"/>
        <v>3904</v>
      </c>
      <c r="F1128" s="11" t="s">
        <v>2489</v>
      </c>
      <c r="G1128" s="11" t="s">
        <v>2497</v>
      </c>
      <c r="H1128" s="11">
        <v>207</v>
      </c>
      <c r="I1128" s="11" t="s">
        <v>940</v>
      </c>
      <c r="J1128" s="11" t="s">
        <v>941</v>
      </c>
      <c r="K1128" s="13">
        <v>14</v>
      </c>
      <c r="L1128" s="14">
        <v>6</v>
      </c>
      <c r="M1128" s="75">
        <v>6</v>
      </c>
      <c r="N1128" s="11" t="s">
        <v>2498</v>
      </c>
      <c r="O1128" s="12" t="s">
        <v>522</v>
      </c>
      <c r="P1128" s="16">
        <v>194002756</v>
      </c>
      <c r="Q1128" s="18">
        <v>4</v>
      </c>
      <c r="R1128" s="20">
        <v>44197</v>
      </c>
      <c r="S1128" s="22">
        <v>12</v>
      </c>
      <c r="T1128" s="7" t="s">
        <v>960</v>
      </c>
      <c r="U1128" s="51">
        <v>0</v>
      </c>
      <c r="V1128" s="79"/>
      <c r="W1128" s="78"/>
      <c r="X1128" s="49" t="e">
        <f t="shared" si="102"/>
        <v>#DIV/0!</v>
      </c>
      <c r="Y1128" s="16">
        <v>0</v>
      </c>
      <c r="Z1128" s="16">
        <v>194002756</v>
      </c>
      <c r="AA1128" s="16">
        <v>194002756</v>
      </c>
      <c r="AB1128" s="16">
        <v>0</v>
      </c>
      <c r="AC1128" s="16">
        <v>0</v>
      </c>
      <c r="AD1128" s="55">
        <v>194002756</v>
      </c>
      <c r="AF1128" s="58">
        <f t="shared" si="105"/>
        <v>0</v>
      </c>
      <c r="AJ1128" s="83">
        <f t="shared" si="106"/>
        <v>0</v>
      </c>
      <c r="AK1128" s="84">
        <f t="shared" si="107"/>
        <v>0</v>
      </c>
      <c r="AL1128" s="85" t="s">
        <v>2750</v>
      </c>
    </row>
    <row r="1129" spans="1:38" ht="12.75" hidden="1" customHeight="1" x14ac:dyDescent="0.25">
      <c r="A1129" s="10" t="s">
        <v>2482</v>
      </c>
      <c r="B1129" s="11" t="s">
        <v>2483</v>
      </c>
      <c r="C1129" s="11" t="s">
        <v>567</v>
      </c>
      <c r="D1129" s="90" t="str">
        <f t="shared" si="103"/>
        <v>39</v>
      </c>
      <c r="E1129" s="90" t="str">
        <f t="shared" si="104"/>
        <v>3903</v>
      </c>
      <c r="F1129" s="11" t="s">
        <v>2499</v>
      </c>
      <c r="G1129" s="11" t="s">
        <v>623</v>
      </c>
      <c r="H1129" s="11">
        <v>207</v>
      </c>
      <c r="I1129" s="11" t="s">
        <v>940</v>
      </c>
      <c r="J1129" s="11" t="s">
        <v>941</v>
      </c>
      <c r="K1129" s="13">
        <v>14</v>
      </c>
      <c r="L1129" s="14">
        <v>6</v>
      </c>
      <c r="M1129" s="75">
        <v>6</v>
      </c>
      <c r="N1129" s="11" t="s">
        <v>2500</v>
      </c>
      <c r="O1129" s="12" t="s">
        <v>37</v>
      </c>
      <c r="P1129" s="16">
        <v>377511840</v>
      </c>
      <c r="Q1129" s="18">
        <v>1</v>
      </c>
      <c r="R1129" s="20">
        <v>44197</v>
      </c>
      <c r="S1129" s="22">
        <v>12</v>
      </c>
      <c r="T1129" s="7" t="s">
        <v>85</v>
      </c>
      <c r="U1129" s="51">
        <v>1</v>
      </c>
      <c r="V1129" s="79"/>
      <c r="W1129" s="78"/>
      <c r="X1129" s="49">
        <f t="shared" si="102"/>
        <v>0</v>
      </c>
      <c r="Y1129" s="65">
        <v>318000</v>
      </c>
      <c r="Z1129" s="16">
        <v>548860321</v>
      </c>
      <c r="AA1129" s="16">
        <v>340551481</v>
      </c>
      <c r="AB1129" s="16">
        <v>0</v>
      </c>
      <c r="AC1129" s="16">
        <v>0</v>
      </c>
      <c r="AD1129" s="55">
        <v>340551481</v>
      </c>
      <c r="AF1129" s="58">
        <f t="shared" si="105"/>
        <v>0</v>
      </c>
      <c r="AJ1129" s="83">
        <f t="shared" si="106"/>
        <v>0</v>
      </c>
      <c r="AK1129" s="84">
        <f t="shared" si="107"/>
        <v>0</v>
      </c>
      <c r="AL1129" s="85" t="s">
        <v>2767</v>
      </c>
    </row>
    <row r="1130" spans="1:38" ht="12.75" hidden="1" customHeight="1" x14ac:dyDescent="0.25">
      <c r="A1130" s="10" t="s">
        <v>2482</v>
      </c>
      <c r="B1130" s="11" t="s">
        <v>2483</v>
      </c>
      <c r="C1130" s="11" t="s">
        <v>567</v>
      </c>
      <c r="D1130" s="90" t="str">
        <f t="shared" si="103"/>
        <v>39</v>
      </c>
      <c r="E1130" s="90" t="str">
        <f t="shared" si="104"/>
        <v>3903</v>
      </c>
      <c r="F1130" s="11" t="s">
        <v>2499</v>
      </c>
      <c r="G1130" s="11" t="s">
        <v>623</v>
      </c>
      <c r="H1130" s="11">
        <v>207</v>
      </c>
      <c r="I1130" s="11" t="s">
        <v>940</v>
      </c>
      <c r="J1130" s="11" t="s">
        <v>941</v>
      </c>
      <c r="K1130" s="13">
        <v>14</v>
      </c>
      <c r="L1130" s="14">
        <v>6</v>
      </c>
      <c r="M1130" s="75">
        <v>6</v>
      </c>
      <c r="N1130" s="11" t="s">
        <v>2501</v>
      </c>
      <c r="O1130" s="12" t="s">
        <v>37</v>
      </c>
      <c r="P1130" s="16">
        <v>103995420</v>
      </c>
      <c r="Q1130" s="18">
        <v>1</v>
      </c>
      <c r="R1130" s="20">
        <v>44197</v>
      </c>
      <c r="S1130" s="22">
        <v>12</v>
      </c>
      <c r="T1130" s="7" t="s">
        <v>85</v>
      </c>
      <c r="U1130" s="51">
        <v>1</v>
      </c>
      <c r="V1130" s="79"/>
      <c r="W1130" s="78"/>
      <c r="X1130" s="49">
        <f t="shared" si="102"/>
        <v>0</v>
      </c>
      <c r="Y1130" s="65">
        <v>318000</v>
      </c>
      <c r="Z1130" s="16">
        <v>548860321</v>
      </c>
      <c r="AA1130" s="16">
        <v>103995420</v>
      </c>
      <c r="AB1130" s="16">
        <v>0</v>
      </c>
      <c r="AC1130" s="16">
        <v>0</v>
      </c>
      <c r="AD1130" s="55">
        <v>103995420</v>
      </c>
      <c r="AF1130" s="58">
        <f t="shared" si="105"/>
        <v>0</v>
      </c>
      <c r="AJ1130" s="83">
        <f t="shared" si="106"/>
        <v>0</v>
      </c>
      <c r="AK1130" s="84">
        <f t="shared" si="107"/>
        <v>0</v>
      </c>
      <c r="AL1130" s="85" t="s">
        <v>2767</v>
      </c>
    </row>
    <row r="1131" spans="1:38" ht="12.75" hidden="1" customHeight="1" x14ac:dyDescent="0.25">
      <c r="A1131" s="10" t="s">
        <v>2482</v>
      </c>
      <c r="B1131" s="11" t="s">
        <v>2483</v>
      </c>
      <c r="C1131" s="11" t="s">
        <v>567</v>
      </c>
      <c r="D1131" s="90" t="str">
        <f t="shared" si="103"/>
        <v>39</v>
      </c>
      <c r="E1131" s="90" t="str">
        <f t="shared" si="104"/>
        <v>3903</v>
      </c>
      <c r="F1131" s="11" t="s">
        <v>2499</v>
      </c>
      <c r="G1131" s="11" t="s">
        <v>623</v>
      </c>
      <c r="H1131" s="11">
        <v>207</v>
      </c>
      <c r="I1131" s="11" t="s">
        <v>940</v>
      </c>
      <c r="J1131" s="11" t="s">
        <v>941</v>
      </c>
      <c r="K1131" s="13">
        <v>14</v>
      </c>
      <c r="L1131" s="14">
        <v>6</v>
      </c>
      <c r="M1131" s="75">
        <v>6</v>
      </c>
      <c r="N1131" s="11" t="s">
        <v>2502</v>
      </c>
      <c r="O1131" s="12" t="s">
        <v>37</v>
      </c>
      <c r="P1131" s="16">
        <v>103995420</v>
      </c>
      <c r="Q1131" s="18">
        <v>1</v>
      </c>
      <c r="R1131" s="20">
        <v>44197</v>
      </c>
      <c r="S1131" s="22">
        <v>12</v>
      </c>
      <c r="T1131" s="7" t="s">
        <v>85</v>
      </c>
      <c r="U1131" s="51">
        <v>1</v>
      </c>
      <c r="V1131" s="79"/>
      <c r="W1131" s="78"/>
      <c r="X1131" s="49">
        <f t="shared" si="102"/>
        <v>0</v>
      </c>
      <c r="Y1131" s="65">
        <v>318000</v>
      </c>
      <c r="Z1131" s="16">
        <v>548860321</v>
      </c>
      <c r="AA1131" s="16">
        <v>103995420</v>
      </c>
      <c r="AB1131" s="16">
        <v>0</v>
      </c>
      <c r="AC1131" s="16">
        <v>0</v>
      </c>
      <c r="AD1131" s="55">
        <v>103995420</v>
      </c>
      <c r="AF1131" s="58">
        <f t="shared" si="105"/>
        <v>0</v>
      </c>
      <c r="AJ1131" s="83">
        <f t="shared" si="106"/>
        <v>0</v>
      </c>
      <c r="AK1131" s="84">
        <f t="shared" si="107"/>
        <v>0</v>
      </c>
      <c r="AL1131" s="85" t="s">
        <v>2767</v>
      </c>
    </row>
    <row r="1132" spans="1:38" ht="12.75" hidden="1" customHeight="1" x14ac:dyDescent="0.25">
      <c r="A1132" s="10" t="s">
        <v>2482</v>
      </c>
      <c r="B1132" s="11" t="s">
        <v>2483</v>
      </c>
      <c r="C1132" s="11" t="s">
        <v>567</v>
      </c>
      <c r="D1132" s="90" t="str">
        <f t="shared" si="103"/>
        <v>39</v>
      </c>
      <c r="E1132" s="90" t="str">
        <f t="shared" si="104"/>
        <v>3903</v>
      </c>
      <c r="F1132" s="11" t="s">
        <v>2499</v>
      </c>
      <c r="G1132" s="11" t="s">
        <v>944</v>
      </c>
      <c r="H1132" s="11">
        <v>207</v>
      </c>
      <c r="I1132" s="11" t="s">
        <v>940</v>
      </c>
      <c r="J1132" s="11" t="s">
        <v>941</v>
      </c>
      <c r="K1132" s="13">
        <v>14</v>
      </c>
      <c r="L1132" s="14">
        <v>6</v>
      </c>
      <c r="M1132" s="75">
        <v>6</v>
      </c>
      <c r="N1132" s="11" t="s">
        <v>2503</v>
      </c>
      <c r="O1132" s="12" t="s">
        <v>37</v>
      </c>
      <c r="P1132" s="16">
        <v>114802420</v>
      </c>
      <c r="Q1132" s="18">
        <v>1</v>
      </c>
      <c r="R1132" s="20">
        <v>44197</v>
      </c>
      <c r="S1132" s="22">
        <v>12</v>
      </c>
      <c r="T1132" s="7" t="s">
        <v>85</v>
      </c>
      <c r="U1132" s="51">
        <v>1</v>
      </c>
      <c r="V1132" s="79"/>
      <c r="W1132" s="78"/>
      <c r="X1132" s="49">
        <f t="shared" si="102"/>
        <v>0</v>
      </c>
      <c r="Y1132" s="16">
        <v>0</v>
      </c>
      <c r="Z1132" s="16">
        <v>1093102853</v>
      </c>
      <c r="AA1132" s="16">
        <v>114802420</v>
      </c>
      <c r="AB1132" s="16">
        <v>0</v>
      </c>
      <c r="AC1132" s="16">
        <v>0</v>
      </c>
      <c r="AD1132" s="55">
        <v>114802420</v>
      </c>
      <c r="AF1132" s="58">
        <f t="shared" si="105"/>
        <v>0</v>
      </c>
      <c r="AJ1132" s="83">
        <f t="shared" si="106"/>
        <v>0</v>
      </c>
      <c r="AK1132" s="84">
        <f t="shared" si="107"/>
        <v>0</v>
      </c>
      <c r="AL1132" s="85"/>
    </row>
    <row r="1133" spans="1:38" ht="12.75" hidden="1" customHeight="1" x14ac:dyDescent="0.25">
      <c r="A1133" s="10" t="s">
        <v>2482</v>
      </c>
      <c r="B1133" s="11" t="s">
        <v>2483</v>
      </c>
      <c r="C1133" s="11" t="s">
        <v>567</v>
      </c>
      <c r="D1133" s="90" t="str">
        <f t="shared" si="103"/>
        <v>39</v>
      </c>
      <c r="E1133" s="90" t="str">
        <f t="shared" si="104"/>
        <v>3903</v>
      </c>
      <c r="F1133" s="11" t="s">
        <v>2499</v>
      </c>
      <c r="G1133" s="11" t="s">
        <v>944</v>
      </c>
      <c r="H1133" s="11">
        <v>207</v>
      </c>
      <c r="I1133" s="11" t="s">
        <v>940</v>
      </c>
      <c r="J1133" s="11" t="s">
        <v>941</v>
      </c>
      <c r="K1133" s="13">
        <v>14</v>
      </c>
      <c r="L1133" s="14">
        <v>6</v>
      </c>
      <c r="M1133" s="75">
        <v>6</v>
      </c>
      <c r="N1133" s="11" t="s">
        <v>2504</v>
      </c>
      <c r="O1133" s="12" t="s">
        <v>37</v>
      </c>
      <c r="P1133" s="16">
        <v>548567578</v>
      </c>
      <c r="Q1133" s="18">
        <v>1</v>
      </c>
      <c r="R1133" s="20">
        <v>44197</v>
      </c>
      <c r="S1133" s="22">
        <v>12</v>
      </c>
      <c r="T1133" s="7" t="s">
        <v>85</v>
      </c>
      <c r="U1133" s="51">
        <v>1</v>
      </c>
      <c r="V1133" s="79"/>
      <c r="W1133" s="78"/>
      <c r="X1133" s="49">
        <f t="shared" si="102"/>
        <v>0</v>
      </c>
      <c r="Y1133" s="16">
        <v>0</v>
      </c>
      <c r="Z1133" s="16">
        <v>1093102853</v>
      </c>
      <c r="AA1133" s="16">
        <v>448567578</v>
      </c>
      <c r="AB1133" s="16">
        <v>0</v>
      </c>
      <c r="AC1133" s="16">
        <v>0</v>
      </c>
      <c r="AD1133" s="55">
        <v>448567578</v>
      </c>
      <c r="AF1133" s="58">
        <f t="shared" si="105"/>
        <v>0</v>
      </c>
      <c r="AJ1133" s="83">
        <f t="shared" si="106"/>
        <v>0</v>
      </c>
      <c r="AK1133" s="84">
        <f t="shared" si="107"/>
        <v>0</v>
      </c>
      <c r="AL1133" s="85"/>
    </row>
    <row r="1134" spans="1:38" ht="12.75" hidden="1" customHeight="1" x14ac:dyDescent="0.25">
      <c r="A1134" s="10" t="s">
        <v>2482</v>
      </c>
      <c r="B1134" s="11" t="s">
        <v>2483</v>
      </c>
      <c r="C1134" s="11" t="s">
        <v>567</v>
      </c>
      <c r="D1134" s="90" t="str">
        <f t="shared" si="103"/>
        <v>39</v>
      </c>
      <c r="E1134" s="90" t="str">
        <f t="shared" si="104"/>
        <v>3903</v>
      </c>
      <c r="F1134" s="11" t="s">
        <v>2499</v>
      </c>
      <c r="G1134" s="11" t="s">
        <v>944</v>
      </c>
      <c r="H1134" s="11">
        <v>207</v>
      </c>
      <c r="I1134" s="11" t="s">
        <v>940</v>
      </c>
      <c r="J1134" s="11" t="s">
        <v>941</v>
      </c>
      <c r="K1134" s="13">
        <v>14</v>
      </c>
      <c r="L1134" s="14">
        <v>6</v>
      </c>
      <c r="M1134" s="75">
        <v>6</v>
      </c>
      <c r="N1134" s="11" t="s">
        <v>2505</v>
      </c>
      <c r="O1134" s="12" t="s">
        <v>37</v>
      </c>
      <c r="P1134" s="16">
        <v>542433213</v>
      </c>
      <c r="Q1134" s="18">
        <v>1</v>
      </c>
      <c r="R1134" s="20">
        <v>44197</v>
      </c>
      <c r="S1134" s="22">
        <v>12</v>
      </c>
      <c r="T1134" s="7" t="s">
        <v>85</v>
      </c>
      <c r="U1134" s="51">
        <v>1</v>
      </c>
      <c r="V1134" s="79"/>
      <c r="W1134" s="78"/>
      <c r="X1134" s="49">
        <f t="shared" si="102"/>
        <v>0</v>
      </c>
      <c r="Y1134" s="16">
        <v>0</v>
      </c>
      <c r="Z1134" s="16">
        <v>1093102853</v>
      </c>
      <c r="AA1134" s="16">
        <v>529732855</v>
      </c>
      <c r="AB1134" s="16">
        <v>0</v>
      </c>
      <c r="AC1134" s="16">
        <v>0</v>
      </c>
      <c r="AD1134" s="55">
        <v>529732855</v>
      </c>
      <c r="AF1134" s="58">
        <f t="shared" si="105"/>
        <v>0</v>
      </c>
      <c r="AJ1134" s="83">
        <f t="shared" si="106"/>
        <v>0</v>
      </c>
      <c r="AK1134" s="84">
        <f t="shared" si="107"/>
        <v>0</v>
      </c>
      <c r="AL1134" s="85"/>
    </row>
    <row r="1135" spans="1:38" ht="12.75" hidden="1" customHeight="1" x14ac:dyDescent="0.25">
      <c r="A1135" s="10" t="s">
        <v>2482</v>
      </c>
      <c r="B1135" s="11" t="s">
        <v>2483</v>
      </c>
      <c r="C1135" s="11" t="s">
        <v>567</v>
      </c>
      <c r="D1135" s="90" t="str">
        <f t="shared" si="103"/>
        <v>39</v>
      </c>
      <c r="E1135" s="90" t="str">
        <f t="shared" si="104"/>
        <v>3903</v>
      </c>
      <c r="F1135" s="11" t="s">
        <v>2499</v>
      </c>
      <c r="G1135" s="11" t="s">
        <v>2506</v>
      </c>
      <c r="H1135" s="11">
        <v>207</v>
      </c>
      <c r="I1135" s="11" t="s">
        <v>940</v>
      </c>
      <c r="J1135" s="11" t="s">
        <v>941</v>
      </c>
      <c r="K1135" s="13">
        <v>14</v>
      </c>
      <c r="L1135" s="14">
        <v>6</v>
      </c>
      <c r="M1135" s="75">
        <v>6</v>
      </c>
      <c r="N1135" s="11" t="s">
        <v>2507</v>
      </c>
      <c r="O1135" s="12" t="s">
        <v>37</v>
      </c>
      <c r="P1135" s="16">
        <v>192367618</v>
      </c>
      <c r="Q1135" s="18">
        <v>1</v>
      </c>
      <c r="R1135" s="20">
        <v>44197</v>
      </c>
      <c r="S1135" s="22">
        <v>12</v>
      </c>
      <c r="T1135" s="7" t="s">
        <v>85</v>
      </c>
      <c r="U1135" s="51">
        <v>1</v>
      </c>
      <c r="V1135" s="79"/>
      <c r="W1135" s="78"/>
      <c r="X1135" s="49">
        <f t="shared" si="102"/>
        <v>0</v>
      </c>
      <c r="Y1135" s="16">
        <v>0</v>
      </c>
      <c r="Z1135" s="16">
        <v>1003500844</v>
      </c>
      <c r="AA1135" s="16">
        <v>192367618</v>
      </c>
      <c r="AB1135" s="16">
        <v>0</v>
      </c>
      <c r="AC1135" s="16">
        <v>0</v>
      </c>
      <c r="AD1135" s="55">
        <v>192367618</v>
      </c>
      <c r="AF1135" s="58">
        <f t="shared" si="105"/>
        <v>0</v>
      </c>
      <c r="AJ1135" s="83">
        <f t="shared" si="106"/>
        <v>0</v>
      </c>
      <c r="AK1135" s="84">
        <f t="shared" si="107"/>
        <v>0</v>
      </c>
      <c r="AL1135" s="85"/>
    </row>
    <row r="1136" spans="1:38" ht="12.75" hidden="1" customHeight="1" x14ac:dyDescent="0.25">
      <c r="A1136" s="10" t="s">
        <v>2482</v>
      </c>
      <c r="B1136" s="11" t="s">
        <v>2483</v>
      </c>
      <c r="C1136" s="11" t="s">
        <v>567</v>
      </c>
      <c r="D1136" s="90" t="str">
        <f t="shared" si="103"/>
        <v>39</v>
      </c>
      <c r="E1136" s="90" t="str">
        <f t="shared" si="104"/>
        <v>3903</v>
      </c>
      <c r="F1136" s="11" t="s">
        <v>2499</v>
      </c>
      <c r="G1136" s="11" t="s">
        <v>2506</v>
      </c>
      <c r="H1136" s="11">
        <v>207</v>
      </c>
      <c r="I1136" s="11" t="s">
        <v>940</v>
      </c>
      <c r="J1136" s="11" t="s">
        <v>941</v>
      </c>
      <c r="K1136" s="13">
        <v>14</v>
      </c>
      <c r="L1136" s="14">
        <v>6</v>
      </c>
      <c r="M1136" s="75">
        <v>6</v>
      </c>
      <c r="N1136" s="11" t="s">
        <v>2508</v>
      </c>
      <c r="O1136" s="12" t="s">
        <v>37</v>
      </c>
      <c r="P1136" s="16">
        <v>252744045</v>
      </c>
      <c r="Q1136" s="18">
        <v>1</v>
      </c>
      <c r="R1136" s="20">
        <v>44197</v>
      </c>
      <c r="S1136" s="22">
        <v>12</v>
      </c>
      <c r="T1136" s="7" t="s">
        <v>85</v>
      </c>
      <c r="U1136" s="51">
        <v>1</v>
      </c>
      <c r="V1136" s="79"/>
      <c r="W1136" s="78"/>
      <c r="X1136" s="49">
        <f t="shared" si="102"/>
        <v>0</v>
      </c>
      <c r="Y1136" s="16">
        <v>0</v>
      </c>
      <c r="Z1136" s="16">
        <v>1003500844</v>
      </c>
      <c r="AA1136" s="16">
        <v>252744045</v>
      </c>
      <c r="AB1136" s="16">
        <v>0</v>
      </c>
      <c r="AC1136" s="16">
        <v>0</v>
      </c>
      <c r="AD1136" s="55">
        <v>252744045</v>
      </c>
      <c r="AF1136" s="58">
        <f t="shared" si="105"/>
        <v>0</v>
      </c>
      <c r="AJ1136" s="83">
        <f t="shared" si="106"/>
        <v>0</v>
      </c>
      <c r="AK1136" s="84">
        <f t="shared" si="107"/>
        <v>0</v>
      </c>
      <c r="AL1136" s="85"/>
    </row>
    <row r="1137" spans="1:38" ht="12.75" hidden="1" customHeight="1" x14ac:dyDescent="0.25">
      <c r="A1137" s="10" t="s">
        <v>2482</v>
      </c>
      <c r="B1137" s="11" t="s">
        <v>2483</v>
      </c>
      <c r="C1137" s="11" t="s">
        <v>567</v>
      </c>
      <c r="D1137" s="90" t="str">
        <f t="shared" si="103"/>
        <v>39</v>
      </c>
      <c r="E1137" s="90" t="str">
        <f t="shared" si="104"/>
        <v>3903</v>
      </c>
      <c r="F1137" s="11" t="s">
        <v>2499</v>
      </c>
      <c r="G1137" s="11" t="s">
        <v>2506</v>
      </c>
      <c r="H1137" s="11">
        <v>207</v>
      </c>
      <c r="I1137" s="11" t="s">
        <v>940</v>
      </c>
      <c r="J1137" s="11" t="s">
        <v>941</v>
      </c>
      <c r="K1137" s="13">
        <v>14</v>
      </c>
      <c r="L1137" s="14">
        <v>6</v>
      </c>
      <c r="M1137" s="75">
        <v>6</v>
      </c>
      <c r="N1137" s="11" t="s">
        <v>2509</v>
      </c>
      <c r="O1137" s="12" t="s">
        <v>37</v>
      </c>
      <c r="P1137" s="16">
        <v>311868973</v>
      </c>
      <c r="Q1137" s="18">
        <v>1</v>
      </c>
      <c r="R1137" s="20">
        <v>44197</v>
      </c>
      <c r="S1137" s="22">
        <v>12</v>
      </c>
      <c r="T1137" s="7" t="s">
        <v>85</v>
      </c>
      <c r="U1137" s="51">
        <v>1</v>
      </c>
      <c r="V1137" s="79"/>
      <c r="W1137" s="78"/>
      <c r="X1137" s="49">
        <f t="shared" si="102"/>
        <v>0</v>
      </c>
      <c r="Y1137" s="16">
        <v>0</v>
      </c>
      <c r="Z1137" s="16">
        <v>1003500844</v>
      </c>
      <c r="AA1137" s="16">
        <v>311868973</v>
      </c>
      <c r="AB1137" s="16">
        <v>0</v>
      </c>
      <c r="AC1137" s="16">
        <v>0</v>
      </c>
      <c r="AD1137" s="55">
        <v>311868973</v>
      </c>
      <c r="AF1137" s="58">
        <f t="shared" si="105"/>
        <v>0</v>
      </c>
      <c r="AJ1137" s="83">
        <f t="shared" si="106"/>
        <v>0</v>
      </c>
      <c r="AK1137" s="84">
        <f t="shared" si="107"/>
        <v>0</v>
      </c>
      <c r="AL1137" s="85"/>
    </row>
    <row r="1138" spans="1:38" ht="12.75" hidden="1" customHeight="1" x14ac:dyDescent="0.25">
      <c r="A1138" s="10" t="s">
        <v>2482</v>
      </c>
      <c r="B1138" s="11" t="s">
        <v>2483</v>
      </c>
      <c r="C1138" s="11" t="s">
        <v>567</v>
      </c>
      <c r="D1138" s="90" t="str">
        <f t="shared" si="103"/>
        <v>39</v>
      </c>
      <c r="E1138" s="90" t="str">
        <f t="shared" si="104"/>
        <v>3903</v>
      </c>
      <c r="F1138" s="11" t="s">
        <v>2499</v>
      </c>
      <c r="G1138" s="11" t="s">
        <v>2506</v>
      </c>
      <c r="H1138" s="11">
        <v>207</v>
      </c>
      <c r="I1138" s="11" t="s">
        <v>940</v>
      </c>
      <c r="J1138" s="11" t="s">
        <v>941</v>
      </c>
      <c r="K1138" s="13">
        <v>14</v>
      </c>
      <c r="L1138" s="14">
        <v>6</v>
      </c>
      <c r="M1138" s="75">
        <v>6</v>
      </c>
      <c r="N1138" s="11" t="s">
        <v>2510</v>
      </c>
      <c r="O1138" s="12" t="s">
        <v>37</v>
      </c>
      <c r="P1138" s="16">
        <v>1744177491</v>
      </c>
      <c r="Q1138" s="18">
        <v>1</v>
      </c>
      <c r="R1138" s="20">
        <v>44197</v>
      </c>
      <c r="S1138" s="22">
        <v>12</v>
      </c>
      <c r="T1138" s="7" t="s">
        <v>85</v>
      </c>
      <c r="U1138" s="51">
        <v>1</v>
      </c>
      <c r="V1138" s="79"/>
      <c r="W1138" s="78"/>
      <c r="X1138" s="49">
        <f t="shared" si="102"/>
        <v>0</v>
      </c>
      <c r="Y1138" s="16">
        <v>0</v>
      </c>
      <c r="Z1138" s="16">
        <v>1003500844</v>
      </c>
      <c r="AA1138" s="16">
        <v>246520208</v>
      </c>
      <c r="AB1138" s="16">
        <v>0</v>
      </c>
      <c r="AC1138" s="16">
        <v>0</v>
      </c>
      <c r="AD1138" s="55">
        <v>246520208</v>
      </c>
      <c r="AF1138" s="58">
        <f t="shared" si="105"/>
        <v>0</v>
      </c>
      <c r="AJ1138" s="83">
        <f t="shared" si="106"/>
        <v>0</v>
      </c>
      <c r="AK1138" s="84">
        <f t="shared" si="107"/>
        <v>0</v>
      </c>
      <c r="AL1138" s="85"/>
    </row>
    <row r="1139" spans="1:38" ht="12.75" hidden="1" customHeight="1" x14ac:dyDescent="0.25">
      <c r="A1139" s="10" t="s">
        <v>2482</v>
      </c>
      <c r="B1139" s="11" t="s">
        <v>2483</v>
      </c>
      <c r="C1139" s="11" t="s">
        <v>567</v>
      </c>
      <c r="D1139" s="90" t="str">
        <f t="shared" si="103"/>
        <v>39</v>
      </c>
      <c r="E1139" s="90" t="str">
        <f t="shared" si="104"/>
        <v>3903</v>
      </c>
      <c r="F1139" s="11" t="s">
        <v>2511</v>
      </c>
      <c r="G1139" s="11" t="s">
        <v>944</v>
      </c>
      <c r="H1139" s="11">
        <v>207</v>
      </c>
      <c r="I1139" s="11" t="s">
        <v>940</v>
      </c>
      <c r="J1139" s="11" t="s">
        <v>941</v>
      </c>
      <c r="K1139" s="13">
        <v>14</v>
      </c>
      <c r="L1139" s="14">
        <v>6</v>
      </c>
      <c r="M1139" s="75">
        <v>6</v>
      </c>
      <c r="N1139" s="11" t="s">
        <v>2512</v>
      </c>
      <c r="O1139" s="12" t="s">
        <v>37</v>
      </c>
      <c r="P1139" s="16">
        <v>758720530</v>
      </c>
      <c r="Q1139" s="18">
        <v>1</v>
      </c>
      <c r="R1139" s="20">
        <v>44197</v>
      </c>
      <c r="S1139" s="22">
        <v>12</v>
      </c>
      <c r="T1139" s="7" t="s">
        <v>960</v>
      </c>
      <c r="U1139" s="51">
        <v>1</v>
      </c>
      <c r="V1139" s="79"/>
      <c r="W1139" s="78"/>
      <c r="X1139" s="49">
        <f t="shared" si="102"/>
        <v>0</v>
      </c>
      <c r="Y1139" s="16">
        <v>0</v>
      </c>
      <c r="Z1139" s="16">
        <v>3058090650</v>
      </c>
      <c r="AA1139" s="16">
        <v>758720530</v>
      </c>
      <c r="AB1139" s="16">
        <v>0</v>
      </c>
      <c r="AC1139" s="16">
        <v>0</v>
      </c>
      <c r="AD1139" s="55">
        <v>758720530</v>
      </c>
      <c r="AF1139" s="58">
        <f t="shared" si="105"/>
        <v>0</v>
      </c>
      <c r="AJ1139" s="83">
        <f t="shared" si="106"/>
        <v>0</v>
      </c>
      <c r="AK1139" s="84">
        <f t="shared" si="107"/>
        <v>0</v>
      </c>
      <c r="AL1139" s="85"/>
    </row>
    <row r="1140" spans="1:38" ht="12.75" hidden="1" customHeight="1" x14ac:dyDescent="0.25">
      <c r="A1140" s="10" t="s">
        <v>2482</v>
      </c>
      <c r="B1140" s="11" t="s">
        <v>2483</v>
      </c>
      <c r="C1140" s="11" t="s">
        <v>567</v>
      </c>
      <c r="D1140" s="90" t="str">
        <f t="shared" si="103"/>
        <v>39</v>
      </c>
      <c r="E1140" s="90" t="str">
        <f t="shared" si="104"/>
        <v>3903</v>
      </c>
      <c r="F1140" s="11" t="s">
        <v>2511</v>
      </c>
      <c r="G1140" s="11" t="s">
        <v>944</v>
      </c>
      <c r="H1140" s="11">
        <v>207</v>
      </c>
      <c r="I1140" s="11" t="s">
        <v>940</v>
      </c>
      <c r="J1140" s="11" t="s">
        <v>941</v>
      </c>
      <c r="K1140" s="13">
        <v>14</v>
      </c>
      <c r="L1140" s="14">
        <v>6</v>
      </c>
      <c r="M1140" s="75">
        <v>6</v>
      </c>
      <c r="N1140" s="11" t="s">
        <v>2513</v>
      </c>
      <c r="O1140" s="12" t="s">
        <v>37</v>
      </c>
      <c r="P1140" s="16">
        <v>268594560</v>
      </c>
      <c r="Q1140" s="18">
        <v>1</v>
      </c>
      <c r="R1140" s="20">
        <v>44197</v>
      </c>
      <c r="S1140" s="22">
        <v>12</v>
      </c>
      <c r="T1140" s="7" t="s">
        <v>960</v>
      </c>
      <c r="U1140" s="51">
        <v>1</v>
      </c>
      <c r="V1140" s="79"/>
      <c r="W1140" s="78"/>
      <c r="X1140" s="49">
        <f t="shared" si="102"/>
        <v>0</v>
      </c>
      <c r="Y1140" s="16">
        <v>0</v>
      </c>
      <c r="Z1140" s="16">
        <v>3058090650</v>
      </c>
      <c r="AA1140" s="16">
        <v>268594560</v>
      </c>
      <c r="AB1140" s="16">
        <v>0</v>
      </c>
      <c r="AC1140" s="16">
        <v>0</v>
      </c>
      <c r="AD1140" s="55">
        <v>268594560</v>
      </c>
      <c r="AF1140" s="58">
        <f t="shared" si="105"/>
        <v>0</v>
      </c>
      <c r="AJ1140" s="83">
        <f t="shared" si="106"/>
        <v>0</v>
      </c>
      <c r="AK1140" s="84">
        <f t="shared" si="107"/>
        <v>0</v>
      </c>
      <c r="AL1140" s="85"/>
    </row>
    <row r="1141" spans="1:38" ht="12.75" hidden="1" customHeight="1" x14ac:dyDescent="0.25">
      <c r="A1141" s="10" t="s">
        <v>2482</v>
      </c>
      <c r="B1141" s="11" t="s">
        <v>2483</v>
      </c>
      <c r="C1141" s="11" t="s">
        <v>567</v>
      </c>
      <c r="D1141" s="90" t="str">
        <f t="shared" si="103"/>
        <v>39</v>
      </c>
      <c r="E1141" s="90" t="str">
        <f t="shared" si="104"/>
        <v>3903</v>
      </c>
      <c r="F1141" s="11" t="s">
        <v>2511</v>
      </c>
      <c r="G1141" s="11" t="s">
        <v>944</v>
      </c>
      <c r="H1141" s="11">
        <v>207</v>
      </c>
      <c r="I1141" s="11" t="s">
        <v>940</v>
      </c>
      <c r="J1141" s="11" t="s">
        <v>941</v>
      </c>
      <c r="K1141" s="13">
        <v>14</v>
      </c>
      <c r="L1141" s="14">
        <v>6</v>
      </c>
      <c r="M1141" s="75">
        <v>6</v>
      </c>
      <c r="N1141" s="11" t="s">
        <v>2514</v>
      </c>
      <c r="O1141" s="12" t="s">
        <v>522</v>
      </c>
      <c r="P1141" s="16">
        <v>411111381</v>
      </c>
      <c r="Q1141" s="18">
        <v>1006</v>
      </c>
      <c r="R1141" s="20">
        <v>44197</v>
      </c>
      <c r="S1141" s="22">
        <v>12</v>
      </c>
      <c r="T1141" s="7" t="s">
        <v>960</v>
      </c>
      <c r="U1141" s="51">
        <v>1</v>
      </c>
      <c r="V1141" s="79"/>
      <c r="W1141" s="78"/>
      <c r="X1141" s="49">
        <f t="shared" si="102"/>
        <v>0</v>
      </c>
      <c r="Y1141" s="16">
        <v>0</v>
      </c>
      <c r="Z1141" s="16">
        <v>3058090650</v>
      </c>
      <c r="AA1141" s="16">
        <v>411111381</v>
      </c>
      <c r="AB1141" s="16">
        <v>0</v>
      </c>
      <c r="AC1141" s="16">
        <v>0</v>
      </c>
      <c r="AD1141" s="55">
        <v>411111381</v>
      </c>
      <c r="AF1141" s="58">
        <f t="shared" si="105"/>
        <v>0</v>
      </c>
      <c r="AJ1141" s="83">
        <f t="shared" si="106"/>
        <v>0</v>
      </c>
      <c r="AK1141" s="84">
        <f t="shared" si="107"/>
        <v>0</v>
      </c>
      <c r="AL1141" s="85"/>
    </row>
    <row r="1142" spans="1:38" ht="12.75" hidden="1" customHeight="1" x14ac:dyDescent="0.25">
      <c r="A1142" s="10" t="s">
        <v>2482</v>
      </c>
      <c r="B1142" s="11" t="s">
        <v>2483</v>
      </c>
      <c r="C1142" s="11" t="s">
        <v>567</v>
      </c>
      <c r="D1142" s="90" t="str">
        <f t="shared" si="103"/>
        <v>39</v>
      </c>
      <c r="E1142" s="90" t="str">
        <f t="shared" si="104"/>
        <v>3903</v>
      </c>
      <c r="F1142" s="11" t="s">
        <v>2511</v>
      </c>
      <c r="G1142" s="11" t="s">
        <v>944</v>
      </c>
      <c r="H1142" s="11">
        <v>207</v>
      </c>
      <c r="I1142" s="11" t="s">
        <v>940</v>
      </c>
      <c r="J1142" s="11" t="s">
        <v>941</v>
      </c>
      <c r="K1142" s="13">
        <v>14</v>
      </c>
      <c r="L1142" s="14">
        <v>6</v>
      </c>
      <c r="M1142" s="75">
        <v>6</v>
      </c>
      <c r="N1142" s="11" t="s">
        <v>2515</v>
      </c>
      <c r="O1142" s="12" t="s">
        <v>522</v>
      </c>
      <c r="P1142" s="16">
        <v>682196060</v>
      </c>
      <c r="Q1142" s="18">
        <v>17644</v>
      </c>
      <c r="R1142" s="20">
        <v>44197</v>
      </c>
      <c r="S1142" s="22">
        <v>12</v>
      </c>
      <c r="T1142" s="7" t="s">
        <v>960</v>
      </c>
      <c r="U1142" s="51">
        <v>1</v>
      </c>
      <c r="V1142" s="79"/>
      <c r="W1142" s="78"/>
      <c r="X1142" s="49">
        <f t="shared" si="102"/>
        <v>0</v>
      </c>
      <c r="Y1142" s="16">
        <v>0</v>
      </c>
      <c r="Z1142" s="16">
        <v>3058090650</v>
      </c>
      <c r="AA1142" s="16">
        <v>682196060</v>
      </c>
      <c r="AB1142" s="16">
        <v>0</v>
      </c>
      <c r="AC1142" s="16">
        <v>0</v>
      </c>
      <c r="AD1142" s="55">
        <v>682196060</v>
      </c>
      <c r="AF1142" s="58">
        <f t="shared" si="105"/>
        <v>0</v>
      </c>
      <c r="AJ1142" s="83">
        <f t="shared" si="106"/>
        <v>0</v>
      </c>
      <c r="AK1142" s="84">
        <f t="shared" si="107"/>
        <v>0</v>
      </c>
      <c r="AL1142" s="85"/>
    </row>
    <row r="1143" spans="1:38" ht="12.75" hidden="1" customHeight="1" x14ac:dyDescent="0.25">
      <c r="A1143" s="10" t="s">
        <v>2482</v>
      </c>
      <c r="B1143" s="11" t="s">
        <v>2483</v>
      </c>
      <c r="C1143" s="11" t="s">
        <v>567</v>
      </c>
      <c r="D1143" s="90" t="str">
        <f t="shared" si="103"/>
        <v>39</v>
      </c>
      <c r="E1143" s="90" t="str">
        <f t="shared" si="104"/>
        <v>3903</v>
      </c>
      <c r="F1143" s="11" t="s">
        <v>2511</v>
      </c>
      <c r="G1143" s="11" t="s">
        <v>944</v>
      </c>
      <c r="H1143" s="11">
        <v>207</v>
      </c>
      <c r="I1143" s="11" t="s">
        <v>940</v>
      </c>
      <c r="J1143" s="11" t="s">
        <v>941</v>
      </c>
      <c r="K1143" s="13">
        <v>14</v>
      </c>
      <c r="L1143" s="14">
        <v>6</v>
      </c>
      <c r="M1143" s="75">
        <v>6</v>
      </c>
      <c r="N1143" s="11" t="s">
        <v>2516</v>
      </c>
      <c r="O1143" s="12" t="s">
        <v>522</v>
      </c>
      <c r="P1143" s="16">
        <v>353613945</v>
      </c>
      <c r="Q1143" s="18">
        <v>15096</v>
      </c>
      <c r="R1143" s="20">
        <v>44197</v>
      </c>
      <c r="S1143" s="22">
        <v>12</v>
      </c>
      <c r="T1143" s="7" t="s">
        <v>960</v>
      </c>
      <c r="U1143" s="51">
        <v>1</v>
      </c>
      <c r="V1143" s="79"/>
      <c r="W1143" s="78"/>
      <c r="X1143" s="49">
        <f t="shared" si="102"/>
        <v>0</v>
      </c>
      <c r="Y1143" s="16">
        <v>0</v>
      </c>
      <c r="Z1143" s="16">
        <v>3058090650</v>
      </c>
      <c r="AA1143" s="16">
        <v>353613945</v>
      </c>
      <c r="AB1143" s="16">
        <v>0</v>
      </c>
      <c r="AC1143" s="16">
        <v>0</v>
      </c>
      <c r="AD1143" s="55">
        <v>353613945</v>
      </c>
      <c r="AF1143" s="58">
        <f t="shared" si="105"/>
        <v>0</v>
      </c>
      <c r="AJ1143" s="83">
        <f t="shared" si="106"/>
        <v>0</v>
      </c>
      <c r="AK1143" s="84">
        <f t="shared" si="107"/>
        <v>0</v>
      </c>
      <c r="AL1143" s="85"/>
    </row>
    <row r="1144" spans="1:38" ht="12.75" hidden="1" customHeight="1" x14ac:dyDescent="0.25">
      <c r="A1144" s="10" t="s">
        <v>2482</v>
      </c>
      <c r="B1144" s="11" t="s">
        <v>2483</v>
      </c>
      <c r="C1144" s="11" t="s">
        <v>567</v>
      </c>
      <c r="D1144" s="90" t="str">
        <f t="shared" si="103"/>
        <v>39</v>
      </c>
      <c r="E1144" s="90" t="str">
        <f t="shared" si="104"/>
        <v>3903</v>
      </c>
      <c r="F1144" s="11" t="s">
        <v>2511</v>
      </c>
      <c r="G1144" s="11" t="s">
        <v>944</v>
      </c>
      <c r="H1144" s="11">
        <v>207</v>
      </c>
      <c r="I1144" s="11" t="s">
        <v>940</v>
      </c>
      <c r="J1144" s="11" t="s">
        <v>941</v>
      </c>
      <c r="K1144" s="13">
        <v>14</v>
      </c>
      <c r="L1144" s="14">
        <v>6</v>
      </c>
      <c r="M1144" s="75">
        <v>6</v>
      </c>
      <c r="N1144" s="11" t="s">
        <v>2517</v>
      </c>
      <c r="O1144" s="12" t="s">
        <v>37</v>
      </c>
      <c r="P1144" s="16">
        <v>1388788600</v>
      </c>
      <c r="Q1144" s="18">
        <v>1</v>
      </c>
      <c r="R1144" s="20">
        <v>44197</v>
      </c>
      <c r="S1144" s="22">
        <v>12</v>
      </c>
      <c r="T1144" s="7" t="s">
        <v>960</v>
      </c>
      <c r="U1144" s="51">
        <v>1</v>
      </c>
      <c r="V1144" s="79"/>
      <c r="W1144" s="78"/>
      <c r="X1144" s="49">
        <f t="shared" si="102"/>
        <v>0</v>
      </c>
      <c r="Y1144" s="16">
        <v>0</v>
      </c>
      <c r="Z1144" s="16">
        <v>3058090650</v>
      </c>
      <c r="AA1144" s="16">
        <v>583854174</v>
      </c>
      <c r="AB1144" s="16">
        <v>0</v>
      </c>
      <c r="AC1144" s="16">
        <v>0</v>
      </c>
      <c r="AD1144" s="55">
        <v>583854174</v>
      </c>
      <c r="AF1144" s="58">
        <f t="shared" si="105"/>
        <v>0</v>
      </c>
      <c r="AJ1144" s="83">
        <f t="shared" si="106"/>
        <v>0</v>
      </c>
      <c r="AK1144" s="84">
        <f t="shared" si="107"/>
        <v>0</v>
      </c>
      <c r="AL1144" s="85"/>
    </row>
    <row r="1145" spans="1:38" ht="12.75" hidden="1" customHeight="1" x14ac:dyDescent="0.25">
      <c r="A1145" s="10" t="s">
        <v>2482</v>
      </c>
      <c r="B1145" s="11" t="s">
        <v>2483</v>
      </c>
      <c r="C1145" s="11" t="s">
        <v>567</v>
      </c>
      <c r="D1145" s="90" t="str">
        <f t="shared" si="103"/>
        <v>39</v>
      </c>
      <c r="E1145" s="90" t="str">
        <f t="shared" si="104"/>
        <v>3903</v>
      </c>
      <c r="F1145" s="11" t="s">
        <v>2511</v>
      </c>
      <c r="G1145" s="11" t="s">
        <v>2506</v>
      </c>
      <c r="H1145" s="11">
        <v>207</v>
      </c>
      <c r="I1145" s="11" t="s">
        <v>940</v>
      </c>
      <c r="J1145" s="11" t="s">
        <v>941</v>
      </c>
      <c r="K1145" s="13">
        <v>14</v>
      </c>
      <c r="L1145" s="14">
        <v>6</v>
      </c>
      <c r="M1145" s="75">
        <v>6</v>
      </c>
      <c r="N1145" s="11" t="s">
        <v>2518</v>
      </c>
      <c r="O1145" s="12" t="s">
        <v>37</v>
      </c>
      <c r="P1145" s="16">
        <v>6566459486</v>
      </c>
      <c r="Q1145" s="18">
        <v>4958</v>
      </c>
      <c r="R1145" s="20">
        <v>44197</v>
      </c>
      <c r="S1145" s="22">
        <v>12</v>
      </c>
      <c r="T1145" s="7" t="s">
        <v>936</v>
      </c>
      <c r="U1145" s="51">
        <v>1</v>
      </c>
      <c r="V1145" s="79"/>
      <c r="W1145" s="78"/>
      <c r="X1145" s="49">
        <f t="shared" si="102"/>
        <v>0</v>
      </c>
      <c r="Y1145" s="16">
        <v>0</v>
      </c>
      <c r="Z1145" s="16">
        <v>6941638046</v>
      </c>
      <c r="AA1145" s="16">
        <v>6566459486</v>
      </c>
      <c r="AB1145" s="16">
        <v>0</v>
      </c>
      <c r="AC1145" s="16">
        <v>0</v>
      </c>
      <c r="AD1145" s="55">
        <v>6566459486</v>
      </c>
      <c r="AF1145" s="58">
        <f t="shared" si="105"/>
        <v>0</v>
      </c>
      <c r="AJ1145" s="83">
        <f t="shared" si="106"/>
        <v>0</v>
      </c>
      <c r="AK1145" s="84">
        <f t="shared" si="107"/>
        <v>0</v>
      </c>
      <c r="AL1145" s="85"/>
    </row>
    <row r="1146" spans="1:38" ht="12.75" hidden="1" customHeight="1" x14ac:dyDescent="0.25">
      <c r="A1146" s="10" t="s">
        <v>2482</v>
      </c>
      <c r="B1146" s="11" t="s">
        <v>2483</v>
      </c>
      <c r="C1146" s="11" t="s">
        <v>567</v>
      </c>
      <c r="D1146" s="90" t="str">
        <f t="shared" si="103"/>
        <v>39</v>
      </c>
      <c r="E1146" s="90" t="str">
        <f t="shared" si="104"/>
        <v>3903</v>
      </c>
      <c r="F1146" s="11" t="s">
        <v>2511</v>
      </c>
      <c r="G1146" s="11" t="s">
        <v>2506</v>
      </c>
      <c r="H1146" s="11">
        <v>207</v>
      </c>
      <c r="I1146" s="11" t="s">
        <v>940</v>
      </c>
      <c r="J1146" s="11" t="s">
        <v>941</v>
      </c>
      <c r="K1146" s="13">
        <v>14</v>
      </c>
      <c r="L1146" s="14">
        <v>6</v>
      </c>
      <c r="M1146" s="75">
        <v>6</v>
      </c>
      <c r="N1146" s="11" t="s">
        <v>2512</v>
      </c>
      <c r="O1146" s="12" t="s">
        <v>37</v>
      </c>
      <c r="P1146" s="16">
        <v>106584000</v>
      </c>
      <c r="Q1146" s="18">
        <v>1</v>
      </c>
      <c r="R1146" s="20">
        <v>44197</v>
      </c>
      <c r="S1146" s="22">
        <v>12</v>
      </c>
      <c r="T1146" s="7" t="s">
        <v>936</v>
      </c>
      <c r="U1146" s="51">
        <v>0</v>
      </c>
      <c r="V1146" s="79"/>
      <c r="W1146" s="78"/>
      <c r="X1146" s="49" t="e">
        <f t="shared" si="102"/>
        <v>#DIV/0!</v>
      </c>
      <c r="Y1146" s="16">
        <v>0</v>
      </c>
      <c r="Z1146" s="16">
        <v>6941638046</v>
      </c>
      <c r="AA1146" s="16">
        <v>106584000</v>
      </c>
      <c r="AB1146" s="16">
        <v>0</v>
      </c>
      <c r="AC1146" s="16">
        <v>0</v>
      </c>
      <c r="AD1146" s="55">
        <v>106584000</v>
      </c>
      <c r="AF1146" s="58">
        <f t="shared" si="105"/>
        <v>0</v>
      </c>
      <c r="AJ1146" s="83">
        <f t="shared" si="106"/>
        <v>0</v>
      </c>
      <c r="AK1146" s="84">
        <f t="shared" si="107"/>
        <v>0</v>
      </c>
      <c r="AL1146" s="85" t="s">
        <v>2750</v>
      </c>
    </row>
    <row r="1147" spans="1:38" ht="12.75" hidden="1" customHeight="1" x14ac:dyDescent="0.25">
      <c r="A1147" s="10" t="s">
        <v>2482</v>
      </c>
      <c r="B1147" s="11" t="s">
        <v>2483</v>
      </c>
      <c r="C1147" s="11" t="s">
        <v>567</v>
      </c>
      <c r="D1147" s="90" t="str">
        <f t="shared" si="103"/>
        <v>39</v>
      </c>
      <c r="E1147" s="90" t="str">
        <f t="shared" si="104"/>
        <v>3903</v>
      </c>
      <c r="F1147" s="11" t="s">
        <v>2511</v>
      </c>
      <c r="G1147" s="11" t="s">
        <v>2506</v>
      </c>
      <c r="H1147" s="11">
        <v>207</v>
      </c>
      <c r="I1147" s="11" t="s">
        <v>940</v>
      </c>
      <c r="J1147" s="11" t="s">
        <v>941</v>
      </c>
      <c r="K1147" s="13">
        <v>14</v>
      </c>
      <c r="L1147" s="14">
        <v>6</v>
      </c>
      <c r="M1147" s="75">
        <v>6</v>
      </c>
      <c r="N1147" s="11" t="s">
        <v>2513</v>
      </c>
      <c r="O1147" s="12" t="s">
        <v>37</v>
      </c>
      <c r="P1147" s="16">
        <v>268594560</v>
      </c>
      <c r="Q1147" s="18">
        <v>1</v>
      </c>
      <c r="R1147" s="20">
        <v>44197</v>
      </c>
      <c r="S1147" s="22">
        <v>12</v>
      </c>
      <c r="T1147" s="7" t="s">
        <v>936</v>
      </c>
      <c r="U1147" s="51">
        <v>1</v>
      </c>
      <c r="V1147" s="79"/>
      <c r="W1147" s="78"/>
      <c r="X1147" s="49">
        <f t="shared" si="102"/>
        <v>0</v>
      </c>
      <c r="Y1147" s="16">
        <v>0</v>
      </c>
      <c r="Z1147" s="16">
        <v>6941638046</v>
      </c>
      <c r="AA1147" s="16">
        <v>268594560</v>
      </c>
      <c r="AB1147" s="16">
        <v>0</v>
      </c>
      <c r="AC1147" s="16">
        <v>0</v>
      </c>
      <c r="AD1147" s="55">
        <v>268594560</v>
      </c>
      <c r="AF1147" s="58">
        <f t="shared" si="105"/>
        <v>0</v>
      </c>
      <c r="AJ1147" s="83">
        <f t="shared" si="106"/>
        <v>0</v>
      </c>
      <c r="AK1147" s="84">
        <f t="shared" si="107"/>
        <v>0</v>
      </c>
      <c r="AL1147" s="85"/>
    </row>
    <row r="1148" spans="1:38" ht="12.75" hidden="1" customHeight="1" x14ac:dyDescent="0.25">
      <c r="A1148" s="10" t="s">
        <v>2482</v>
      </c>
      <c r="B1148" s="11" t="s">
        <v>2483</v>
      </c>
      <c r="C1148" s="11" t="s">
        <v>567</v>
      </c>
      <c r="D1148" s="90" t="str">
        <f t="shared" si="103"/>
        <v>39</v>
      </c>
      <c r="E1148" s="90" t="str">
        <f t="shared" si="104"/>
        <v>3903</v>
      </c>
      <c r="F1148" s="11" t="s">
        <v>2519</v>
      </c>
      <c r="G1148" s="11" t="s">
        <v>2520</v>
      </c>
      <c r="H1148" s="11">
        <v>208</v>
      </c>
      <c r="I1148" s="11" t="s">
        <v>945</v>
      </c>
      <c r="J1148" s="11" t="s">
        <v>946</v>
      </c>
      <c r="K1148" s="13">
        <v>1000</v>
      </c>
      <c r="L1148" s="14">
        <v>220</v>
      </c>
      <c r="M1148" s="75">
        <v>220</v>
      </c>
      <c r="N1148" s="11" t="s">
        <v>2521</v>
      </c>
      <c r="O1148" s="12" t="s">
        <v>37</v>
      </c>
      <c r="P1148" s="16">
        <v>122099999</v>
      </c>
      <c r="Q1148" s="18">
        <v>1</v>
      </c>
      <c r="R1148" s="20">
        <v>44470</v>
      </c>
      <c r="S1148" s="22">
        <v>3</v>
      </c>
      <c r="T1148" s="7" t="s">
        <v>85</v>
      </c>
      <c r="U1148" s="51">
        <v>1</v>
      </c>
      <c r="V1148" s="79"/>
      <c r="W1148" s="78"/>
      <c r="X1148" s="49">
        <f t="shared" si="102"/>
        <v>0</v>
      </c>
      <c r="Y1148" s="16">
        <v>0</v>
      </c>
      <c r="Z1148" s="16">
        <v>122099999</v>
      </c>
      <c r="AA1148" s="16">
        <v>122099999</v>
      </c>
      <c r="AB1148" s="16">
        <v>0</v>
      </c>
      <c r="AC1148" s="16">
        <v>0</v>
      </c>
      <c r="AD1148" s="55">
        <v>122099999</v>
      </c>
      <c r="AF1148" s="58">
        <f t="shared" si="105"/>
        <v>0</v>
      </c>
      <c r="AJ1148" s="83">
        <f t="shared" si="106"/>
        <v>0</v>
      </c>
      <c r="AK1148" s="84">
        <f t="shared" si="107"/>
        <v>0</v>
      </c>
      <c r="AL1148" s="85"/>
    </row>
    <row r="1149" spans="1:38" ht="12.75" hidden="1" customHeight="1" x14ac:dyDescent="0.25">
      <c r="A1149" s="10" t="s">
        <v>2482</v>
      </c>
      <c r="B1149" s="11" t="s">
        <v>2483</v>
      </c>
      <c r="C1149" s="11" t="s">
        <v>567</v>
      </c>
      <c r="D1149" s="90" t="str">
        <f t="shared" si="103"/>
        <v>39</v>
      </c>
      <c r="E1149" s="90" t="str">
        <f t="shared" si="104"/>
        <v>3903</v>
      </c>
      <c r="F1149" s="11" t="s">
        <v>2519</v>
      </c>
      <c r="G1149" s="11" t="s">
        <v>2522</v>
      </c>
      <c r="H1149" s="11">
        <v>208</v>
      </c>
      <c r="I1149" s="11" t="s">
        <v>945</v>
      </c>
      <c r="J1149" s="11" t="s">
        <v>946</v>
      </c>
      <c r="K1149" s="13">
        <v>1000</v>
      </c>
      <c r="L1149" s="14">
        <v>220</v>
      </c>
      <c r="M1149" s="75">
        <v>220</v>
      </c>
      <c r="N1149" s="11" t="s">
        <v>2523</v>
      </c>
      <c r="O1149" s="12" t="s">
        <v>37</v>
      </c>
      <c r="P1149" s="16">
        <v>47250000</v>
      </c>
      <c r="Q1149" s="18">
        <v>1</v>
      </c>
      <c r="R1149" s="20">
        <v>44470</v>
      </c>
      <c r="S1149" s="22">
        <v>3</v>
      </c>
      <c r="T1149" s="7" t="s">
        <v>85</v>
      </c>
      <c r="U1149" s="51">
        <v>1</v>
      </c>
      <c r="V1149" s="79"/>
      <c r="W1149" s="78"/>
      <c r="X1149" s="49">
        <f t="shared" si="102"/>
        <v>0</v>
      </c>
      <c r="Y1149" s="16">
        <v>0</v>
      </c>
      <c r="Z1149" s="16">
        <v>47250000</v>
      </c>
      <c r="AA1149" s="16">
        <v>47250000</v>
      </c>
      <c r="AB1149" s="16">
        <v>0</v>
      </c>
      <c r="AC1149" s="16">
        <v>0</v>
      </c>
      <c r="AD1149" s="55">
        <v>47250000</v>
      </c>
      <c r="AF1149" s="58">
        <f t="shared" si="105"/>
        <v>0</v>
      </c>
      <c r="AJ1149" s="83">
        <f t="shared" si="106"/>
        <v>0</v>
      </c>
      <c r="AK1149" s="84">
        <f t="shared" si="107"/>
        <v>0</v>
      </c>
      <c r="AL1149" s="85"/>
    </row>
    <row r="1150" spans="1:38" ht="12.75" hidden="1" customHeight="1" x14ac:dyDescent="0.25">
      <c r="A1150" s="10" t="s">
        <v>2482</v>
      </c>
      <c r="B1150" s="11" t="s">
        <v>2483</v>
      </c>
      <c r="C1150" s="11" t="s">
        <v>567</v>
      </c>
      <c r="D1150" s="90" t="str">
        <f t="shared" si="103"/>
        <v>39</v>
      </c>
      <c r="E1150" s="90" t="str">
        <f t="shared" si="104"/>
        <v>3903</v>
      </c>
      <c r="F1150" s="11" t="s">
        <v>2519</v>
      </c>
      <c r="G1150" s="11" t="s">
        <v>944</v>
      </c>
      <c r="H1150" s="11">
        <v>208</v>
      </c>
      <c r="I1150" s="11" t="s">
        <v>945</v>
      </c>
      <c r="J1150" s="11" t="s">
        <v>946</v>
      </c>
      <c r="K1150" s="13">
        <v>1000</v>
      </c>
      <c r="L1150" s="14">
        <v>220</v>
      </c>
      <c r="M1150" s="75">
        <v>220</v>
      </c>
      <c r="N1150" s="11" t="s">
        <v>2524</v>
      </c>
      <c r="O1150" s="12" t="s">
        <v>37</v>
      </c>
      <c r="P1150" s="16">
        <v>177000000</v>
      </c>
      <c r="Q1150" s="18">
        <v>1</v>
      </c>
      <c r="R1150" s="20">
        <v>44470</v>
      </c>
      <c r="S1150" s="22">
        <v>3</v>
      </c>
      <c r="T1150" s="7" t="s">
        <v>85</v>
      </c>
      <c r="U1150" s="51">
        <v>1</v>
      </c>
      <c r="V1150" s="79"/>
      <c r="W1150" s="78"/>
      <c r="X1150" s="49">
        <f t="shared" si="102"/>
        <v>0</v>
      </c>
      <c r="Y1150" s="16">
        <v>0</v>
      </c>
      <c r="Z1150" s="16">
        <v>177000000</v>
      </c>
      <c r="AA1150" s="16">
        <v>177000000</v>
      </c>
      <c r="AB1150" s="16">
        <v>0</v>
      </c>
      <c r="AC1150" s="16">
        <v>0</v>
      </c>
      <c r="AD1150" s="55">
        <v>177000000</v>
      </c>
      <c r="AF1150" s="58">
        <f t="shared" si="105"/>
        <v>0</v>
      </c>
      <c r="AJ1150" s="83">
        <f t="shared" si="106"/>
        <v>0</v>
      </c>
      <c r="AK1150" s="84">
        <f t="shared" si="107"/>
        <v>0</v>
      </c>
      <c r="AL1150" s="85"/>
    </row>
    <row r="1151" spans="1:38" ht="12.75" hidden="1" customHeight="1" x14ac:dyDescent="0.25">
      <c r="A1151" s="10" t="s">
        <v>2482</v>
      </c>
      <c r="B1151" s="11" t="s">
        <v>2483</v>
      </c>
      <c r="C1151" s="11" t="s">
        <v>567</v>
      </c>
      <c r="D1151" s="90" t="str">
        <f t="shared" si="103"/>
        <v>39</v>
      </c>
      <c r="E1151" s="90" t="str">
        <f t="shared" si="104"/>
        <v>3903</v>
      </c>
      <c r="F1151" s="11" t="s">
        <v>2519</v>
      </c>
      <c r="G1151" s="11" t="s">
        <v>2525</v>
      </c>
      <c r="H1151" s="11">
        <v>208</v>
      </c>
      <c r="I1151" s="11" t="s">
        <v>945</v>
      </c>
      <c r="J1151" s="11" t="s">
        <v>946</v>
      </c>
      <c r="K1151" s="13">
        <v>1000</v>
      </c>
      <c r="L1151" s="14">
        <v>220</v>
      </c>
      <c r="M1151" s="75">
        <v>220</v>
      </c>
      <c r="N1151" s="11" t="s">
        <v>2526</v>
      </c>
      <c r="O1151" s="12" t="s">
        <v>37</v>
      </c>
      <c r="P1151" s="16">
        <v>96000000</v>
      </c>
      <c r="Q1151" s="18">
        <v>1</v>
      </c>
      <c r="R1151" s="20">
        <v>44470</v>
      </c>
      <c r="S1151" s="22">
        <v>3</v>
      </c>
      <c r="T1151" s="7" t="s">
        <v>85</v>
      </c>
      <c r="U1151" s="51">
        <v>1</v>
      </c>
      <c r="V1151" s="79"/>
      <c r="W1151" s="78"/>
      <c r="X1151" s="49">
        <f t="shared" si="102"/>
        <v>0</v>
      </c>
      <c r="Y1151" s="16">
        <v>0</v>
      </c>
      <c r="Z1151" s="16">
        <v>96000000</v>
      </c>
      <c r="AA1151" s="16">
        <v>96000000</v>
      </c>
      <c r="AB1151" s="16">
        <v>0</v>
      </c>
      <c r="AC1151" s="16">
        <v>0</v>
      </c>
      <c r="AD1151" s="55">
        <v>96000000</v>
      </c>
      <c r="AF1151" s="58">
        <f t="shared" si="105"/>
        <v>0</v>
      </c>
      <c r="AJ1151" s="83">
        <f t="shared" si="106"/>
        <v>0</v>
      </c>
      <c r="AK1151" s="84">
        <f t="shared" si="107"/>
        <v>0</v>
      </c>
      <c r="AL1151" s="85"/>
    </row>
    <row r="1152" spans="1:38" ht="12.75" hidden="1" customHeight="1" x14ac:dyDescent="0.25">
      <c r="A1152" s="10" t="s">
        <v>2482</v>
      </c>
      <c r="B1152" s="11" t="s">
        <v>2483</v>
      </c>
      <c r="C1152" s="11" t="s">
        <v>567</v>
      </c>
      <c r="D1152" s="90" t="str">
        <f t="shared" si="103"/>
        <v>39</v>
      </c>
      <c r="E1152" s="90" t="str">
        <f t="shared" si="104"/>
        <v>3903</v>
      </c>
      <c r="F1152" s="11" t="s">
        <v>2519</v>
      </c>
      <c r="G1152" s="11" t="s">
        <v>2527</v>
      </c>
      <c r="H1152" s="11">
        <v>208</v>
      </c>
      <c r="I1152" s="11" t="s">
        <v>945</v>
      </c>
      <c r="J1152" s="11" t="s">
        <v>946</v>
      </c>
      <c r="K1152" s="13">
        <v>1000</v>
      </c>
      <c r="L1152" s="14">
        <v>220</v>
      </c>
      <c r="M1152" s="75">
        <v>220</v>
      </c>
      <c r="N1152" s="11" t="s">
        <v>2528</v>
      </c>
      <c r="O1152" s="12" t="s">
        <v>37</v>
      </c>
      <c r="P1152" s="16">
        <v>367318183</v>
      </c>
      <c r="Q1152" s="18">
        <v>1</v>
      </c>
      <c r="R1152" s="20">
        <v>44470</v>
      </c>
      <c r="S1152" s="22">
        <v>3</v>
      </c>
      <c r="T1152" s="7" t="s">
        <v>85</v>
      </c>
      <c r="U1152" s="51">
        <v>1</v>
      </c>
      <c r="V1152" s="79"/>
      <c r="W1152" s="78"/>
      <c r="X1152" s="49">
        <f t="shared" si="102"/>
        <v>0</v>
      </c>
      <c r="Y1152" s="16">
        <v>0</v>
      </c>
      <c r="Z1152" s="16">
        <v>367318183</v>
      </c>
      <c r="AA1152" s="16">
        <v>367318183</v>
      </c>
      <c r="AB1152" s="16">
        <v>0</v>
      </c>
      <c r="AC1152" s="16">
        <v>0</v>
      </c>
      <c r="AD1152" s="55">
        <v>367318183</v>
      </c>
      <c r="AF1152" s="58">
        <f t="shared" si="105"/>
        <v>0</v>
      </c>
      <c r="AJ1152" s="83">
        <f t="shared" si="106"/>
        <v>0</v>
      </c>
      <c r="AK1152" s="84">
        <f t="shared" si="107"/>
        <v>0</v>
      </c>
      <c r="AL1152" s="85"/>
    </row>
    <row r="1153" spans="1:38" ht="12.75" hidden="1" customHeight="1" x14ac:dyDescent="0.25">
      <c r="A1153" s="10" t="s">
        <v>2482</v>
      </c>
      <c r="B1153" s="11" t="s">
        <v>2483</v>
      </c>
      <c r="C1153" s="11" t="s">
        <v>567</v>
      </c>
      <c r="D1153" s="90" t="str">
        <f t="shared" si="103"/>
        <v>39</v>
      </c>
      <c r="E1153" s="90" t="str">
        <f t="shared" si="104"/>
        <v>3903</v>
      </c>
      <c r="F1153" s="11" t="s">
        <v>2519</v>
      </c>
      <c r="G1153" s="11" t="s">
        <v>2529</v>
      </c>
      <c r="H1153" s="11">
        <v>208</v>
      </c>
      <c r="I1153" s="11" t="s">
        <v>945</v>
      </c>
      <c r="J1153" s="11" t="s">
        <v>946</v>
      </c>
      <c r="K1153" s="13">
        <v>1000</v>
      </c>
      <c r="L1153" s="14">
        <v>220</v>
      </c>
      <c r="M1153" s="75">
        <v>220</v>
      </c>
      <c r="N1153" s="11" t="s">
        <v>2530</v>
      </c>
      <c r="O1153" s="12" t="s">
        <v>37</v>
      </c>
      <c r="P1153" s="16">
        <v>1330458400</v>
      </c>
      <c r="Q1153" s="18">
        <v>1</v>
      </c>
      <c r="R1153" s="20">
        <v>44470</v>
      </c>
      <c r="S1153" s="22">
        <v>3</v>
      </c>
      <c r="T1153" s="7" t="s">
        <v>85</v>
      </c>
      <c r="U1153" s="51">
        <v>1</v>
      </c>
      <c r="V1153" s="79"/>
      <c r="W1153" s="78"/>
      <c r="X1153" s="49">
        <f t="shared" si="102"/>
        <v>0</v>
      </c>
      <c r="Y1153" s="16">
        <v>0</v>
      </c>
      <c r="Z1153" s="16">
        <v>326146000</v>
      </c>
      <c r="AA1153" s="16">
        <v>326146000</v>
      </c>
      <c r="AB1153" s="16">
        <v>0</v>
      </c>
      <c r="AC1153" s="16">
        <v>0</v>
      </c>
      <c r="AD1153" s="55">
        <v>326146000</v>
      </c>
      <c r="AF1153" s="58">
        <f t="shared" si="105"/>
        <v>0</v>
      </c>
      <c r="AJ1153" s="83">
        <f t="shared" si="106"/>
        <v>0</v>
      </c>
      <c r="AK1153" s="84">
        <f t="shared" si="107"/>
        <v>0</v>
      </c>
      <c r="AL1153" s="85"/>
    </row>
    <row r="1154" spans="1:38" ht="12.75" hidden="1" customHeight="1" x14ac:dyDescent="0.25">
      <c r="A1154" s="10" t="s">
        <v>2482</v>
      </c>
      <c r="B1154" s="11" t="s">
        <v>2483</v>
      </c>
      <c r="C1154" s="11" t="s">
        <v>567</v>
      </c>
      <c r="D1154" s="90" t="str">
        <f t="shared" si="103"/>
        <v>39</v>
      </c>
      <c r="E1154" s="90" t="str">
        <f t="shared" si="104"/>
        <v>3903</v>
      </c>
      <c r="F1154" s="11" t="s">
        <v>2531</v>
      </c>
      <c r="G1154" s="11" t="s">
        <v>2520</v>
      </c>
      <c r="H1154" s="11">
        <v>208</v>
      </c>
      <c r="I1154" s="11" t="s">
        <v>945</v>
      </c>
      <c r="J1154" s="11" t="s">
        <v>946</v>
      </c>
      <c r="K1154" s="13">
        <v>1000</v>
      </c>
      <c r="L1154" s="14">
        <v>220</v>
      </c>
      <c r="M1154" s="75">
        <v>220</v>
      </c>
      <c r="N1154" s="11" t="s">
        <v>2532</v>
      </c>
      <c r="O1154" s="12" t="s">
        <v>573</v>
      </c>
      <c r="P1154" s="16">
        <v>9001316</v>
      </c>
      <c r="Q1154" s="18">
        <v>1</v>
      </c>
      <c r="R1154" s="20">
        <v>44197</v>
      </c>
      <c r="S1154" s="22">
        <v>12</v>
      </c>
      <c r="T1154" s="7" t="s">
        <v>936</v>
      </c>
      <c r="U1154" s="51">
        <v>1</v>
      </c>
      <c r="V1154" s="79"/>
      <c r="W1154" s="78"/>
      <c r="X1154" s="49">
        <f t="shared" si="102"/>
        <v>0</v>
      </c>
      <c r="Y1154" s="65">
        <v>123042545</v>
      </c>
      <c r="Z1154" s="16">
        <v>129880047</v>
      </c>
      <c r="AA1154" s="16">
        <v>6837502</v>
      </c>
      <c r="AB1154" s="16">
        <v>0</v>
      </c>
      <c r="AC1154" s="16">
        <v>0</v>
      </c>
      <c r="AD1154" s="55">
        <v>6837502</v>
      </c>
      <c r="AF1154" s="58">
        <f t="shared" si="105"/>
        <v>0</v>
      </c>
      <c r="AJ1154" s="83">
        <f t="shared" si="106"/>
        <v>0</v>
      </c>
      <c r="AK1154" s="84">
        <f t="shared" si="107"/>
        <v>0</v>
      </c>
      <c r="AL1154" s="85" t="s">
        <v>2767</v>
      </c>
    </row>
    <row r="1155" spans="1:38" ht="12.75" hidden="1" customHeight="1" x14ac:dyDescent="0.25">
      <c r="A1155" s="10" t="s">
        <v>2482</v>
      </c>
      <c r="B1155" s="11" t="s">
        <v>2483</v>
      </c>
      <c r="C1155" s="11" t="s">
        <v>567</v>
      </c>
      <c r="D1155" s="90" t="str">
        <f t="shared" si="103"/>
        <v>39</v>
      </c>
      <c r="E1155" s="90" t="str">
        <f t="shared" si="104"/>
        <v>3903</v>
      </c>
      <c r="F1155" s="11" t="s">
        <v>2531</v>
      </c>
      <c r="G1155" s="11" t="s">
        <v>2533</v>
      </c>
      <c r="H1155" s="11">
        <v>208</v>
      </c>
      <c r="I1155" s="11" t="s">
        <v>945</v>
      </c>
      <c r="J1155" s="11" t="s">
        <v>946</v>
      </c>
      <c r="K1155" s="13">
        <v>1000</v>
      </c>
      <c r="L1155" s="14">
        <v>220</v>
      </c>
      <c r="M1155" s="75">
        <v>220</v>
      </c>
      <c r="N1155" s="11" t="s">
        <v>2534</v>
      </c>
      <c r="O1155" s="12" t="s">
        <v>573</v>
      </c>
      <c r="P1155" s="16">
        <v>15162000</v>
      </c>
      <c r="Q1155" s="18">
        <v>1</v>
      </c>
      <c r="R1155" s="20">
        <v>44197</v>
      </c>
      <c r="S1155" s="22">
        <v>12</v>
      </c>
      <c r="T1155" s="7" t="s">
        <v>936</v>
      </c>
      <c r="U1155" s="51">
        <v>0</v>
      </c>
      <c r="V1155" s="79"/>
      <c r="W1155" s="78"/>
      <c r="X1155" s="49" t="e">
        <f t="shared" si="102"/>
        <v>#DIV/0!</v>
      </c>
      <c r="Y1155" s="65">
        <v>27953001</v>
      </c>
      <c r="Z1155" s="16">
        <v>43115001</v>
      </c>
      <c r="AA1155" s="16">
        <v>15162000</v>
      </c>
      <c r="AB1155" s="16">
        <v>0</v>
      </c>
      <c r="AC1155" s="16">
        <v>0</v>
      </c>
      <c r="AD1155" s="55">
        <v>15162000</v>
      </c>
      <c r="AF1155" s="58">
        <f t="shared" si="105"/>
        <v>0</v>
      </c>
      <c r="AJ1155" s="83">
        <f t="shared" si="106"/>
        <v>0</v>
      </c>
      <c r="AK1155" s="84">
        <f t="shared" si="107"/>
        <v>0</v>
      </c>
      <c r="AL1155" s="86" t="s">
        <v>2751</v>
      </c>
    </row>
    <row r="1156" spans="1:38" ht="12.75" hidden="1" customHeight="1" x14ac:dyDescent="0.25">
      <c r="A1156" s="10" t="s">
        <v>2482</v>
      </c>
      <c r="B1156" s="11" t="s">
        <v>2483</v>
      </c>
      <c r="C1156" s="11" t="s">
        <v>567</v>
      </c>
      <c r="D1156" s="90" t="str">
        <f t="shared" si="103"/>
        <v>39</v>
      </c>
      <c r="E1156" s="90" t="str">
        <f t="shared" si="104"/>
        <v>3903</v>
      </c>
      <c r="F1156" s="11" t="s">
        <v>2535</v>
      </c>
      <c r="G1156" s="11" t="s">
        <v>2520</v>
      </c>
      <c r="H1156" s="11">
        <v>208</v>
      </c>
      <c r="I1156" s="11" t="s">
        <v>945</v>
      </c>
      <c r="J1156" s="11" t="s">
        <v>946</v>
      </c>
      <c r="K1156" s="13">
        <v>1000</v>
      </c>
      <c r="L1156" s="14">
        <v>220</v>
      </c>
      <c r="M1156" s="75">
        <v>220</v>
      </c>
      <c r="N1156" s="11" t="s">
        <v>2487</v>
      </c>
      <c r="O1156" s="12" t="s">
        <v>37</v>
      </c>
      <c r="P1156" s="16">
        <v>28800000</v>
      </c>
      <c r="Q1156" s="18">
        <v>1</v>
      </c>
      <c r="R1156" s="20">
        <v>44197</v>
      </c>
      <c r="S1156" s="22">
        <v>12</v>
      </c>
      <c r="T1156" s="7" t="s">
        <v>936</v>
      </c>
      <c r="U1156" s="51">
        <v>0</v>
      </c>
      <c r="V1156" s="79"/>
      <c r="W1156" s="78"/>
      <c r="X1156" s="49" t="e">
        <f t="shared" si="102"/>
        <v>#DIV/0!</v>
      </c>
      <c r="Y1156" s="16">
        <v>0</v>
      </c>
      <c r="Z1156" s="16">
        <v>485420736</v>
      </c>
      <c r="AA1156" s="16">
        <v>28800000</v>
      </c>
      <c r="AB1156" s="16">
        <v>0</v>
      </c>
      <c r="AC1156" s="16">
        <v>0</v>
      </c>
      <c r="AD1156" s="55">
        <v>28800000</v>
      </c>
      <c r="AF1156" s="58">
        <f t="shared" si="105"/>
        <v>0</v>
      </c>
      <c r="AJ1156" s="83">
        <f t="shared" si="106"/>
        <v>0</v>
      </c>
      <c r="AK1156" s="84">
        <f t="shared" si="107"/>
        <v>0</v>
      </c>
      <c r="AL1156" s="85" t="s">
        <v>2750</v>
      </c>
    </row>
    <row r="1157" spans="1:38" ht="12.75" hidden="1" customHeight="1" x14ac:dyDescent="0.25">
      <c r="A1157" s="10" t="s">
        <v>2482</v>
      </c>
      <c r="B1157" s="11" t="s">
        <v>2483</v>
      </c>
      <c r="C1157" s="11" t="s">
        <v>567</v>
      </c>
      <c r="D1157" s="90" t="str">
        <f t="shared" si="103"/>
        <v>39</v>
      </c>
      <c r="E1157" s="90" t="str">
        <f t="shared" si="104"/>
        <v>3903</v>
      </c>
      <c r="F1157" s="11" t="s">
        <v>2535</v>
      </c>
      <c r="G1157" s="11" t="s">
        <v>2520</v>
      </c>
      <c r="H1157" s="11">
        <v>208</v>
      </c>
      <c r="I1157" s="11" t="s">
        <v>945</v>
      </c>
      <c r="J1157" s="11" t="s">
        <v>946</v>
      </c>
      <c r="K1157" s="13">
        <v>1000</v>
      </c>
      <c r="L1157" s="14">
        <v>220</v>
      </c>
      <c r="M1157" s="75">
        <v>220</v>
      </c>
      <c r="N1157" s="11" t="s">
        <v>2536</v>
      </c>
      <c r="O1157" s="12" t="s">
        <v>37</v>
      </c>
      <c r="P1157" s="16">
        <v>300254049</v>
      </c>
      <c r="Q1157" s="18">
        <v>1</v>
      </c>
      <c r="R1157" s="20">
        <v>44197</v>
      </c>
      <c r="S1157" s="22">
        <v>12</v>
      </c>
      <c r="T1157" s="7" t="s">
        <v>936</v>
      </c>
      <c r="U1157" s="51">
        <v>1</v>
      </c>
      <c r="V1157" s="79"/>
      <c r="W1157" s="78"/>
      <c r="X1157" s="49">
        <f t="shared" si="102"/>
        <v>0</v>
      </c>
      <c r="Y1157" s="16">
        <v>0</v>
      </c>
      <c r="Z1157" s="16">
        <v>485420736</v>
      </c>
      <c r="AA1157" s="16">
        <v>150254049</v>
      </c>
      <c r="AB1157" s="16">
        <v>0</v>
      </c>
      <c r="AC1157" s="16">
        <v>0</v>
      </c>
      <c r="AD1157" s="55">
        <v>150254049</v>
      </c>
      <c r="AF1157" s="58">
        <f t="shared" si="105"/>
        <v>0</v>
      </c>
      <c r="AJ1157" s="83">
        <f t="shared" si="106"/>
        <v>0</v>
      </c>
      <c r="AK1157" s="84">
        <f t="shared" si="107"/>
        <v>0</v>
      </c>
      <c r="AL1157" s="85"/>
    </row>
    <row r="1158" spans="1:38" ht="12.75" hidden="1" customHeight="1" x14ac:dyDescent="0.25">
      <c r="A1158" s="10" t="s">
        <v>2482</v>
      </c>
      <c r="B1158" s="11" t="s">
        <v>2483</v>
      </c>
      <c r="C1158" s="11" t="s">
        <v>567</v>
      </c>
      <c r="D1158" s="90" t="str">
        <f t="shared" si="103"/>
        <v>39</v>
      </c>
      <c r="E1158" s="90" t="str">
        <f t="shared" si="104"/>
        <v>3903</v>
      </c>
      <c r="F1158" s="11" t="s">
        <v>2535</v>
      </c>
      <c r="G1158" s="11" t="s">
        <v>2520</v>
      </c>
      <c r="H1158" s="11">
        <v>208</v>
      </c>
      <c r="I1158" s="11" t="s">
        <v>945</v>
      </c>
      <c r="J1158" s="11" t="s">
        <v>946</v>
      </c>
      <c r="K1158" s="13">
        <v>1000</v>
      </c>
      <c r="L1158" s="14">
        <v>220</v>
      </c>
      <c r="M1158" s="75">
        <v>220</v>
      </c>
      <c r="N1158" s="11" t="s">
        <v>2537</v>
      </c>
      <c r="O1158" s="12" t="s">
        <v>37</v>
      </c>
      <c r="P1158" s="16">
        <v>223658635</v>
      </c>
      <c r="Q1158" s="18">
        <v>1</v>
      </c>
      <c r="R1158" s="20">
        <v>44197</v>
      </c>
      <c r="S1158" s="22">
        <v>12</v>
      </c>
      <c r="T1158" s="7" t="s">
        <v>936</v>
      </c>
      <c r="U1158" s="51">
        <v>1</v>
      </c>
      <c r="V1158" s="79"/>
      <c r="W1158" s="78"/>
      <c r="X1158" s="49">
        <f t="shared" si="102"/>
        <v>0</v>
      </c>
      <c r="Y1158" s="16">
        <v>0</v>
      </c>
      <c r="Z1158" s="16">
        <v>485420736</v>
      </c>
      <c r="AA1158" s="16">
        <v>91386920</v>
      </c>
      <c r="AB1158" s="16">
        <v>0</v>
      </c>
      <c r="AC1158" s="16">
        <v>0</v>
      </c>
      <c r="AD1158" s="55">
        <v>91386920</v>
      </c>
      <c r="AF1158" s="58">
        <f t="shared" si="105"/>
        <v>0</v>
      </c>
      <c r="AJ1158" s="83">
        <f t="shared" si="106"/>
        <v>0</v>
      </c>
      <c r="AK1158" s="84">
        <f t="shared" si="107"/>
        <v>0</v>
      </c>
      <c r="AL1158" s="85"/>
    </row>
    <row r="1159" spans="1:38" ht="12.75" hidden="1" customHeight="1" x14ac:dyDescent="0.25">
      <c r="A1159" s="10" t="s">
        <v>2482</v>
      </c>
      <c r="B1159" s="11" t="s">
        <v>2483</v>
      </c>
      <c r="C1159" s="11" t="s">
        <v>567</v>
      </c>
      <c r="D1159" s="90" t="str">
        <f t="shared" si="103"/>
        <v>39</v>
      </c>
      <c r="E1159" s="90" t="str">
        <f t="shared" si="104"/>
        <v>3903</v>
      </c>
      <c r="F1159" s="11" t="s">
        <v>2535</v>
      </c>
      <c r="G1159" s="11" t="s">
        <v>2520</v>
      </c>
      <c r="H1159" s="11">
        <v>208</v>
      </c>
      <c r="I1159" s="11" t="s">
        <v>945</v>
      </c>
      <c r="J1159" s="11" t="s">
        <v>946</v>
      </c>
      <c r="K1159" s="13">
        <v>1000</v>
      </c>
      <c r="L1159" s="14">
        <v>220</v>
      </c>
      <c r="M1159" s="75">
        <v>220</v>
      </c>
      <c r="N1159" s="11" t="s">
        <v>2538</v>
      </c>
      <c r="O1159" s="12" t="s">
        <v>37</v>
      </c>
      <c r="P1159" s="16">
        <v>214979767</v>
      </c>
      <c r="Q1159" s="18">
        <v>1</v>
      </c>
      <c r="R1159" s="20">
        <v>44197</v>
      </c>
      <c r="S1159" s="22">
        <v>12</v>
      </c>
      <c r="T1159" s="7" t="s">
        <v>936</v>
      </c>
      <c r="U1159" s="51">
        <v>1</v>
      </c>
      <c r="V1159" s="79"/>
      <c r="W1159" s="78"/>
      <c r="X1159" s="49">
        <f t="shared" si="102"/>
        <v>0</v>
      </c>
      <c r="Y1159" s="16">
        <v>0</v>
      </c>
      <c r="Z1159" s="16">
        <v>485420736</v>
      </c>
      <c r="AA1159" s="16">
        <v>214979767</v>
      </c>
      <c r="AB1159" s="16">
        <v>0</v>
      </c>
      <c r="AC1159" s="16">
        <v>0</v>
      </c>
      <c r="AD1159" s="55">
        <v>214979767</v>
      </c>
      <c r="AF1159" s="58">
        <f t="shared" si="105"/>
        <v>0</v>
      </c>
      <c r="AJ1159" s="83">
        <f t="shared" si="106"/>
        <v>0</v>
      </c>
      <c r="AK1159" s="84">
        <f t="shared" si="107"/>
        <v>0</v>
      </c>
      <c r="AL1159" s="85"/>
    </row>
    <row r="1160" spans="1:38" ht="12.75" hidden="1" customHeight="1" x14ac:dyDescent="0.25">
      <c r="A1160" s="10" t="s">
        <v>2482</v>
      </c>
      <c r="B1160" s="11" t="s">
        <v>2483</v>
      </c>
      <c r="C1160" s="11" t="s">
        <v>567</v>
      </c>
      <c r="D1160" s="90" t="str">
        <f t="shared" si="103"/>
        <v>39</v>
      </c>
      <c r="E1160" s="90" t="str">
        <f t="shared" si="104"/>
        <v>3903</v>
      </c>
      <c r="F1160" s="11" t="s">
        <v>2535</v>
      </c>
      <c r="G1160" s="11" t="s">
        <v>623</v>
      </c>
      <c r="H1160" s="11">
        <v>208</v>
      </c>
      <c r="I1160" s="11" t="s">
        <v>945</v>
      </c>
      <c r="J1160" s="11" t="s">
        <v>946</v>
      </c>
      <c r="K1160" s="13">
        <v>1000</v>
      </c>
      <c r="L1160" s="14">
        <v>220</v>
      </c>
      <c r="M1160" s="75">
        <v>220</v>
      </c>
      <c r="N1160" s="11" t="s">
        <v>2539</v>
      </c>
      <c r="O1160" s="12" t="s">
        <v>37</v>
      </c>
      <c r="P1160" s="16">
        <v>179149806</v>
      </c>
      <c r="Q1160" s="18">
        <v>1</v>
      </c>
      <c r="R1160" s="20">
        <v>44197</v>
      </c>
      <c r="S1160" s="22">
        <v>12</v>
      </c>
      <c r="T1160" s="7" t="s">
        <v>936</v>
      </c>
      <c r="U1160" s="51">
        <v>1</v>
      </c>
      <c r="V1160" s="79"/>
      <c r="W1160" s="78"/>
      <c r="X1160" s="49">
        <f t="shared" si="102"/>
        <v>0</v>
      </c>
      <c r="Y1160" s="16">
        <v>0</v>
      </c>
      <c r="Z1160" s="16">
        <v>861744929</v>
      </c>
      <c r="AA1160" s="16">
        <v>179149806</v>
      </c>
      <c r="AB1160" s="16">
        <v>0</v>
      </c>
      <c r="AC1160" s="16">
        <v>0</v>
      </c>
      <c r="AD1160" s="55">
        <v>179149806</v>
      </c>
      <c r="AF1160" s="58">
        <f t="shared" si="105"/>
        <v>0</v>
      </c>
      <c r="AJ1160" s="83">
        <f t="shared" si="106"/>
        <v>0</v>
      </c>
      <c r="AK1160" s="84">
        <f t="shared" si="107"/>
        <v>0</v>
      </c>
      <c r="AL1160" s="85"/>
    </row>
    <row r="1161" spans="1:38" ht="12.75" hidden="1" customHeight="1" x14ac:dyDescent="0.25">
      <c r="A1161" s="10" t="s">
        <v>2482</v>
      </c>
      <c r="B1161" s="11" t="s">
        <v>2483</v>
      </c>
      <c r="C1161" s="11" t="s">
        <v>567</v>
      </c>
      <c r="D1161" s="90" t="str">
        <f t="shared" si="103"/>
        <v>39</v>
      </c>
      <c r="E1161" s="90" t="str">
        <f t="shared" si="104"/>
        <v>3903</v>
      </c>
      <c r="F1161" s="11" t="s">
        <v>2535</v>
      </c>
      <c r="G1161" s="11" t="s">
        <v>623</v>
      </c>
      <c r="H1161" s="11">
        <v>208</v>
      </c>
      <c r="I1161" s="11" t="s">
        <v>945</v>
      </c>
      <c r="J1161" s="11" t="s">
        <v>946</v>
      </c>
      <c r="K1161" s="13">
        <v>1000</v>
      </c>
      <c r="L1161" s="14">
        <v>220</v>
      </c>
      <c r="M1161" s="75">
        <v>220</v>
      </c>
      <c r="N1161" s="11" t="s">
        <v>2540</v>
      </c>
      <c r="O1161" s="12" t="s">
        <v>37</v>
      </c>
      <c r="P1161" s="16">
        <v>24000000</v>
      </c>
      <c r="Q1161" s="18">
        <v>1</v>
      </c>
      <c r="R1161" s="20">
        <v>44197</v>
      </c>
      <c r="S1161" s="22">
        <v>12</v>
      </c>
      <c r="T1161" s="7" t="s">
        <v>936</v>
      </c>
      <c r="U1161" s="51">
        <v>1</v>
      </c>
      <c r="V1161" s="79"/>
      <c r="W1161" s="78"/>
      <c r="X1161" s="49">
        <f t="shared" si="102"/>
        <v>0</v>
      </c>
      <c r="Y1161" s="16">
        <v>0</v>
      </c>
      <c r="Z1161" s="16">
        <v>861744929</v>
      </c>
      <c r="AA1161" s="16">
        <v>24000000</v>
      </c>
      <c r="AB1161" s="16">
        <v>0</v>
      </c>
      <c r="AC1161" s="16">
        <v>0</v>
      </c>
      <c r="AD1161" s="55">
        <v>24000000</v>
      </c>
      <c r="AF1161" s="58">
        <f t="shared" si="105"/>
        <v>0</v>
      </c>
      <c r="AJ1161" s="83">
        <f t="shared" si="106"/>
        <v>0</v>
      </c>
      <c r="AK1161" s="84">
        <f t="shared" si="107"/>
        <v>0</v>
      </c>
      <c r="AL1161" s="85"/>
    </row>
    <row r="1162" spans="1:38" ht="12.75" hidden="1" customHeight="1" x14ac:dyDescent="0.25">
      <c r="A1162" s="10" t="s">
        <v>2482</v>
      </c>
      <c r="B1162" s="11" t="s">
        <v>2483</v>
      </c>
      <c r="C1162" s="11" t="s">
        <v>567</v>
      </c>
      <c r="D1162" s="90" t="str">
        <f t="shared" si="103"/>
        <v>39</v>
      </c>
      <c r="E1162" s="90" t="str">
        <f t="shared" si="104"/>
        <v>3903</v>
      </c>
      <c r="F1162" s="11" t="s">
        <v>2535</v>
      </c>
      <c r="G1162" s="11" t="s">
        <v>623</v>
      </c>
      <c r="H1162" s="11">
        <v>208</v>
      </c>
      <c r="I1162" s="11" t="s">
        <v>945</v>
      </c>
      <c r="J1162" s="11" t="s">
        <v>946</v>
      </c>
      <c r="K1162" s="13">
        <v>1000</v>
      </c>
      <c r="L1162" s="14">
        <v>220</v>
      </c>
      <c r="M1162" s="75">
        <v>220</v>
      </c>
      <c r="N1162" s="11" t="s">
        <v>2541</v>
      </c>
      <c r="O1162" s="12" t="s">
        <v>37</v>
      </c>
      <c r="P1162" s="16">
        <v>279241613</v>
      </c>
      <c r="Q1162" s="18">
        <v>500</v>
      </c>
      <c r="R1162" s="20">
        <v>44197</v>
      </c>
      <c r="S1162" s="22">
        <v>12</v>
      </c>
      <c r="T1162" s="7" t="s">
        <v>936</v>
      </c>
      <c r="U1162" s="51">
        <v>1</v>
      </c>
      <c r="V1162" s="79"/>
      <c r="W1162" s="78"/>
      <c r="X1162" s="49">
        <f t="shared" si="102"/>
        <v>0</v>
      </c>
      <c r="Y1162" s="16">
        <v>0</v>
      </c>
      <c r="Z1162" s="16">
        <v>861744929</v>
      </c>
      <c r="AA1162" s="16">
        <v>279241613</v>
      </c>
      <c r="AB1162" s="16">
        <v>0</v>
      </c>
      <c r="AC1162" s="16">
        <v>0</v>
      </c>
      <c r="AD1162" s="55">
        <v>279241613</v>
      </c>
      <c r="AF1162" s="58">
        <f t="shared" si="105"/>
        <v>0</v>
      </c>
      <c r="AJ1162" s="83">
        <f t="shared" si="106"/>
        <v>0</v>
      </c>
      <c r="AK1162" s="84">
        <f t="shared" si="107"/>
        <v>0</v>
      </c>
      <c r="AL1162" s="85"/>
    </row>
    <row r="1163" spans="1:38" ht="12.75" hidden="1" customHeight="1" x14ac:dyDescent="0.25">
      <c r="A1163" s="10" t="s">
        <v>2482</v>
      </c>
      <c r="B1163" s="11" t="s">
        <v>2483</v>
      </c>
      <c r="C1163" s="11" t="s">
        <v>567</v>
      </c>
      <c r="D1163" s="90" t="str">
        <f t="shared" si="103"/>
        <v>39</v>
      </c>
      <c r="E1163" s="90" t="str">
        <f t="shared" si="104"/>
        <v>3903</v>
      </c>
      <c r="F1163" s="11" t="s">
        <v>2535</v>
      </c>
      <c r="G1163" s="11" t="s">
        <v>623</v>
      </c>
      <c r="H1163" s="11">
        <v>208</v>
      </c>
      <c r="I1163" s="11" t="s">
        <v>945</v>
      </c>
      <c r="J1163" s="11" t="s">
        <v>946</v>
      </c>
      <c r="K1163" s="13">
        <v>1000</v>
      </c>
      <c r="L1163" s="14">
        <v>220</v>
      </c>
      <c r="M1163" s="75">
        <v>220</v>
      </c>
      <c r="N1163" s="11" t="s">
        <v>2542</v>
      </c>
      <c r="O1163" s="12" t="s">
        <v>37</v>
      </c>
      <c r="P1163" s="16">
        <v>615167978</v>
      </c>
      <c r="Q1163" s="18">
        <v>4</v>
      </c>
      <c r="R1163" s="20">
        <v>44197</v>
      </c>
      <c r="S1163" s="22">
        <v>12</v>
      </c>
      <c r="T1163" s="7" t="s">
        <v>936</v>
      </c>
      <c r="U1163" s="51">
        <v>1</v>
      </c>
      <c r="V1163" s="79"/>
      <c r="W1163" s="78"/>
      <c r="X1163" s="49">
        <f t="shared" si="102"/>
        <v>0</v>
      </c>
      <c r="Y1163" s="16">
        <v>0</v>
      </c>
      <c r="Z1163" s="16">
        <v>861744929</v>
      </c>
      <c r="AA1163" s="16">
        <v>379353510</v>
      </c>
      <c r="AB1163" s="16">
        <v>0</v>
      </c>
      <c r="AC1163" s="16">
        <v>0</v>
      </c>
      <c r="AD1163" s="55">
        <v>379353510</v>
      </c>
      <c r="AF1163" s="58">
        <f t="shared" si="105"/>
        <v>0</v>
      </c>
      <c r="AJ1163" s="83">
        <f t="shared" si="106"/>
        <v>0</v>
      </c>
      <c r="AK1163" s="84">
        <f t="shared" si="107"/>
        <v>0</v>
      </c>
      <c r="AL1163" s="85"/>
    </row>
    <row r="1164" spans="1:38" ht="12.75" hidden="1" customHeight="1" x14ac:dyDescent="0.25">
      <c r="A1164" s="10" t="s">
        <v>2482</v>
      </c>
      <c r="B1164" s="11" t="s">
        <v>2483</v>
      </c>
      <c r="C1164" s="11" t="s">
        <v>567</v>
      </c>
      <c r="D1164" s="90" t="str">
        <f t="shared" si="103"/>
        <v>39</v>
      </c>
      <c r="E1164" s="90" t="str">
        <f t="shared" si="104"/>
        <v>3903</v>
      </c>
      <c r="F1164" s="11" t="s">
        <v>2535</v>
      </c>
      <c r="G1164" s="11" t="s">
        <v>944</v>
      </c>
      <c r="H1164" s="11">
        <v>208</v>
      </c>
      <c r="I1164" s="11" t="s">
        <v>945</v>
      </c>
      <c r="J1164" s="11" t="s">
        <v>946</v>
      </c>
      <c r="K1164" s="13">
        <v>1000</v>
      </c>
      <c r="L1164" s="14">
        <v>220</v>
      </c>
      <c r="M1164" s="75">
        <v>220</v>
      </c>
      <c r="N1164" s="11" t="s">
        <v>2543</v>
      </c>
      <c r="O1164" s="12" t="s">
        <v>37</v>
      </c>
      <c r="P1164" s="16">
        <v>677248161</v>
      </c>
      <c r="Q1164" s="18">
        <v>250</v>
      </c>
      <c r="R1164" s="20">
        <v>44197</v>
      </c>
      <c r="S1164" s="22">
        <v>12</v>
      </c>
      <c r="T1164" s="7" t="s">
        <v>936</v>
      </c>
      <c r="U1164" s="51">
        <v>1</v>
      </c>
      <c r="V1164" s="79"/>
      <c r="W1164" s="78"/>
      <c r="X1164" s="49">
        <f t="shared" si="102"/>
        <v>0</v>
      </c>
      <c r="Y1164" s="16">
        <v>0</v>
      </c>
      <c r="Z1164" s="16">
        <v>947180111</v>
      </c>
      <c r="AA1164" s="16">
        <v>345154600</v>
      </c>
      <c r="AB1164" s="16">
        <v>0</v>
      </c>
      <c r="AC1164" s="16">
        <v>0</v>
      </c>
      <c r="AD1164" s="55">
        <v>345154600</v>
      </c>
      <c r="AF1164" s="58">
        <f t="shared" si="105"/>
        <v>0</v>
      </c>
      <c r="AJ1164" s="83">
        <f t="shared" si="106"/>
        <v>0</v>
      </c>
      <c r="AK1164" s="84">
        <f t="shared" si="107"/>
        <v>0</v>
      </c>
      <c r="AL1164" s="85"/>
    </row>
    <row r="1165" spans="1:38" ht="12.75" hidden="1" customHeight="1" x14ac:dyDescent="0.25">
      <c r="A1165" s="10" t="s">
        <v>2482</v>
      </c>
      <c r="B1165" s="11" t="s">
        <v>2483</v>
      </c>
      <c r="C1165" s="11" t="s">
        <v>567</v>
      </c>
      <c r="D1165" s="90" t="str">
        <f t="shared" si="103"/>
        <v>39</v>
      </c>
      <c r="E1165" s="90" t="str">
        <f t="shared" si="104"/>
        <v>3903</v>
      </c>
      <c r="F1165" s="11" t="s">
        <v>2535</v>
      </c>
      <c r="G1165" s="11" t="s">
        <v>944</v>
      </c>
      <c r="H1165" s="11">
        <v>208</v>
      </c>
      <c r="I1165" s="11" t="s">
        <v>945</v>
      </c>
      <c r="J1165" s="11" t="s">
        <v>946</v>
      </c>
      <c r="K1165" s="13">
        <v>1000</v>
      </c>
      <c r="L1165" s="14">
        <v>220</v>
      </c>
      <c r="M1165" s="75">
        <v>220</v>
      </c>
      <c r="N1165" s="11" t="s">
        <v>2487</v>
      </c>
      <c r="O1165" s="12" t="s">
        <v>37</v>
      </c>
      <c r="P1165" s="16">
        <v>35616000</v>
      </c>
      <c r="Q1165" s="18">
        <v>1</v>
      </c>
      <c r="R1165" s="20">
        <v>44197</v>
      </c>
      <c r="S1165" s="22">
        <v>12</v>
      </c>
      <c r="T1165" s="7" t="s">
        <v>936</v>
      </c>
      <c r="U1165" s="51">
        <v>1</v>
      </c>
      <c r="V1165" s="79"/>
      <c r="W1165" s="78"/>
      <c r="X1165" s="49">
        <f t="shared" ref="X1165:X1228" si="108">V1165/U1165</f>
        <v>0</v>
      </c>
      <c r="Y1165" s="16">
        <v>0</v>
      </c>
      <c r="Z1165" s="16">
        <v>947180111</v>
      </c>
      <c r="AA1165" s="16">
        <v>35616000</v>
      </c>
      <c r="AB1165" s="16">
        <v>0</v>
      </c>
      <c r="AC1165" s="16">
        <v>0</v>
      </c>
      <c r="AD1165" s="55">
        <v>35616000</v>
      </c>
      <c r="AF1165" s="58">
        <f t="shared" si="105"/>
        <v>0</v>
      </c>
      <c r="AJ1165" s="83">
        <f t="shared" si="106"/>
        <v>0</v>
      </c>
      <c r="AK1165" s="84">
        <f t="shared" si="107"/>
        <v>0</v>
      </c>
      <c r="AL1165" s="85"/>
    </row>
    <row r="1166" spans="1:38" ht="12.75" hidden="1" customHeight="1" x14ac:dyDescent="0.25">
      <c r="A1166" s="10" t="s">
        <v>2482</v>
      </c>
      <c r="B1166" s="11" t="s">
        <v>2483</v>
      </c>
      <c r="C1166" s="11" t="s">
        <v>567</v>
      </c>
      <c r="D1166" s="90" t="str">
        <f t="shared" ref="D1166:D1229" si="109">MID(G1166,1,2)</f>
        <v>39</v>
      </c>
      <c r="E1166" s="90" t="str">
        <f t="shared" ref="E1166:E1229" si="110">MID(G1166,1,4)</f>
        <v>3903</v>
      </c>
      <c r="F1166" s="11" t="s">
        <v>2535</v>
      </c>
      <c r="G1166" s="11" t="s">
        <v>944</v>
      </c>
      <c r="H1166" s="11">
        <v>208</v>
      </c>
      <c r="I1166" s="11" t="s">
        <v>945</v>
      </c>
      <c r="J1166" s="11" t="s">
        <v>946</v>
      </c>
      <c r="K1166" s="13">
        <v>1000</v>
      </c>
      <c r="L1166" s="14">
        <v>220</v>
      </c>
      <c r="M1166" s="75">
        <v>220</v>
      </c>
      <c r="N1166" s="11" t="s">
        <v>2544</v>
      </c>
      <c r="O1166" s="12" t="s">
        <v>37</v>
      </c>
      <c r="P1166" s="16">
        <v>214868464</v>
      </c>
      <c r="Q1166" s="18">
        <v>1</v>
      </c>
      <c r="R1166" s="20">
        <v>44197</v>
      </c>
      <c r="S1166" s="22">
        <v>12</v>
      </c>
      <c r="T1166" s="7" t="s">
        <v>936</v>
      </c>
      <c r="U1166" s="51">
        <v>1</v>
      </c>
      <c r="V1166" s="79"/>
      <c r="W1166" s="78"/>
      <c r="X1166" s="49">
        <f t="shared" si="108"/>
        <v>0</v>
      </c>
      <c r="Y1166" s="16">
        <v>0</v>
      </c>
      <c r="Z1166" s="16">
        <v>947180111</v>
      </c>
      <c r="AA1166" s="16">
        <v>214868464</v>
      </c>
      <c r="AB1166" s="16">
        <v>0</v>
      </c>
      <c r="AC1166" s="16">
        <v>0</v>
      </c>
      <c r="AD1166" s="55">
        <v>214868464</v>
      </c>
      <c r="AF1166" s="58">
        <f t="shared" ref="AF1166:AF1229" si="111">AE1166/AA1166</f>
        <v>0</v>
      </c>
      <c r="AJ1166" s="83">
        <f t="shared" ref="AJ1166:AJ1229" si="112">AE1166+AG1166+AI1166</f>
        <v>0</v>
      </c>
      <c r="AK1166" s="84">
        <f t="shared" ref="AK1166:AK1229" si="113">AJ1166/AD1166</f>
        <v>0</v>
      </c>
      <c r="AL1166" s="85"/>
    </row>
    <row r="1167" spans="1:38" ht="12.75" hidden="1" customHeight="1" x14ac:dyDescent="0.25">
      <c r="A1167" s="10" t="s">
        <v>2482</v>
      </c>
      <c r="B1167" s="11" t="s">
        <v>2483</v>
      </c>
      <c r="C1167" s="11" t="s">
        <v>567</v>
      </c>
      <c r="D1167" s="90" t="str">
        <f t="shared" si="109"/>
        <v>39</v>
      </c>
      <c r="E1167" s="90" t="str">
        <f t="shared" si="110"/>
        <v>3903</v>
      </c>
      <c r="F1167" s="11" t="s">
        <v>2535</v>
      </c>
      <c r="G1167" s="11" t="s">
        <v>944</v>
      </c>
      <c r="H1167" s="11">
        <v>208</v>
      </c>
      <c r="I1167" s="11" t="s">
        <v>945</v>
      </c>
      <c r="J1167" s="11" t="s">
        <v>946</v>
      </c>
      <c r="K1167" s="13">
        <v>1000</v>
      </c>
      <c r="L1167" s="14">
        <v>220</v>
      </c>
      <c r="M1167" s="75">
        <v>220</v>
      </c>
      <c r="N1167" s="11" t="s">
        <v>2545</v>
      </c>
      <c r="O1167" s="12" t="s">
        <v>37</v>
      </c>
      <c r="P1167" s="16">
        <v>100731321</v>
      </c>
      <c r="Q1167" s="18">
        <v>2</v>
      </c>
      <c r="R1167" s="20">
        <v>44197</v>
      </c>
      <c r="S1167" s="22">
        <v>12</v>
      </c>
      <c r="T1167" s="7" t="s">
        <v>936</v>
      </c>
      <c r="U1167" s="51">
        <v>1</v>
      </c>
      <c r="V1167" s="79"/>
      <c r="W1167" s="78"/>
      <c r="X1167" s="49">
        <f t="shared" si="108"/>
        <v>0</v>
      </c>
      <c r="Y1167" s="16">
        <v>0</v>
      </c>
      <c r="Z1167" s="16">
        <v>947180111</v>
      </c>
      <c r="AA1167" s="16">
        <v>100731321</v>
      </c>
      <c r="AB1167" s="16">
        <v>0</v>
      </c>
      <c r="AC1167" s="16">
        <v>0</v>
      </c>
      <c r="AD1167" s="55">
        <v>100731321</v>
      </c>
      <c r="AF1167" s="58">
        <f t="shared" si="111"/>
        <v>0</v>
      </c>
      <c r="AJ1167" s="83">
        <f t="shared" si="112"/>
        <v>0</v>
      </c>
      <c r="AK1167" s="84">
        <f t="shared" si="113"/>
        <v>0</v>
      </c>
      <c r="AL1167" s="85"/>
    </row>
    <row r="1168" spans="1:38" ht="12.75" hidden="1" customHeight="1" x14ac:dyDescent="0.25">
      <c r="A1168" s="10" t="s">
        <v>2482</v>
      </c>
      <c r="B1168" s="11" t="s">
        <v>2483</v>
      </c>
      <c r="C1168" s="11" t="s">
        <v>567</v>
      </c>
      <c r="D1168" s="90" t="str">
        <f t="shared" si="109"/>
        <v>39</v>
      </c>
      <c r="E1168" s="90" t="str">
        <f t="shared" si="110"/>
        <v>3903</v>
      </c>
      <c r="F1168" s="11" t="s">
        <v>2535</v>
      </c>
      <c r="G1168" s="11" t="s">
        <v>944</v>
      </c>
      <c r="H1168" s="11">
        <v>208</v>
      </c>
      <c r="I1168" s="11" t="s">
        <v>945</v>
      </c>
      <c r="J1168" s="11" t="s">
        <v>946</v>
      </c>
      <c r="K1168" s="13">
        <v>1000</v>
      </c>
      <c r="L1168" s="14">
        <v>220</v>
      </c>
      <c r="M1168" s="75">
        <v>220</v>
      </c>
      <c r="N1168" s="11" t="s">
        <v>2546</v>
      </c>
      <c r="O1168" s="12" t="s">
        <v>37</v>
      </c>
      <c r="P1168" s="16">
        <v>250809726</v>
      </c>
      <c r="Q1168" s="18">
        <v>1</v>
      </c>
      <c r="R1168" s="20">
        <v>44197</v>
      </c>
      <c r="S1168" s="22">
        <v>12</v>
      </c>
      <c r="T1168" s="7" t="s">
        <v>936</v>
      </c>
      <c r="U1168" s="51">
        <v>1</v>
      </c>
      <c r="V1168" s="79"/>
      <c r="W1168" s="78"/>
      <c r="X1168" s="49">
        <f t="shared" si="108"/>
        <v>0</v>
      </c>
      <c r="Y1168" s="16">
        <v>0</v>
      </c>
      <c r="Z1168" s="16">
        <v>947180111</v>
      </c>
      <c r="AA1168" s="16">
        <v>250809726</v>
      </c>
      <c r="AB1168" s="16">
        <v>0</v>
      </c>
      <c r="AC1168" s="16">
        <v>0</v>
      </c>
      <c r="AD1168" s="55">
        <v>250809726</v>
      </c>
      <c r="AF1168" s="58">
        <f t="shared" si="111"/>
        <v>0</v>
      </c>
      <c r="AJ1168" s="83">
        <f t="shared" si="112"/>
        <v>0</v>
      </c>
      <c r="AK1168" s="84">
        <f t="shared" si="113"/>
        <v>0</v>
      </c>
      <c r="AL1168" s="85"/>
    </row>
    <row r="1169" spans="1:38" ht="12.75" hidden="1" customHeight="1" x14ac:dyDescent="0.25">
      <c r="A1169" s="10" t="s">
        <v>2482</v>
      </c>
      <c r="B1169" s="11" t="s">
        <v>2483</v>
      </c>
      <c r="C1169" s="11" t="s">
        <v>567</v>
      </c>
      <c r="D1169" s="90" t="str">
        <f t="shared" si="109"/>
        <v>39</v>
      </c>
      <c r="E1169" s="90" t="str">
        <f t="shared" si="110"/>
        <v>3903</v>
      </c>
      <c r="F1169" s="11" t="s">
        <v>2547</v>
      </c>
      <c r="G1169" s="11" t="s">
        <v>623</v>
      </c>
      <c r="H1169" s="11">
        <v>208</v>
      </c>
      <c r="I1169" s="11" t="s">
        <v>945</v>
      </c>
      <c r="J1169" s="11" t="s">
        <v>946</v>
      </c>
      <c r="K1169" s="13">
        <v>1000</v>
      </c>
      <c r="L1169" s="14">
        <v>220</v>
      </c>
      <c r="M1169" s="75">
        <v>220</v>
      </c>
      <c r="N1169" s="11" t="s">
        <v>2548</v>
      </c>
      <c r="O1169" s="12" t="s">
        <v>37</v>
      </c>
      <c r="P1169" s="16">
        <v>190944000</v>
      </c>
      <c r="Q1169" s="18">
        <v>1</v>
      </c>
      <c r="R1169" s="20">
        <v>44197</v>
      </c>
      <c r="S1169" s="22">
        <v>12</v>
      </c>
      <c r="T1169" s="7" t="s">
        <v>936</v>
      </c>
      <c r="U1169" s="51">
        <v>1</v>
      </c>
      <c r="V1169" s="79"/>
      <c r="W1169" s="78"/>
      <c r="X1169" s="49">
        <f t="shared" si="108"/>
        <v>0</v>
      </c>
      <c r="Y1169" s="16">
        <v>0</v>
      </c>
      <c r="Z1169" s="16">
        <v>3969700088</v>
      </c>
      <c r="AA1169" s="16">
        <v>190944000</v>
      </c>
      <c r="AB1169" s="16">
        <v>0</v>
      </c>
      <c r="AC1169" s="16">
        <v>0</v>
      </c>
      <c r="AD1169" s="55">
        <v>190944000</v>
      </c>
      <c r="AF1169" s="58">
        <f t="shared" si="111"/>
        <v>0</v>
      </c>
      <c r="AJ1169" s="83">
        <f t="shared" si="112"/>
        <v>0</v>
      </c>
      <c r="AK1169" s="84">
        <f t="shared" si="113"/>
        <v>0</v>
      </c>
      <c r="AL1169" s="85"/>
    </row>
    <row r="1170" spans="1:38" ht="12.75" hidden="1" customHeight="1" x14ac:dyDescent="0.25">
      <c r="A1170" s="10" t="s">
        <v>2482</v>
      </c>
      <c r="B1170" s="11" t="s">
        <v>2483</v>
      </c>
      <c r="C1170" s="11" t="s">
        <v>567</v>
      </c>
      <c r="D1170" s="90" t="str">
        <f t="shared" si="109"/>
        <v>39</v>
      </c>
      <c r="E1170" s="90" t="str">
        <f t="shared" si="110"/>
        <v>3903</v>
      </c>
      <c r="F1170" s="11" t="s">
        <v>2547</v>
      </c>
      <c r="G1170" s="11" t="s">
        <v>623</v>
      </c>
      <c r="H1170" s="11">
        <v>208</v>
      </c>
      <c r="I1170" s="11" t="s">
        <v>945</v>
      </c>
      <c r="J1170" s="11" t="s">
        <v>946</v>
      </c>
      <c r="K1170" s="13">
        <v>1000</v>
      </c>
      <c r="L1170" s="14">
        <v>220</v>
      </c>
      <c r="M1170" s="75">
        <v>220</v>
      </c>
      <c r="N1170" s="11" t="s">
        <v>2549</v>
      </c>
      <c r="O1170" s="12" t="s">
        <v>37</v>
      </c>
      <c r="P1170" s="16">
        <v>465759088</v>
      </c>
      <c r="Q1170" s="18">
        <v>1</v>
      </c>
      <c r="R1170" s="20">
        <v>44197</v>
      </c>
      <c r="S1170" s="22">
        <v>12</v>
      </c>
      <c r="T1170" s="7" t="s">
        <v>936</v>
      </c>
      <c r="U1170" s="51">
        <v>1</v>
      </c>
      <c r="V1170" s="79"/>
      <c r="W1170" s="78"/>
      <c r="X1170" s="49">
        <f t="shared" si="108"/>
        <v>0</v>
      </c>
      <c r="Y1170" s="16">
        <v>0</v>
      </c>
      <c r="Z1170" s="16">
        <v>3969700088</v>
      </c>
      <c r="AA1170" s="16">
        <v>465759088</v>
      </c>
      <c r="AB1170" s="16">
        <v>0</v>
      </c>
      <c r="AC1170" s="16">
        <v>0</v>
      </c>
      <c r="AD1170" s="55">
        <v>465759088</v>
      </c>
      <c r="AF1170" s="58">
        <f t="shared" si="111"/>
        <v>0</v>
      </c>
      <c r="AJ1170" s="83">
        <f t="shared" si="112"/>
        <v>0</v>
      </c>
      <c r="AK1170" s="84">
        <f t="shared" si="113"/>
        <v>0</v>
      </c>
      <c r="AL1170" s="85"/>
    </row>
    <row r="1171" spans="1:38" ht="12.75" hidden="1" customHeight="1" x14ac:dyDescent="0.25">
      <c r="A1171" s="10" t="s">
        <v>2482</v>
      </c>
      <c r="B1171" s="11" t="s">
        <v>2483</v>
      </c>
      <c r="C1171" s="11" t="s">
        <v>567</v>
      </c>
      <c r="D1171" s="90" t="str">
        <f t="shared" si="109"/>
        <v>39</v>
      </c>
      <c r="E1171" s="90" t="str">
        <f t="shared" si="110"/>
        <v>3903</v>
      </c>
      <c r="F1171" s="11" t="s">
        <v>2547</v>
      </c>
      <c r="G1171" s="11" t="s">
        <v>623</v>
      </c>
      <c r="H1171" s="11">
        <v>208</v>
      </c>
      <c r="I1171" s="11" t="s">
        <v>945</v>
      </c>
      <c r="J1171" s="11" t="s">
        <v>946</v>
      </c>
      <c r="K1171" s="13">
        <v>1000</v>
      </c>
      <c r="L1171" s="14">
        <v>220</v>
      </c>
      <c r="M1171" s="75">
        <v>220</v>
      </c>
      <c r="N1171" s="11" t="s">
        <v>2550</v>
      </c>
      <c r="O1171" s="12" t="s">
        <v>37</v>
      </c>
      <c r="P1171" s="16">
        <v>2805244000</v>
      </c>
      <c r="Q1171" s="18">
        <v>40</v>
      </c>
      <c r="R1171" s="20">
        <v>44197</v>
      </c>
      <c r="S1171" s="22">
        <v>12</v>
      </c>
      <c r="T1171" s="7" t="s">
        <v>936</v>
      </c>
      <c r="U1171" s="51">
        <v>1</v>
      </c>
      <c r="V1171" s="79"/>
      <c r="W1171" s="78"/>
      <c r="X1171" s="49">
        <f t="shared" si="108"/>
        <v>0</v>
      </c>
      <c r="Y1171" s="16">
        <v>0</v>
      </c>
      <c r="Z1171" s="16">
        <v>3969700088</v>
      </c>
      <c r="AA1171" s="16">
        <v>2805244000</v>
      </c>
      <c r="AB1171" s="16">
        <v>0</v>
      </c>
      <c r="AC1171" s="16">
        <v>0</v>
      </c>
      <c r="AD1171" s="55">
        <v>2805244000</v>
      </c>
      <c r="AF1171" s="58">
        <f t="shared" si="111"/>
        <v>0</v>
      </c>
      <c r="AJ1171" s="83">
        <f t="shared" si="112"/>
        <v>0</v>
      </c>
      <c r="AK1171" s="84">
        <f t="shared" si="113"/>
        <v>0</v>
      </c>
      <c r="AL1171" s="85"/>
    </row>
    <row r="1172" spans="1:38" ht="12.75" hidden="1" customHeight="1" x14ac:dyDescent="0.25">
      <c r="A1172" s="10" t="s">
        <v>2482</v>
      </c>
      <c r="B1172" s="11" t="s">
        <v>2483</v>
      </c>
      <c r="C1172" s="11" t="s">
        <v>567</v>
      </c>
      <c r="D1172" s="90" t="str">
        <f t="shared" si="109"/>
        <v>39</v>
      </c>
      <c r="E1172" s="90" t="str">
        <f t="shared" si="110"/>
        <v>3903</v>
      </c>
      <c r="F1172" s="11" t="s">
        <v>2547</v>
      </c>
      <c r="G1172" s="11" t="s">
        <v>623</v>
      </c>
      <c r="H1172" s="11">
        <v>208</v>
      </c>
      <c r="I1172" s="11" t="s">
        <v>945</v>
      </c>
      <c r="J1172" s="11" t="s">
        <v>946</v>
      </c>
      <c r="K1172" s="13">
        <v>1000</v>
      </c>
      <c r="L1172" s="14">
        <v>220</v>
      </c>
      <c r="M1172" s="75">
        <v>220</v>
      </c>
      <c r="N1172" s="11" t="s">
        <v>2551</v>
      </c>
      <c r="O1172" s="12" t="s">
        <v>522</v>
      </c>
      <c r="P1172" s="16">
        <v>673128000</v>
      </c>
      <c r="Q1172" s="18">
        <v>70</v>
      </c>
      <c r="R1172" s="20">
        <v>44197</v>
      </c>
      <c r="S1172" s="22">
        <v>12</v>
      </c>
      <c r="T1172" s="7" t="s">
        <v>960</v>
      </c>
      <c r="U1172" s="51">
        <v>0</v>
      </c>
      <c r="V1172" s="79"/>
      <c r="W1172" s="78"/>
      <c r="X1172" s="49" t="e">
        <f t="shared" si="108"/>
        <v>#DIV/0!</v>
      </c>
      <c r="Y1172" s="16">
        <v>0</v>
      </c>
      <c r="Z1172" s="16">
        <v>3969700088</v>
      </c>
      <c r="AA1172" s="16">
        <v>507753000</v>
      </c>
      <c r="AB1172" s="16">
        <v>0</v>
      </c>
      <c r="AC1172" s="16">
        <v>0</v>
      </c>
      <c r="AD1172" s="55">
        <v>507753000</v>
      </c>
      <c r="AF1172" s="58">
        <f t="shared" si="111"/>
        <v>0</v>
      </c>
      <c r="AJ1172" s="83">
        <f t="shared" si="112"/>
        <v>0</v>
      </c>
      <c r="AK1172" s="84">
        <f t="shared" si="113"/>
        <v>0</v>
      </c>
      <c r="AL1172" s="85" t="s">
        <v>2750</v>
      </c>
    </row>
    <row r="1173" spans="1:38" ht="12.75" hidden="1" customHeight="1" x14ac:dyDescent="0.25">
      <c r="A1173" s="10" t="s">
        <v>2482</v>
      </c>
      <c r="B1173" s="11" t="s">
        <v>2483</v>
      </c>
      <c r="C1173" s="11" t="s">
        <v>567</v>
      </c>
      <c r="D1173" s="90" t="str">
        <f t="shared" si="109"/>
        <v>39</v>
      </c>
      <c r="E1173" s="90" t="str">
        <f t="shared" si="110"/>
        <v>3902</v>
      </c>
      <c r="F1173" s="11" t="s">
        <v>2552</v>
      </c>
      <c r="G1173" s="11" t="s">
        <v>949</v>
      </c>
      <c r="H1173" s="11">
        <v>217</v>
      </c>
      <c r="I1173" s="11" t="s">
        <v>950</v>
      </c>
      <c r="J1173" s="11" t="s">
        <v>951</v>
      </c>
      <c r="K1173" s="13">
        <v>2</v>
      </c>
      <c r="L1173" s="14">
        <v>0.3</v>
      </c>
      <c r="M1173" s="75">
        <v>0.3</v>
      </c>
      <c r="N1173" s="11" t="s">
        <v>2553</v>
      </c>
      <c r="O1173" s="12" t="s">
        <v>37</v>
      </c>
      <c r="P1173" s="16">
        <v>8936092</v>
      </c>
      <c r="Q1173" s="18">
        <v>1</v>
      </c>
      <c r="R1173" s="20">
        <v>44256</v>
      </c>
      <c r="S1173" s="22">
        <v>10</v>
      </c>
      <c r="T1173" s="7" t="s">
        <v>960</v>
      </c>
      <c r="U1173" s="51">
        <v>1</v>
      </c>
      <c r="V1173" s="79"/>
      <c r="W1173" s="78"/>
      <c r="X1173" s="49">
        <f t="shared" si="108"/>
        <v>0</v>
      </c>
      <c r="Y1173" s="65">
        <v>155843947</v>
      </c>
      <c r="Z1173" s="16">
        <v>320691857</v>
      </c>
      <c r="AA1173" s="16">
        <v>8936092</v>
      </c>
      <c r="AB1173" s="16">
        <v>0</v>
      </c>
      <c r="AC1173" s="16">
        <v>0</v>
      </c>
      <c r="AD1173" s="55">
        <v>8936092</v>
      </c>
      <c r="AF1173" s="58">
        <f t="shared" si="111"/>
        <v>0</v>
      </c>
      <c r="AJ1173" s="83">
        <f t="shared" si="112"/>
        <v>0</v>
      </c>
      <c r="AK1173" s="84">
        <f t="shared" si="113"/>
        <v>0</v>
      </c>
      <c r="AL1173" s="85" t="s">
        <v>2767</v>
      </c>
    </row>
    <row r="1174" spans="1:38" ht="12.75" hidden="1" customHeight="1" x14ac:dyDescent="0.25">
      <c r="A1174" s="10" t="s">
        <v>2482</v>
      </c>
      <c r="B1174" s="11" t="s">
        <v>2483</v>
      </c>
      <c r="C1174" s="11" t="s">
        <v>567</v>
      </c>
      <c r="D1174" s="90" t="str">
        <f t="shared" si="109"/>
        <v>39</v>
      </c>
      <c r="E1174" s="90" t="str">
        <f t="shared" si="110"/>
        <v>3902</v>
      </c>
      <c r="F1174" s="11" t="s">
        <v>2552</v>
      </c>
      <c r="G1174" s="11" t="s">
        <v>949</v>
      </c>
      <c r="H1174" s="11">
        <v>217</v>
      </c>
      <c r="I1174" s="11" t="s">
        <v>950</v>
      </c>
      <c r="J1174" s="11" t="s">
        <v>951</v>
      </c>
      <c r="K1174" s="13">
        <v>2</v>
      </c>
      <c r="L1174" s="14">
        <v>0.3</v>
      </c>
      <c r="M1174" s="75">
        <v>0.3</v>
      </c>
      <c r="N1174" s="11" t="s">
        <v>2554</v>
      </c>
      <c r="O1174" s="12" t="s">
        <v>37</v>
      </c>
      <c r="P1174" s="16">
        <v>155911818</v>
      </c>
      <c r="Q1174" s="18">
        <v>1</v>
      </c>
      <c r="R1174" s="20">
        <v>44256</v>
      </c>
      <c r="S1174" s="22">
        <v>10</v>
      </c>
      <c r="T1174" s="7" t="s">
        <v>960</v>
      </c>
      <c r="U1174" s="51">
        <v>1</v>
      </c>
      <c r="V1174" s="79"/>
      <c r="W1174" s="78"/>
      <c r="X1174" s="49">
        <f t="shared" si="108"/>
        <v>0</v>
      </c>
      <c r="Y1174" s="65">
        <v>155843947</v>
      </c>
      <c r="Z1174" s="16">
        <v>320691857</v>
      </c>
      <c r="AA1174" s="16">
        <v>155911818</v>
      </c>
      <c r="AB1174" s="16">
        <v>0</v>
      </c>
      <c r="AC1174" s="16">
        <v>0</v>
      </c>
      <c r="AD1174" s="55">
        <v>155911818</v>
      </c>
      <c r="AF1174" s="58">
        <f t="shared" si="111"/>
        <v>0</v>
      </c>
      <c r="AJ1174" s="83">
        <f t="shared" si="112"/>
        <v>0</v>
      </c>
      <c r="AK1174" s="84">
        <f t="shared" si="113"/>
        <v>0</v>
      </c>
      <c r="AL1174" s="85" t="s">
        <v>2767</v>
      </c>
    </row>
    <row r="1175" spans="1:38" ht="12.75" hidden="1" customHeight="1" x14ac:dyDescent="0.25">
      <c r="A1175" s="10" t="s">
        <v>2482</v>
      </c>
      <c r="B1175" s="11" t="s">
        <v>2483</v>
      </c>
      <c r="C1175" s="11" t="s">
        <v>567</v>
      </c>
      <c r="D1175" s="90" t="str">
        <f t="shared" si="109"/>
        <v>39</v>
      </c>
      <c r="E1175" s="90" t="str">
        <f t="shared" si="110"/>
        <v>3903</v>
      </c>
      <c r="F1175" s="11" t="s">
        <v>2552</v>
      </c>
      <c r="G1175" s="11" t="s">
        <v>623</v>
      </c>
      <c r="H1175" s="11">
        <v>217</v>
      </c>
      <c r="I1175" s="11" t="s">
        <v>950</v>
      </c>
      <c r="J1175" s="11" t="s">
        <v>951</v>
      </c>
      <c r="K1175" s="13">
        <v>2</v>
      </c>
      <c r="L1175" s="14">
        <v>0.3</v>
      </c>
      <c r="M1175" s="75">
        <v>0.3</v>
      </c>
      <c r="N1175" s="11" t="s">
        <v>2555</v>
      </c>
      <c r="O1175" s="12" t="s">
        <v>37</v>
      </c>
      <c r="P1175" s="16">
        <v>1700000</v>
      </c>
      <c r="Q1175" s="18">
        <v>1</v>
      </c>
      <c r="R1175" s="20">
        <v>44256</v>
      </c>
      <c r="S1175" s="22">
        <v>10</v>
      </c>
      <c r="T1175" s="7" t="s">
        <v>85</v>
      </c>
      <c r="U1175" s="51">
        <v>1</v>
      </c>
      <c r="V1175" s="79"/>
      <c r="W1175" s="78"/>
      <c r="X1175" s="49">
        <f t="shared" si="108"/>
        <v>0</v>
      </c>
      <c r="Y1175" s="16">
        <v>0</v>
      </c>
      <c r="Z1175" s="16">
        <v>1700000</v>
      </c>
      <c r="AA1175" s="16">
        <v>1700000</v>
      </c>
      <c r="AB1175" s="16">
        <v>0</v>
      </c>
      <c r="AC1175" s="16">
        <v>0</v>
      </c>
      <c r="AD1175" s="55">
        <v>1700000</v>
      </c>
      <c r="AF1175" s="58">
        <f t="shared" si="111"/>
        <v>0</v>
      </c>
      <c r="AJ1175" s="83">
        <f t="shared" si="112"/>
        <v>0</v>
      </c>
      <c r="AK1175" s="84">
        <f t="shared" si="113"/>
        <v>0</v>
      </c>
      <c r="AL1175" s="85"/>
    </row>
    <row r="1176" spans="1:38" ht="12.75" hidden="1" customHeight="1" x14ac:dyDescent="0.25">
      <c r="A1176" s="10" t="s">
        <v>2482</v>
      </c>
      <c r="B1176" s="11" t="s">
        <v>2483</v>
      </c>
      <c r="C1176" s="11" t="s">
        <v>567</v>
      </c>
      <c r="D1176" s="90" t="str">
        <f t="shared" si="109"/>
        <v>39</v>
      </c>
      <c r="E1176" s="90" t="str">
        <f t="shared" si="110"/>
        <v>3903</v>
      </c>
      <c r="F1176" s="11" t="s">
        <v>2556</v>
      </c>
      <c r="G1176" s="11" t="s">
        <v>2522</v>
      </c>
      <c r="H1176" s="11">
        <v>217</v>
      </c>
      <c r="I1176" s="11" t="s">
        <v>950</v>
      </c>
      <c r="J1176" s="11" t="s">
        <v>951</v>
      </c>
      <c r="K1176" s="13">
        <v>2</v>
      </c>
      <c r="L1176" s="14">
        <v>0.3</v>
      </c>
      <c r="M1176" s="75">
        <v>0.3</v>
      </c>
      <c r="N1176" s="11" t="s">
        <v>2557</v>
      </c>
      <c r="O1176" s="12" t="s">
        <v>37</v>
      </c>
      <c r="P1176" s="16">
        <v>6985316</v>
      </c>
      <c r="Q1176" s="18">
        <v>1</v>
      </c>
      <c r="R1176" s="20">
        <v>44256</v>
      </c>
      <c r="S1176" s="22">
        <v>10</v>
      </c>
      <c r="T1176" s="7" t="s">
        <v>85</v>
      </c>
      <c r="U1176" s="51">
        <v>1</v>
      </c>
      <c r="V1176" s="79"/>
      <c r="W1176" s="78"/>
      <c r="X1176" s="49">
        <f t="shared" si="108"/>
        <v>0</v>
      </c>
      <c r="Y1176" s="65">
        <v>7154686</v>
      </c>
      <c r="Z1176" s="16">
        <v>14140002</v>
      </c>
      <c r="AA1176" s="16">
        <v>6985316</v>
      </c>
      <c r="AB1176" s="16">
        <v>0</v>
      </c>
      <c r="AC1176" s="16">
        <v>0</v>
      </c>
      <c r="AD1176" s="55">
        <v>6985316</v>
      </c>
      <c r="AF1176" s="58">
        <f t="shared" si="111"/>
        <v>0</v>
      </c>
      <c r="AJ1176" s="83">
        <f t="shared" si="112"/>
        <v>0</v>
      </c>
      <c r="AK1176" s="84">
        <f t="shared" si="113"/>
        <v>0</v>
      </c>
      <c r="AL1176" s="85" t="s">
        <v>2767</v>
      </c>
    </row>
    <row r="1177" spans="1:38" ht="12.75" hidden="1" customHeight="1" x14ac:dyDescent="0.25">
      <c r="A1177" s="10" t="s">
        <v>2482</v>
      </c>
      <c r="B1177" s="11" t="s">
        <v>2483</v>
      </c>
      <c r="C1177" s="11" t="s">
        <v>567</v>
      </c>
      <c r="D1177" s="90" t="str">
        <f t="shared" si="109"/>
        <v>39</v>
      </c>
      <c r="E1177" s="90" t="str">
        <f t="shared" si="110"/>
        <v>3902</v>
      </c>
      <c r="F1177" s="11" t="s">
        <v>2558</v>
      </c>
      <c r="G1177" s="11" t="s">
        <v>2559</v>
      </c>
      <c r="H1177" s="11">
        <v>217</v>
      </c>
      <c r="I1177" s="11" t="s">
        <v>950</v>
      </c>
      <c r="J1177" s="11" t="s">
        <v>951</v>
      </c>
      <c r="K1177" s="13">
        <v>2</v>
      </c>
      <c r="L1177" s="14">
        <v>0.3</v>
      </c>
      <c r="M1177" s="75">
        <v>0.3</v>
      </c>
      <c r="N1177" s="11" t="s">
        <v>2487</v>
      </c>
      <c r="O1177" s="12" t="s">
        <v>37</v>
      </c>
      <c r="P1177" s="16">
        <v>20200000</v>
      </c>
      <c r="Q1177" s="18">
        <v>1</v>
      </c>
      <c r="R1177" s="20">
        <v>44197</v>
      </c>
      <c r="S1177" s="22">
        <v>12</v>
      </c>
      <c r="T1177" s="7" t="s">
        <v>85</v>
      </c>
      <c r="U1177" s="51">
        <v>0</v>
      </c>
      <c r="V1177" s="79"/>
      <c r="W1177" s="78"/>
      <c r="X1177" s="49" t="e">
        <f t="shared" si="108"/>
        <v>#DIV/0!</v>
      </c>
      <c r="Y1177" s="65">
        <v>1</v>
      </c>
      <c r="Z1177" s="16">
        <v>36101836</v>
      </c>
      <c r="AA1177" s="16">
        <v>20200000</v>
      </c>
      <c r="AB1177" s="16">
        <v>0</v>
      </c>
      <c r="AC1177" s="16">
        <v>0</v>
      </c>
      <c r="AD1177" s="55">
        <v>20200000</v>
      </c>
      <c r="AF1177" s="58">
        <f t="shared" si="111"/>
        <v>0</v>
      </c>
      <c r="AJ1177" s="83">
        <f t="shared" si="112"/>
        <v>0</v>
      </c>
      <c r="AK1177" s="84">
        <f t="shared" si="113"/>
        <v>0</v>
      </c>
      <c r="AL1177" s="86" t="s">
        <v>2751</v>
      </c>
    </row>
    <row r="1178" spans="1:38" ht="12.75" hidden="1" customHeight="1" x14ac:dyDescent="0.25">
      <c r="A1178" s="10" t="s">
        <v>2482</v>
      </c>
      <c r="B1178" s="11" t="s">
        <v>2483</v>
      </c>
      <c r="C1178" s="11" t="s">
        <v>567</v>
      </c>
      <c r="D1178" s="90" t="str">
        <f t="shared" si="109"/>
        <v>39</v>
      </c>
      <c r="E1178" s="90" t="str">
        <f t="shared" si="110"/>
        <v>3902</v>
      </c>
      <c r="F1178" s="11" t="s">
        <v>2558</v>
      </c>
      <c r="G1178" s="11" t="s">
        <v>2559</v>
      </c>
      <c r="H1178" s="11">
        <v>217</v>
      </c>
      <c r="I1178" s="11" t="s">
        <v>950</v>
      </c>
      <c r="J1178" s="11" t="s">
        <v>951</v>
      </c>
      <c r="K1178" s="13">
        <v>2</v>
      </c>
      <c r="L1178" s="14">
        <v>0.3</v>
      </c>
      <c r="M1178" s="75">
        <v>0.3</v>
      </c>
      <c r="N1178" s="11" t="s">
        <v>2560</v>
      </c>
      <c r="O1178" s="12" t="s">
        <v>37</v>
      </c>
      <c r="P1178" s="16">
        <v>15901835</v>
      </c>
      <c r="Q1178" s="18">
        <v>1</v>
      </c>
      <c r="R1178" s="20">
        <v>44197</v>
      </c>
      <c r="S1178" s="22">
        <v>12</v>
      </c>
      <c r="T1178" s="7" t="s">
        <v>85</v>
      </c>
      <c r="U1178" s="51">
        <v>1</v>
      </c>
      <c r="V1178" s="79"/>
      <c r="W1178" s="78"/>
      <c r="X1178" s="49">
        <f t="shared" si="108"/>
        <v>0</v>
      </c>
      <c r="Y1178" s="65">
        <v>1</v>
      </c>
      <c r="Z1178" s="16">
        <v>36101836</v>
      </c>
      <c r="AA1178" s="16">
        <v>15901835</v>
      </c>
      <c r="AB1178" s="16">
        <v>0</v>
      </c>
      <c r="AC1178" s="16">
        <v>0</v>
      </c>
      <c r="AD1178" s="55">
        <v>15901835</v>
      </c>
      <c r="AF1178" s="58">
        <f t="shared" si="111"/>
        <v>0</v>
      </c>
      <c r="AJ1178" s="83">
        <f t="shared" si="112"/>
        <v>0</v>
      </c>
      <c r="AK1178" s="84">
        <f t="shared" si="113"/>
        <v>0</v>
      </c>
      <c r="AL1178" s="85" t="s">
        <v>2767</v>
      </c>
    </row>
    <row r="1179" spans="1:38" ht="12.75" hidden="1" customHeight="1" x14ac:dyDescent="0.25">
      <c r="A1179" s="10" t="s">
        <v>2482</v>
      </c>
      <c r="B1179" s="11" t="s">
        <v>2483</v>
      </c>
      <c r="C1179" s="11" t="s">
        <v>567</v>
      </c>
      <c r="D1179" s="90" t="str">
        <f t="shared" si="109"/>
        <v>39</v>
      </c>
      <c r="E1179" s="90" t="str">
        <f t="shared" si="110"/>
        <v>3902</v>
      </c>
      <c r="F1179" s="11" t="s">
        <v>2558</v>
      </c>
      <c r="G1179" s="11" t="s">
        <v>2559</v>
      </c>
      <c r="H1179" s="11">
        <v>217</v>
      </c>
      <c r="I1179" s="11" t="s">
        <v>950</v>
      </c>
      <c r="J1179" s="11" t="s">
        <v>951</v>
      </c>
      <c r="K1179" s="13">
        <v>2</v>
      </c>
      <c r="L1179" s="14">
        <v>0.3</v>
      </c>
      <c r="M1179" s="75">
        <v>0.3</v>
      </c>
      <c r="N1179" s="11" t="s">
        <v>2561</v>
      </c>
      <c r="O1179" s="12" t="s">
        <v>37</v>
      </c>
      <c r="P1179" s="16">
        <v>257362518</v>
      </c>
      <c r="Q1179" s="18">
        <v>1</v>
      </c>
      <c r="R1179" s="20">
        <v>44197</v>
      </c>
      <c r="S1179" s="22">
        <v>12</v>
      </c>
      <c r="T1179" s="7" t="s">
        <v>85</v>
      </c>
      <c r="U1179" s="51">
        <v>0</v>
      </c>
      <c r="V1179" s="79"/>
      <c r="W1179" s="78"/>
      <c r="X1179" s="49" t="e">
        <f t="shared" si="108"/>
        <v>#DIV/0!</v>
      </c>
      <c r="Y1179" s="65">
        <v>1</v>
      </c>
      <c r="Z1179" s="16">
        <v>36101836</v>
      </c>
      <c r="AA1179" s="40">
        <v>0</v>
      </c>
      <c r="AB1179" s="16">
        <v>0</v>
      </c>
      <c r="AC1179" s="16">
        <v>0</v>
      </c>
      <c r="AD1179" s="55">
        <v>0</v>
      </c>
      <c r="AF1179" s="58" t="e">
        <f t="shared" si="111"/>
        <v>#DIV/0!</v>
      </c>
      <c r="AJ1179" s="83">
        <f t="shared" si="112"/>
        <v>0</v>
      </c>
      <c r="AK1179" s="84" t="e">
        <f t="shared" si="113"/>
        <v>#DIV/0!</v>
      </c>
      <c r="AL1179" s="85" t="s">
        <v>2767</v>
      </c>
    </row>
    <row r="1180" spans="1:38" ht="12.75" hidden="1" customHeight="1" x14ac:dyDescent="0.25">
      <c r="A1180" s="10" t="s">
        <v>2482</v>
      </c>
      <c r="B1180" s="11" t="s">
        <v>2483</v>
      </c>
      <c r="C1180" s="11" t="s">
        <v>567</v>
      </c>
      <c r="D1180" s="90" t="str">
        <f t="shared" si="109"/>
        <v>39</v>
      </c>
      <c r="E1180" s="90" t="str">
        <f t="shared" si="110"/>
        <v>3902</v>
      </c>
      <c r="F1180" s="11" t="s">
        <v>2558</v>
      </c>
      <c r="G1180" s="11" t="s">
        <v>2562</v>
      </c>
      <c r="H1180" s="11">
        <v>217</v>
      </c>
      <c r="I1180" s="11" t="s">
        <v>950</v>
      </c>
      <c r="J1180" s="11" t="s">
        <v>951</v>
      </c>
      <c r="K1180" s="13">
        <v>2</v>
      </c>
      <c r="L1180" s="14">
        <v>0.3</v>
      </c>
      <c r="M1180" s="75">
        <v>0.3</v>
      </c>
      <c r="N1180" s="11" t="s">
        <v>2560</v>
      </c>
      <c r="O1180" s="12" t="s">
        <v>37</v>
      </c>
      <c r="P1180" s="16">
        <v>22486100</v>
      </c>
      <c r="Q1180" s="18">
        <v>1</v>
      </c>
      <c r="R1180" s="20">
        <v>44197</v>
      </c>
      <c r="S1180" s="22">
        <v>12</v>
      </c>
      <c r="T1180" s="7" t="s">
        <v>960</v>
      </c>
      <c r="U1180" s="51">
        <v>1</v>
      </c>
      <c r="V1180" s="79"/>
      <c r="W1180" s="78"/>
      <c r="X1180" s="49">
        <f t="shared" si="108"/>
        <v>0</v>
      </c>
      <c r="Y1180" s="65" t="s">
        <v>2563</v>
      </c>
      <c r="Z1180" s="16">
        <v>2282807817</v>
      </c>
      <c r="AA1180" s="16">
        <v>22486100</v>
      </c>
      <c r="AB1180" s="16">
        <v>0</v>
      </c>
      <c r="AC1180" s="16">
        <v>0</v>
      </c>
      <c r="AD1180" s="55">
        <v>22486100</v>
      </c>
      <c r="AF1180" s="58">
        <f t="shared" si="111"/>
        <v>0</v>
      </c>
      <c r="AJ1180" s="83">
        <f t="shared" si="112"/>
        <v>0</v>
      </c>
      <c r="AK1180" s="84">
        <f t="shared" si="113"/>
        <v>0</v>
      </c>
      <c r="AL1180" s="85" t="s">
        <v>2767</v>
      </c>
    </row>
    <row r="1181" spans="1:38" ht="12.75" hidden="1" customHeight="1" x14ac:dyDescent="0.25">
      <c r="A1181" s="10" t="s">
        <v>2482</v>
      </c>
      <c r="B1181" s="11" t="s">
        <v>2483</v>
      </c>
      <c r="C1181" s="11" t="s">
        <v>567</v>
      </c>
      <c r="D1181" s="90" t="str">
        <f t="shared" si="109"/>
        <v>39</v>
      </c>
      <c r="E1181" s="90" t="str">
        <f t="shared" si="110"/>
        <v>3902</v>
      </c>
      <c r="F1181" s="11" t="s">
        <v>2558</v>
      </c>
      <c r="G1181" s="11" t="s">
        <v>2562</v>
      </c>
      <c r="H1181" s="11">
        <v>217</v>
      </c>
      <c r="I1181" s="11" t="s">
        <v>950</v>
      </c>
      <c r="J1181" s="11" t="s">
        <v>951</v>
      </c>
      <c r="K1181" s="13">
        <v>2</v>
      </c>
      <c r="L1181" s="14">
        <v>0.3</v>
      </c>
      <c r="M1181" s="75">
        <v>0.3</v>
      </c>
      <c r="N1181" s="11" t="s">
        <v>2564</v>
      </c>
      <c r="O1181" s="12" t="s">
        <v>37</v>
      </c>
      <c r="P1181" s="16">
        <v>75375280</v>
      </c>
      <c r="Q1181" s="18">
        <v>1</v>
      </c>
      <c r="R1181" s="20">
        <v>44197</v>
      </c>
      <c r="S1181" s="22">
        <v>12</v>
      </c>
      <c r="T1181" s="7" t="s">
        <v>960</v>
      </c>
      <c r="U1181" s="51">
        <v>0</v>
      </c>
      <c r="V1181" s="79"/>
      <c r="W1181" s="78"/>
      <c r="X1181" s="49" t="e">
        <f t="shared" si="108"/>
        <v>#DIV/0!</v>
      </c>
      <c r="Y1181" s="65" t="s">
        <v>2563</v>
      </c>
      <c r="Z1181" s="16">
        <v>2282807817</v>
      </c>
      <c r="AA1181" s="16">
        <v>75375280</v>
      </c>
      <c r="AB1181" s="16">
        <v>0</v>
      </c>
      <c r="AC1181" s="16">
        <v>0</v>
      </c>
      <c r="AD1181" s="55">
        <v>75375280</v>
      </c>
      <c r="AF1181" s="58">
        <f t="shared" si="111"/>
        <v>0</v>
      </c>
      <c r="AJ1181" s="83">
        <f t="shared" si="112"/>
        <v>0</v>
      </c>
      <c r="AK1181" s="84">
        <f t="shared" si="113"/>
        <v>0</v>
      </c>
      <c r="AL1181" s="86" t="s">
        <v>2751</v>
      </c>
    </row>
    <row r="1182" spans="1:38" ht="12.75" hidden="1" customHeight="1" x14ac:dyDescent="0.25">
      <c r="A1182" s="10" t="s">
        <v>2482</v>
      </c>
      <c r="B1182" s="11" t="s">
        <v>2483</v>
      </c>
      <c r="C1182" s="11" t="s">
        <v>567</v>
      </c>
      <c r="D1182" s="90" t="str">
        <f t="shared" si="109"/>
        <v>39</v>
      </c>
      <c r="E1182" s="90" t="str">
        <f t="shared" si="110"/>
        <v>3902</v>
      </c>
      <c r="F1182" s="11" t="s">
        <v>2558</v>
      </c>
      <c r="G1182" s="11" t="s">
        <v>2562</v>
      </c>
      <c r="H1182" s="11">
        <v>217</v>
      </c>
      <c r="I1182" s="11" t="s">
        <v>950</v>
      </c>
      <c r="J1182" s="11" t="s">
        <v>951</v>
      </c>
      <c r="K1182" s="13">
        <v>2</v>
      </c>
      <c r="L1182" s="14">
        <v>0.3</v>
      </c>
      <c r="M1182" s="75">
        <v>0.3</v>
      </c>
      <c r="N1182" s="11" t="s">
        <v>2565</v>
      </c>
      <c r="O1182" s="12" t="s">
        <v>37</v>
      </c>
      <c r="P1182" s="16">
        <v>86304167</v>
      </c>
      <c r="Q1182" s="18">
        <v>1</v>
      </c>
      <c r="R1182" s="20">
        <v>44197</v>
      </c>
      <c r="S1182" s="22">
        <v>12</v>
      </c>
      <c r="T1182" s="7" t="s">
        <v>960</v>
      </c>
      <c r="U1182" s="51">
        <v>1</v>
      </c>
      <c r="V1182" s="79"/>
      <c r="W1182" s="78"/>
      <c r="X1182" s="49">
        <f t="shared" si="108"/>
        <v>0</v>
      </c>
      <c r="Y1182" s="65" t="s">
        <v>2563</v>
      </c>
      <c r="Z1182" s="16">
        <v>2282807817</v>
      </c>
      <c r="AA1182" s="16">
        <v>86304167</v>
      </c>
      <c r="AB1182" s="16">
        <v>0</v>
      </c>
      <c r="AC1182" s="16">
        <v>0</v>
      </c>
      <c r="AD1182" s="55">
        <v>86304167</v>
      </c>
      <c r="AF1182" s="58">
        <f t="shared" si="111"/>
        <v>0</v>
      </c>
      <c r="AJ1182" s="83">
        <f t="shared" si="112"/>
        <v>0</v>
      </c>
      <c r="AK1182" s="84">
        <f t="shared" si="113"/>
        <v>0</v>
      </c>
      <c r="AL1182" s="85" t="s">
        <v>2767</v>
      </c>
    </row>
    <row r="1183" spans="1:38" ht="12.75" hidden="1" customHeight="1" x14ac:dyDescent="0.25">
      <c r="A1183" s="10" t="s">
        <v>2482</v>
      </c>
      <c r="B1183" s="11" t="s">
        <v>2483</v>
      </c>
      <c r="C1183" s="11" t="s">
        <v>567</v>
      </c>
      <c r="D1183" s="90" t="str">
        <f t="shared" si="109"/>
        <v>39</v>
      </c>
      <c r="E1183" s="90" t="str">
        <f t="shared" si="110"/>
        <v>3902</v>
      </c>
      <c r="F1183" s="11" t="s">
        <v>2558</v>
      </c>
      <c r="G1183" s="11" t="s">
        <v>2562</v>
      </c>
      <c r="H1183" s="11">
        <v>217</v>
      </c>
      <c r="I1183" s="11" t="s">
        <v>950</v>
      </c>
      <c r="J1183" s="11" t="s">
        <v>951</v>
      </c>
      <c r="K1183" s="13">
        <v>2</v>
      </c>
      <c r="L1183" s="14">
        <v>0.3</v>
      </c>
      <c r="M1183" s="75">
        <v>0.3</v>
      </c>
      <c r="N1183" s="11" t="s">
        <v>2566</v>
      </c>
      <c r="O1183" s="12" t="s">
        <v>37</v>
      </c>
      <c r="P1183" s="16">
        <v>1054236387</v>
      </c>
      <c r="Q1183" s="18">
        <v>1</v>
      </c>
      <c r="R1183" s="20">
        <v>44197</v>
      </c>
      <c r="S1183" s="22">
        <v>12</v>
      </c>
      <c r="T1183" s="7" t="s">
        <v>960</v>
      </c>
      <c r="U1183" s="51">
        <v>1</v>
      </c>
      <c r="V1183" s="79"/>
      <c r="W1183" s="78"/>
      <c r="X1183" s="49">
        <f t="shared" si="108"/>
        <v>0</v>
      </c>
      <c r="Y1183" s="65" t="s">
        <v>2563</v>
      </c>
      <c r="Z1183" s="16">
        <v>2282807817</v>
      </c>
      <c r="AA1183" s="16">
        <v>1054236387</v>
      </c>
      <c r="AB1183" s="16">
        <v>0</v>
      </c>
      <c r="AC1183" s="16">
        <v>0</v>
      </c>
      <c r="AD1183" s="55">
        <v>1054236387</v>
      </c>
      <c r="AF1183" s="58">
        <f t="shared" si="111"/>
        <v>0</v>
      </c>
      <c r="AJ1183" s="83">
        <f t="shared" si="112"/>
        <v>0</v>
      </c>
      <c r="AK1183" s="84">
        <f t="shared" si="113"/>
        <v>0</v>
      </c>
      <c r="AL1183" s="85" t="s">
        <v>2767</v>
      </c>
    </row>
    <row r="1184" spans="1:38" ht="12.75" hidden="1" customHeight="1" x14ac:dyDescent="0.25">
      <c r="A1184" s="10" t="s">
        <v>2482</v>
      </c>
      <c r="B1184" s="11" t="s">
        <v>2483</v>
      </c>
      <c r="C1184" s="11" t="s">
        <v>567</v>
      </c>
      <c r="D1184" s="90" t="str">
        <f t="shared" si="109"/>
        <v>39</v>
      </c>
      <c r="E1184" s="90" t="str">
        <f t="shared" si="110"/>
        <v>3902</v>
      </c>
      <c r="F1184" s="11" t="s">
        <v>2558</v>
      </c>
      <c r="G1184" s="11" t="s">
        <v>2562</v>
      </c>
      <c r="H1184" s="11">
        <v>217</v>
      </c>
      <c r="I1184" s="11" t="s">
        <v>950</v>
      </c>
      <c r="J1184" s="11" t="s">
        <v>951</v>
      </c>
      <c r="K1184" s="13">
        <v>2</v>
      </c>
      <c r="L1184" s="14">
        <v>0.3</v>
      </c>
      <c r="M1184" s="75">
        <v>0.3</v>
      </c>
      <c r="N1184" s="11" t="s">
        <v>2567</v>
      </c>
      <c r="O1184" s="12" t="s">
        <v>37</v>
      </c>
      <c r="P1184" s="16">
        <v>203011039</v>
      </c>
      <c r="Q1184" s="18">
        <v>1</v>
      </c>
      <c r="R1184" s="20">
        <v>44197</v>
      </c>
      <c r="S1184" s="22">
        <v>12</v>
      </c>
      <c r="T1184" s="7" t="s">
        <v>960</v>
      </c>
      <c r="U1184" s="51">
        <v>1</v>
      </c>
      <c r="V1184" s="79"/>
      <c r="W1184" s="78"/>
      <c r="X1184" s="49">
        <f t="shared" si="108"/>
        <v>0</v>
      </c>
      <c r="Y1184" s="65" t="s">
        <v>2563</v>
      </c>
      <c r="Z1184" s="16">
        <v>2282807817</v>
      </c>
      <c r="AA1184" s="16">
        <v>203011039</v>
      </c>
      <c r="AB1184" s="16">
        <v>0</v>
      </c>
      <c r="AC1184" s="16">
        <v>0</v>
      </c>
      <c r="AD1184" s="55">
        <v>203011039</v>
      </c>
      <c r="AF1184" s="58">
        <f t="shared" si="111"/>
        <v>0</v>
      </c>
      <c r="AJ1184" s="83">
        <f t="shared" si="112"/>
        <v>0</v>
      </c>
      <c r="AK1184" s="84">
        <f t="shared" si="113"/>
        <v>0</v>
      </c>
      <c r="AL1184" s="85" t="s">
        <v>2767</v>
      </c>
    </row>
    <row r="1185" spans="1:38" ht="12.75" hidden="1" customHeight="1" x14ac:dyDescent="0.25">
      <c r="A1185" s="10" t="s">
        <v>2482</v>
      </c>
      <c r="B1185" s="11" t="s">
        <v>2483</v>
      </c>
      <c r="C1185" s="11" t="s">
        <v>567</v>
      </c>
      <c r="D1185" s="90" t="str">
        <f t="shared" si="109"/>
        <v>39</v>
      </c>
      <c r="E1185" s="90" t="str">
        <f t="shared" si="110"/>
        <v>3902</v>
      </c>
      <c r="F1185" s="11" t="s">
        <v>2558</v>
      </c>
      <c r="G1185" s="11" t="s">
        <v>2562</v>
      </c>
      <c r="H1185" s="11">
        <v>217</v>
      </c>
      <c r="I1185" s="11" t="s">
        <v>950</v>
      </c>
      <c r="J1185" s="11" t="s">
        <v>951</v>
      </c>
      <c r="K1185" s="13">
        <v>2</v>
      </c>
      <c r="L1185" s="14">
        <v>0.3</v>
      </c>
      <c r="M1185" s="75">
        <v>0.3</v>
      </c>
      <c r="N1185" s="11" t="s">
        <v>2568</v>
      </c>
      <c r="O1185" s="12" t="s">
        <v>37</v>
      </c>
      <c r="P1185" s="16">
        <v>666993826</v>
      </c>
      <c r="Q1185" s="18">
        <v>1</v>
      </c>
      <c r="R1185" s="20">
        <v>44197</v>
      </c>
      <c r="S1185" s="22">
        <v>12</v>
      </c>
      <c r="T1185" s="7" t="s">
        <v>960</v>
      </c>
      <c r="U1185" s="51">
        <v>1</v>
      </c>
      <c r="V1185" s="79"/>
      <c r="W1185" s="78"/>
      <c r="X1185" s="49">
        <f t="shared" si="108"/>
        <v>0</v>
      </c>
      <c r="Y1185" s="65" t="s">
        <v>2563</v>
      </c>
      <c r="Z1185" s="16">
        <v>2282807817</v>
      </c>
      <c r="AA1185" s="16">
        <v>666993826</v>
      </c>
      <c r="AB1185" s="16">
        <v>0</v>
      </c>
      <c r="AC1185" s="16">
        <v>0</v>
      </c>
      <c r="AD1185" s="55">
        <v>666993826</v>
      </c>
      <c r="AF1185" s="58">
        <f t="shared" si="111"/>
        <v>0</v>
      </c>
      <c r="AJ1185" s="83">
        <f t="shared" si="112"/>
        <v>0</v>
      </c>
      <c r="AK1185" s="84">
        <f t="shared" si="113"/>
        <v>0</v>
      </c>
      <c r="AL1185" s="85" t="s">
        <v>2767</v>
      </c>
    </row>
    <row r="1186" spans="1:38" ht="12.75" hidden="1" customHeight="1" x14ac:dyDescent="0.25">
      <c r="A1186" s="10" t="s">
        <v>2482</v>
      </c>
      <c r="B1186" s="11" t="s">
        <v>2483</v>
      </c>
      <c r="C1186" s="11" t="s">
        <v>567</v>
      </c>
      <c r="D1186" s="90" t="str">
        <f t="shared" si="109"/>
        <v>39</v>
      </c>
      <c r="E1186" s="90" t="str">
        <f t="shared" si="110"/>
        <v>3902</v>
      </c>
      <c r="F1186" s="11" t="s">
        <v>2558</v>
      </c>
      <c r="G1186" s="11" t="s">
        <v>2562</v>
      </c>
      <c r="H1186" s="11">
        <v>217</v>
      </c>
      <c r="I1186" s="11" t="s">
        <v>950</v>
      </c>
      <c r="J1186" s="11" t="s">
        <v>951</v>
      </c>
      <c r="K1186" s="13">
        <v>2</v>
      </c>
      <c r="L1186" s="14">
        <v>0.3</v>
      </c>
      <c r="M1186" s="75">
        <v>0.3</v>
      </c>
      <c r="N1186" s="11" t="s">
        <v>2569</v>
      </c>
      <c r="O1186" s="12" t="s">
        <v>37</v>
      </c>
      <c r="P1186" s="16">
        <v>268292678</v>
      </c>
      <c r="Q1186" s="18">
        <v>1</v>
      </c>
      <c r="R1186" s="20">
        <v>44197</v>
      </c>
      <c r="S1186" s="22">
        <v>12</v>
      </c>
      <c r="T1186" s="7" t="s">
        <v>960</v>
      </c>
      <c r="U1186" s="51">
        <v>1</v>
      </c>
      <c r="V1186" s="79"/>
      <c r="W1186" s="78"/>
      <c r="X1186" s="49">
        <f t="shared" si="108"/>
        <v>0</v>
      </c>
      <c r="Y1186" s="65" t="s">
        <v>2563</v>
      </c>
      <c r="Z1186" s="16">
        <v>2282807817</v>
      </c>
      <c r="AA1186" s="16">
        <v>174401019</v>
      </c>
      <c r="AB1186" s="16">
        <v>0</v>
      </c>
      <c r="AC1186" s="16">
        <v>0</v>
      </c>
      <c r="AD1186" s="55">
        <v>174401019</v>
      </c>
      <c r="AF1186" s="58">
        <f t="shared" si="111"/>
        <v>0</v>
      </c>
      <c r="AJ1186" s="83">
        <f t="shared" si="112"/>
        <v>0</v>
      </c>
      <c r="AK1186" s="84">
        <f t="shared" si="113"/>
        <v>0</v>
      </c>
      <c r="AL1186" s="85" t="s">
        <v>2767</v>
      </c>
    </row>
    <row r="1187" spans="1:38" ht="12.75" hidden="1" customHeight="1" x14ac:dyDescent="0.25">
      <c r="A1187" s="10" t="s">
        <v>2482</v>
      </c>
      <c r="B1187" s="11" t="s">
        <v>2483</v>
      </c>
      <c r="C1187" s="11" t="s">
        <v>567</v>
      </c>
      <c r="D1187" s="90" t="str">
        <f t="shared" si="109"/>
        <v>39</v>
      </c>
      <c r="E1187" s="90" t="str">
        <f t="shared" si="110"/>
        <v>3904</v>
      </c>
      <c r="F1187" s="11" t="s">
        <v>2570</v>
      </c>
      <c r="G1187" s="11" t="s">
        <v>2493</v>
      </c>
      <c r="H1187" s="11">
        <v>217</v>
      </c>
      <c r="I1187" s="11" t="s">
        <v>950</v>
      </c>
      <c r="J1187" s="11" t="s">
        <v>951</v>
      </c>
      <c r="K1187" s="13">
        <v>2</v>
      </c>
      <c r="L1187" s="14">
        <v>0.3</v>
      </c>
      <c r="M1187" s="75">
        <v>0.3</v>
      </c>
      <c r="N1187" s="11" t="s">
        <v>2571</v>
      </c>
      <c r="O1187" s="12" t="s">
        <v>37</v>
      </c>
      <c r="P1187" s="16">
        <v>75600000</v>
      </c>
      <c r="Q1187" s="18">
        <v>1</v>
      </c>
      <c r="R1187" s="20">
        <v>44197</v>
      </c>
      <c r="S1187" s="22">
        <v>12</v>
      </c>
      <c r="T1187" s="7" t="s">
        <v>960</v>
      </c>
      <c r="U1187" s="51">
        <v>1</v>
      </c>
      <c r="V1187" s="79"/>
      <c r="W1187" s="78"/>
      <c r="X1187" s="49">
        <f t="shared" si="108"/>
        <v>0</v>
      </c>
      <c r="Y1187" s="65" t="s">
        <v>2572</v>
      </c>
      <c r="Z1187" s="16">
        <v>1456435181</v>
      </c>
      <c r="AA1187" s="16">
        <v>75600000</v>
      </c>
      <c r="AB1187" s="16">
        <v>0</v>
      </c>
      <c r="AC1187" s="16">
        <v>0</v>
      </c>
      <c r="AD1187" s="55">
        <v>75600000</v>
      </c>
      <c r="AF1187" s="58">
        <f t="shared" si="111"/>
        <v>0</v>
      </c>
      <c r="AJ1187" s="83">
        <f t="shared" si="112"/>
        <v>0</v>
      </c>
      <c r="AK1187" s="84">
        <f t="shared" si="113"/>
        <v>0</v>
      </c>
      <c r="AL1187" s="85" t="s">
        <v>2767</v>
      </c>
    </row>
    <row r="1188" spans="1:38" ht="12.75" hidden="1" customHeight="1" x14ac:dyDescent="0.25">
      <c r="A1188" s="10" t="s">
        <v>2482</v>
      </c>
      <c r="B1188" s="11" t="s">
        <v>2483</v>
      </c>
      <c r="C1188" s="11" t="s">
        <v>567</v>
      </c>
      <c r="D1188" s="90" t="str">
        <f t="shared" si="109"/>
        <v>39</v>
      </c>
      <c r="E1188" s="90" t="str">
        <f t="shared" si="110"/>
        <v>3904</v>
      </c>
      <c r="F1188" s="11" t="s">
        <v>2570</v>
      </c>
      <c r="G1188" s="11" t="s">
        <v>2493</v>
      </c>
      <c r="H1188" s="11">
        <v>217</v>
      </c>
      <c r="I1188" s="11" t="s">
        <v>950</v>
      </c>
      <c r="J1188" s="11" t="s">
        <v>951</v>
      </c>
      <c r="K1188" s="13">
        <v>2</v>
      </c>
      <c r="L1188" s="14">
        <v>0.3</v>
      </c>
      <c r="M1188" s="75">
        <v>0.3</v>
      </c>
      <c r="N1188" s="11" t="s">
        <v>2512</v>
      </c>
      <c r="O1188" s="12" t="s">
        <v>37</v>
      </c>
      <c r="P1188" s="16">
        <v>128610919</v>
      </c>
      <c r="Q1188" s="18">
        <v>1</v>
      </c>
      <c r="R1188" s="20">
        <v>44197</v>
      </c>
      <c r="S1188" s="22">
        <v>12</v>
      </c>
      <c r="T1188" s="7" t="s">
        <v>960</v>
      </c>
      <c r="U1188" s="51">
        <v>1</v>
      </c>
      <c r="V1188" s="79"/>
      <c r="W1188" s="78"/>
      <c r="X1188" s="49">
        <f t="shared" si="108"/>
        <v>0</v>
      </c>
      <c r="Y1188" s="65" t="s">
        <v>2572</v>
      </c>
      <c r="Z1188" s="16">
        <v>1456435181</v>
      </c>
      <c r="AA1188" s="16">
        <v>128610919</v>
      </c>
      <c r="AB1188" s="16">
        <v>0</v>
      </c>
      <c r="AC1188" s="16">
        <v>0</v>
      </c>
      <c r="AD1188" s="55">
        <v>128610919</v>
      </c>
      <c r="AF1188" s="58">
        <f t="shared" si="111"/>
        <v>0</v>
      </c>
      <c r="AJ1188" s="83">
        <f t="shared" si="112"/>
        <v>0</v>
      </c>
      <c r="AK1188" s="84">
        <f t="shared" si="113"/>
        <v>0</v>
      </c>
      <c r="AL1188" s="85" t="s">
        <v>2767</v>
      </c>
    </row>
    <row r="1189" spans="1:38" ht="12.75" hidden="1" customHeight="1" x14ac:dyDescent="0.25">
      <c r="A1189" s="10" t="s">
        <v>2482</v>
      </c>
      <c r="B1189" s="11" t="s">
        <v>2483</v>
      </c>
      <c r="C1189" s="11" t="s">
        <v>567</v>
      </c>
      <c r="D1189" s="90" t="str">
        <f t="shared" si="109"/>
        <v>39</v>
      </c>
      <c r="E1189" s="90" t="str">
        <f t="shared" si="110"/>
        <v>3904</v>
      </c>
      <c r="F1189" s="11" t="s">
        <v>2570</v>
      </c>
      <c r="G1189" s="11" t="s">
        <v>2493</v>
      </c>
      <c r="H1189" s="11">
        <v>217</v>
      </c>
      <c r="I1189" s="11" t="s">
        <v>950</v>
      </c>
      <c r="J1189" s="11" t="s">
        <v>951</v>
      </c>
      <c r="K1189" s="13">
        <v>2</v>
      </c>
      <c r="L1189" s="14">
        <v>0.3</v>
      </c>
      <c r="M1189" s="75">
        <v>0.3</v>
      </c>
      <c r="N1189" s="11" t="s">
        <v>2573</v>
      </c>
      <c r="O1189" s="12" t="s">
        <v>37</v>
      </c>
      <c r="P1189" s="16">
        <v>6521256</v>
      </c>
      <c r="Q1189" s="18">
        <v>1</v>
      </c>
      <c r="R1189" s="20">
        <v>44197</v>
      </c>
      <c r="S1189" s="22">
        <v>12</v>
      </c>
      <c r="T1189" s="7" t="s">
        <v>960</v>
      </c>
      <c r="U1189" s="51">
        <v>1</v>
      </c>
      <c r="V1189" s="79"/>
      <c r="W1189" s="78"/>
      <c r="X1189" s="49">
        <f t="shared" si="108"/>
        <v>0</v>
      </c>
      <c r="Y1189" s="65" t="s">
        <v>2572</v>
      </c>
      <c r="Z1189" s="16">
        <v>1456435181</v>
      </c>
      <c r="AA1189" s="16">
        <v>6521256</v>
      </c>
      <c r="AB1189" s="16">
        <v>0</v>
      </c>
      <c r="AC1189" s="16">
        <v>0</v>
      </c>
      <c r="AD1189" s="55">
        <v>6521256</v>
      </c>
      <c r="AF1189" s="58">
        <f t="shared" si="111"/>
        <v>0</v>
      </c>
      <c r="AJ1189" s="83">
        <f t="shared" si="112"/>
        <v>0</v>
      </c>
      <c r="AK1189" s="84">
        <f t="shared" si="113"/>
        <v>0</v>
      </c>
      <c r="AL1189" s="85" t="s">
        <v>2767</v>
      </c>
    </row>
    <row r="1190" spans="1:38" ht="12.75" hidden="1" customHeight="1" x14ac:dyDescent="0.25">
      <c r="A1190" s="10" t="s">
        <v>2482</v>
      </c>
      <c r="B1190" s="11" t="s">
        <v>2483</v>
      </c>
      <c r="C1190" s="11" t="s">
        <v>567</v>
      </c>
      <c r="D1190" s="90" t="str">
        <f t="shared" si="109"/>
        <v>39</v>
      </c>
      <c r="E1190" s="90" t="str">
        <f t="shared" si="110"/>
        <v>3904</v>
      </c>
      <c r="F1190" s="11" t="s">
        <v>2570</v>
      </c>
      <c r="G1190" s="11" t="s">
        <v>2493</v>
      </c>
      <c r="H1190" s="11">
        <v>217</v>
      </c>
      <c r="I1190" s="11" t="s">
        <v>950</v>
      </c>
      <c r="J1190" s="11" t="s">
        <v>951</v>
      </c>
      <c r="K1190" s="13">
        <v>2</v>
      </c>
      <c r="L1190" s="14">
        <v>0.3</v>
      </c>
      <c r="M1190" s="75">
        <v>0.3</v>
      </c>
      <c r="N1190" s="11" t="s">
        <v>2574</v>
      </c>
      <c r="O1190" s="12" t="s">
        <v>37</v>
      </c>
      <c r="P1190" s="16">
        <v>3260628</v>
      </c>
      <c r="Q1190" s="18">
        <v>1</v>
      </c>
      <c r="R1190" s="20">
        <v>44197</v>
      </c>
      <c r="S1190" s="22">
        <v>12</v>
      </c>
      <c r="T1190" s="7" t="s">
        <v>960</v>
      </c>
      <c r="U1190" s="51">
        <v>1</v>
      </c>
      <c r="V1190" s="79"/>
      <c r="W1190" s="78"/>
      <c r="X1190" s="49">
        <f t="shared" si="108"/>
        <v>0</v>
      </c>
      <c r="Y1190" s="65" t="s">
        <v>2572</v>
      </c>
      <c r="Z1190" s="16">
        <v>1456435181</v>
      </c>
      <c r="AA1190" s="16">
        <v>3260628</v>
      </c>
      <c r="AB1190" s="16">
        <v>0</v>
      </c>
      <c r="AC1190" s="16">
        <v>0</v>
      </c>
      <c r="AD1190" s="55">
        <v>3260628</v>
      </c>
      <c r="AF1190" s="58">
        <f t="shared" si="111"/>
        <v>0</v>
      </c>
      <c r="AJ1190" s="83">
        <f t="shared" si="112"/>
        <v>0</v>
      </c>
      <c r="AK1190" s="84">
        <f t="shared" si="113"/>
        <v>0</v>
      </c>
      <c r="AL1190" s="85" t="s">
        <v>2767</v>
      </c>
    </row>
    <row r="1191" spans="1:38" ht="12.75" hidden="1" customHeight="1" x14ac:dyDescent="0.25">
      <c r="A1191" s="10" t="s">
        <v>2482</v>
      </c>
      <c r="B1191" s="11" t="s">
        <v>2483</v>
      </c>
      <c r="C1191" s="11" t="s">
        <v>567</v>
      </c>
      <c r="D1191" s="90" t="str">
        <f t="shared" si="109"/>
        <v>39</v>
      </c>
      <c r="E1191" s="90" t="str">
        <f t="shared" si="110"/>
        <v>3904</v>
      </c>
      <c r="F1191" s="11" t="s">
        <v>2570</v>
      </c>
      <c r="G1191" s="11" t="s">
        <v>2493</v>
      </c>
      <c r="H1191" s="11">
        <v>217</v>
      </c>
      <c r="I1191" s="11" t="s">
        <v>950</v>
      </c>
      <c r="J1191" s="11" t="s">
        <v>951</v>
      </c>
      <c r="K1191" s="13">
        <v>2</v>
      </c>
      <c r="L1191" s="14">
        <v>0.3</v>
      </c>
      <c r="M1191" s="75">
        <v>0.3</v>
      </c>
      <c r="N1191" s="11" t="s">
        <v>2575</v>
      </c>
      <c r="O1191" s="12" t="s">
        <v>37</v>
      </c>
      <c r="P1191" s="16">
        <v>31258128</v>
      </c>
      <c r="Q1191" s="18">
        <v>1</v>
      </c>
      <c r="R1191" s="20">
        <v>44197</v>
      </c>
      <c r="S1191" s="22">
        <v>12</v>
      </c>
      <c r="T1191" s="7" t="s">
        <v>960</v>
      </c>
      <c r="U1191" s="51">
        <v>1</v>
      </c>
      <c r="V1191" s="79"/>
      <c r="W1191" s="78"/>
      <c r="X1191" s="49">
        <f t="shared" si="108"/>
        <v>0</v>
      </c>
      <c r="Y1191" s="65" t="s">
        <v>2572</v>
      </c>
      <c r="Z1191" s="16">
        <v>1456435181</v>
      </c>
      <c r="AA1191" s="16">
        <v>31258128</v>
      </c>
      <c r="AB1191" s="16">
        <v>0</v>
      </c>
      <c r="AC1191" s="16">
        <v>0</v>
      </c>
      <c r="AD1191" s="55">
        <v>31258128</v>
      </c>
      <c r="AF1191" s="58">
        <f t="shared" si="111"/>
        <v>0</v>
      </c>
      <c r="AJ1191" s="83">
        <f t="shared" si="112"/>
        <v>0</v>
      </c>
      <c r="AK1191" s="84">
        <f t="shared" si="113"/>
        <v>0</v>
      </c>
      <c r="AL1191" s="85" t="s">
        <v>2767</v>
      </c>
    </row>
    <row r="1192" spans="1:38" ht="12.75" hidden="1" customHeight="1" x14ac:dyDescent="0.25">
      <c r="A1192" s="10" t="s">
        <v>2482</v>
      </c>
      <c r="B1192" s="11" t="s">
        <v>2483</v>
      </c>
      <c r="C1192" s="11" t="s">
        <v>567</v>
      </c>
      <c r="D1192" s="90" t="str">
        <f t="shared" si="109"/>
        <v>39</v>
      </c>
      <c r="E1192" s="90" t="str">
        <f t="shared" si="110"/>
        <v>3904</v>
      </c>
      <c r="F1192" s="11" t="s">
        <v>2570</v>
      </c>
      <c r="G1192" s="11" t="s">
        <v>2493</v>
      </c>
      <c r="H1192" s="11">
        <v>217</v>
      </c>
      <c r="I1192" s="11" t="s">
        <v>950</v>
      </c>
      <c r="J1192" s="11" t="s">
        <v>951</v>
      </c>
      <c r="K1192" s="13">
        <v>2</v>
      </c>
      <c r="L1192" s="14">
        <v>0.3</v>
      </c>
      <c r="M1192" s="75">
        <v>0.3</v>
      </c>
      <c r="N1192" s="11" t="s">
        <v>2576</v>
      </c>
      <c r="O1192" s="12" t="s">
        <v>37</v>
      </c>
      <c r="P1192" s="16">
        <v>139200117</v>
      </c>
      <c r="Q1192" s="18">
        <v>1</v>
      </c>
      <c r="R1192" s="20">
        <v>44197</v>
      </c>
      <c r="S1192" s="22">
        <v>12</v>
      </c>
      <c r="T1192" s="7" t="s">
        <v>960</v>
      </c>
      <c r="U1192" s="51">
        <v>1</v>
      </c>
      <c r="V1192" s="79"/>
      <c r="W1192" s="78"/>
      <c r="X1192" s="49">
        <f t="shared" si="108"/>
        <v>0</v>
      </c>
      <c r="Y1192" s="65" t="s">
        <v>2572</v>
      </c>
      <c r="Z1192" s="16">
        <v>1456435181</v>
      </c>
      <c r="AA1192" s="16">
        <v>139200117</v>
      </c>
      <c r="AB1192" s="16">
        <v>0</v>
      </c>
      <c r="AC1192" s="16">
        <v>0</v>
      </c>
      <c r="AD1192" s="55">
        <v>139200117</v>
      </c>
      <c r="AF1192" s="58">
        <f t="shared" si="111"/>
        <v>0</v>
      </c>
      <c r="AJ1192" s="83">
        <f t="shared" si="112"/>
        <v>0</v>
      </c>
      <c r="AK1192" s="84">
        <f t="shared" si="113"/>
        <v>0</v>
      </c>
      <c r="AL1192" s="85" t="s">
        <v>2767</v>
      </c>
    </row>
    <row r="1193" spans="1:38" ht="12.75" hidden="1" customHeight="1" x14ac:dyDescent="0.25">
      <c r="A1193" s="10" t="s">
        <v>2482</v>
      </c>
      <c r="B1193" s="11" t="s">
        <v>2483</v>
      </c>
      <c r="C1193" s="11" t="s">
        <v>567</v>
      </c>
      <c r="D1193" s="90" t="str">
        <f t="shared" si="109"/>
        <v>39</v>
      </c>
      <c r="E1193" s="90" t="str">
        <f t="shared" si="110"/>
        <v>3904</v>
      </c>
      <c r="F1193" s="11" t="s">
        <v>2570</v>
      </c>
      <c r="G1193" s="11" t="s">
        <v>2493</v>
      </c>
      <c r="H1193" s="11">
        <v>217</v>
      </c>
      <c r="I1193" s="11" t="s">
        <v>950</v>
      </c>
      <c r="J1193" s="11" t="s">
        <v>951</v>
      </c>
      <c r="K1193" s="13">
        <v>2</v>
      </c>
      <c r="L1193" s="14">
        <v>0.3</v>
      </c>
      <c r="M1193" s="75">
        <v>0.3</v>
      </c>
      <c r="N1193" s="11" t="s">
        <v>2577</v>
      </c>
      <c r="O1193" s="12" t="s">
        <v>37</v>
      </c>
      <c r="P1193" s="16">
        <v>6231884</v>
      </c>
      <c r="Q1193" s="18">
        <v>1</v>
      </c>
      <c r="R1193" s="20">
        <v>44197</v>
      </c>
      <c r="S1193" s="22">
        <v>12</v>
      </c>
      <c r="T1193" s="7" t="s">
        <v>960</v>
      </c>
      <c r="U1193" s="51">
        <v>1</v>
      </c>
      <c r="V1193" s="79"/>
      <c r="W1193" s="78"/>
      <c r="X1193" s="49">
        <f t="shared" si="108"/>
        <v>0</v>
      </c>
      <c r="Y1193" s="65" t="s">
        <v>2572</v>
      </c>
      <c r="Z1193" s="16">
        <v>1456435181</v>
      </c>
      <c r="AA1193" s="16">
        <v>6231884</v>
      </c>
      <c r="AB1193" s="16">
        <v>0</v>
      </c>
      <c r="AC1193" s="16">
        <v>0</v>
      </c>
      <c r="AD1193" s="55">
        <v>6231884</v>
      </c>
      <c r="AF1193" s="58">
        <f t="shared" si="111"/>
        <v>0</v>
      </c>
      <c r="AJ1193" s="83">
        <f t="shared" si="112"/>
        <v>0</v>
      </c>
      <c r="AK1193" s="84">
        <f t="shared" si="113"/>
        <v>0</v>
      </c>
      <c r="AL1193" s="85" t="s">
        <v>2767</v>
      </c>
    </row>
    <row r="1194" spans="1:38" ht="12.75" hidden="1" customHeight="1" x14ac:dyDescent="0.25">
      <c r="A1194" s="10" t="s">
        <v>2482</v>
      </c>
      <c r="B1194" s="11" t="s">
        <v>2483</v>
      </c>
      <c r="C1194" s="11" t="s">
        <v>567</v>
      </c>
      <c r="D1194" s="90" t="str">
        <f t="shared" si="109"/>
        <v>39</v>
      </c>
      <c r="E1194" s="90" t="str">
        <f t="shared" si="110"/>
        <v>3904</v>
      </c>
      <c r="F1194" s="11" t="s">
        <v>2570</v>
      </c>
      <c r="G1194" s="11" t="s">
        <v>2493</v>
      </c>
      <c r="H1194" s="11">
        <v>217</v>
      </c>
      <c r="I1194" s="11" t="s">
        <v>950</v>
      </c>
      <c r="J1194" s="11" t="s">
        <v>951</v>
      </c>
      <c r="K1194" s="13">
        <v>2</v>
      </c>
      <c r="L1194" s="14">
        <v>0.3</v>
      </c>
      <c r="M1194" s="75">
        <v>0.3</v>
      </c>
      <c r="N1194" s="11" t="s">
        <v>2578</v>
      </c>
      <c r="O1194" s="12" t="s">
        <v>37</v>
      </c>
      <c r="P1194" s="16">
        <v>4281884</v>
      </c>
      <c r="Q1194" s="18">
        <v>1</v>
      </c>
      <c r="R1194" s="20">
        <v>44197</v>
      </c>
      <c r="S1194" s="22">
        <v>12</v>
      </c>
      <c r="T1194" s="7" t="s">
        <v>960</v>
      </c>
      <c r="U1194" s="51">
        <v>1</v>
      </c>
      <c r="V1194" s="79"/>
      <c r="W1194" s="78"/>
      <c r="X1194" s="49">
        <f t="shared" si="108"/>
        <v>0</v>
      </c>
      <c r="Y1194" s="65" t="s">
        <v>2572</v>
      </c>
      <c r="Z1194" s="16">
        <v>1456435181</v>
      </c>
      <c r="AA1194" s="16">
        <v>4281884</v>
      </c>
      <c r="AB1194" s="16">
        <v>0</v>
      </c>
      <c r="AC1194" s="16">
        <v>0</v>
      </c>
      <c r="AD1194" s="55">
        <v>4281884</v>
      </c>
      <c r="AF1194" s="58">
        <f t="shared" si="111"/>
        <v>0</v>
      </c>
      <c r="AJ1194" s="83">
        <f t="shared" si="112"/>
        <v>0</v>
      </c>
      <c r="AK1194" s="84">
        <f t="shared" si="113"/>
        <v>0</v>
      </c>
      <c r="AL1194" s="85" t="s">
        <v>2767</v>
      </c>
    </row>
    <row r="1195" spans="1:38" ht="12.75" hidden="1" customHeight="1" x14ac:dyDescent="0.25">
      <c r="A1195" s="10" t="s">
        <v>2482</v>
      </c>
      <c r="B1195" s="11" t="s">
        <v>2483</v>
      </c>
      <c r="C1195" s="11" t="s">
        <v>567</v>
      </c>
      <c r="D1195" s="90" t="str">
        <f t="shared" si="109"/>
        <v>39</v>
      </c>
      <c r="E1195" s="90" t="str">
        <f t="shared" si="110"/>
        <v>3904</v>
      </c>
      <c r="F1195" s="11" t="s">
        <v>2570</v>
      </c>
      <c r="G1195" s="11" t="s">
        <v>2493</v>
      </c>
      <c r="H1195" s="11">
        <v>217</v>
      </c>
      <c r="I1195" s="11" t="s">
        <v>950</v>
      </c>
      <c r="J1195" s="11" t="s">
        <v>951</v>
      </c>
      <c r="K1195" s="13">
        <v>2</v>
      </c>
      <c r="L1195" s="14">
        <v>0.3</v>
      </c>
      <c r="M1195" s="75">
        <v>0.3</v>
      </c>
      <c r="N1195" s="11" t="s">
        <v>2579</v>
      </c>
      <c r="O1195" s="12" t="s">
        <v>37</v>
      </c>
      <c r="P1195" s="16">
        <v>5463889</v>
      </c>
      <c r="Q1195" s="18">
        <v>1</v>
      </c>
      <c r="R1195" s="20">
        <v>44197</v>
      </c>
      <c r="S1195" s="22">
        <v>12</v>
      </c>
      <c r="T1195" s="7" t="s">
        <v>960</v>
      </c>
      <c r="U1195" s="51">
        <v>1</v>
      </c>
      <c r="V1195" s="79"/>
      <c r="W1195" s="78"/>
      <c r="X1195" s="49">
        <f t="shared" si="108"/>
        <v>0</v>
      </c>
      <c r="Y1195" s="65" t="s">
        <v>2572</v>
      </c>
      <c r="Z1195" s="16">
        <v>1456435181</v>
      </c>
      <c r="AA1195" s="16">
        <v>5463889</v>
      </c>
      <c r="AB1195" s="16">
        <v>0</v>
      </c>
      <c r="AC1195" s="16">
        <v>0</v>
      </c>
      <c r="AD1195" s="55">
        <v>5463889</v>
      </c>
      <c r="AF1195" s="58">
        <f t="shared" si="111"/>
        <v>0</v>
      </c>
      <c r="AJ1195" s="83">
        <f t="shared" si="112"/>
        <v>0</v>
      </c>
      <c r="AK1195" s="84">
        <f t="shared" si="113"/>
        <v>0</v>
      </c>
      <c r="AL1195" s="85" t="s">
        <v>2767</v>
      </c>
    </row>
    <row r="1196" spans="1:38" ht="12.75" hidden="1" customHeight="1" x14ac:dyDescent="0.25">
      <c r="A1196" s="10" t="s">
        <v>2482</v>
      </c>
      <c r="B1196" s="11" t="s">
        <v>2483</v>
      </c>
      <c r="C1196" s="11" t="s">
        <v>567</v>
      </c>
      <c r="D1196" s="90" t="str">
        <f t="shared" si="109"/>
        <v>39</v>
      </c>
      <c r="E1196" s="90" t="str">
        <f t="shared" si="110"/>
        <v>3904</v>
      </c>
      <c r="F1196" s="11" t="s">
        <v>2570</v>
      </c>
      <c r="G1196" s="11" t="s">
        <v>2493</v>
      </c>
      <c r="H1196" s="11">
        <v>217</v>
      </c>
      <c r="I1196" s="11" t="s">
        <v>950</v>
      </c>
      <c r="J1196" s="11" t="s">
        <v>951</v>
      </c>
      <c r="K1196" s="13">
        <v>2</v>
      </c>
      <c r="L1196" s="14">
        <v>0.3</v>
      </c>
      <c r="M1196" s="75">
        <v>0.3</v>
      </c>
      <c r="N1196" s="11" t="s">
        <v>2580</v>
      </c>
      <c r="O1196" s="12" t="s">
        <v>37</v>
      </c>
      <c r="P1196" s="16">
        <v>25857655</v>
      </c>
      <c r="Q1196" s="18">
        <v>1</v>
      </c>
      <c r="R1196" s="20">
        <v>44197</v>
      </c>
      <c r="S1196" s="22">
        <v>12</v>
      </c>
      <c r="T1196" s="7" t="s">
        <v>960</v>
      </c>
      <c r="U1196" s="51">
        <v>1</v>
      </c>
      <c r="V1196" s="79"/>
      <c r="W1196" s="78"/>
      <c r="X1196" s="49">
        <f t="shared" si="108"/>
        <v>0</v>
      </c>
      <c r="Y1196" s="65" t="s">
        <v>2572</v>
      </c>
      <c r="Z1196" s="16">
        <v>1456435181</v>
      </c>
      <c r="AA1196" s="16">
        <v>25857655</v>
      </c>
      <c r="AB1196" s="16">
        <v>0</v>
      </c>
      <c r="AC1196" s="16">
        <v>0</v>
      </c>
      <c r="AD1196" s="55">
        <v>25857655</v>
      </c>
      <c r="AF1196" s="58">
        <f t="shared" si="111"/>
        <v>0</v>
      </c>
      <c r="AJ1196" s="83">
        <f t="shared" si="112"/>
        <v>0</v>
      </c>
      <c r="AK1196" s="84">
        <f t="shared" si="113"/>
        <v>0</v>
      </c>
      <c r="AL1196" s="85" t="s">
        <v>2767</v>
      </c>
    </row>
    <row r="1197" spans="1:38" ht="12.75" hidden="1" customHeight="1" x14ac:dyDescent="0.25">
      <c r="A1197" s="10" t="s">
        <v>2482</v>
      </c>
      <c r="B1197" s="11" t="s">
        <v>2483</v>
      </c>
      <c r="C1197" s="11" t="s">
        <v>567</v>
      </c>
      <c r="D1197" s="90" t="str">
        <f t="shared" si="109"/>
        <v>39</v>
      </c>
      <c r="E1197" s="90" t="str">
        <f t="shared" si="110"/>
        <v>3904</v>
      </c>
      <c r="F1197" s="11" t="s">
        <v>2570</v>
      </c>
      <c r="G1197" s="11" t="s">
        <v>2493</v>
      </c>
      <c r="H1197" s="11">
        <v>217</v>
      </c>
      <c r="I1197" s="11" t="s">
        <v>950</v>
      </c>
      <c r="J1197" s="11" t="s">
        <v>951</v>
      </c>
      <c r="K1197" s="13">
        <v>2</v>
      </c>
      <c r="L1197" s="14">
        <v>0.3</v>
      </c>
      <c r="M1197" s="75">
        <v>0.3</v>
      </c>
      <c r="N1197" s="11" t="s">
        <v>2581</v>
      </c>
      <c r="O1197" s="12" t="s">
        <v>37</v>
      </c>
      <c r="P1197" s="16">
        <v>4199528</v>
      </c>
      <c r="Q1197" s="18">
        <v>1</v>
      </c>
      <c r="R1197" s="20">
        <v>44197</v>
      </c>
      <c r="S1197" s="22">
        <v>12</v>
      </c>
      <c r="T1197" s="7" t="s">
        <v>960</v>
      </c>
      <c r="U1197" s="51">
        <v>1</v>
      </c>
      <c r="V1197" s="79"/>
      <c r="W1197" s="78"/>
      <c r="X1197" s="49">
        <f t="shared" si="108"/>
        <v>0</v>
      </c>
      <c r="Y1197" s="65" t="s">
        <v>2572</v>
      </c>
      <c r="Z1197" s="16">
        <v>1456435181</v>
      </c>
      <c r="AA1197" s="16">
        <v>4199528</v>
      </c>
      <c r="AB1197" s="16">
        <v>0</v>
      </c>
      <c r="AC1197" s="16">
        <v>0</v>
      </c>
      <c r="AD1197" s="55">
        <v>4199528</v>
      </c>
      <c r="AF1197" s="58">
        <f t="shared" si="111"/>
        <v>0</v>
      </c>
      <c r="AJ1197" s="83">
        <f t="shared" si="112"/>
        <v>0</v>
      </c>
      <c r="AK1197" s="84">
        <f t="shared" si="113"/>
        <v>0</v>
      </c>
      <c r="AL1197" s="85" t="s">
        <v>2767</v>
      </c>
    </row>
    <row r="1198" spans="1:38" ht="12.75" hidden="1" customHeight="1" x14ac:dyDescent="0.25">
      <c r="A1198" s="10" t="s">
        <v>2482</v>
      </c>
      <c r="B1198" s="11" t="s">
        <v>2483</v>
      </c>
      <c r="C1198" s="11" t="s">
        <v>567</v>
      </c>
      <c r="D1198" s="90" t="str">
        <f t="shared" si="109"/>
        <v>39</v>
      </c>
      <c r="E1198" s="90" t="str">
        <f t="shared" si="110"/>
        <v>3904</v>
      </c>
      <c r="F1198" s="11" t="s">
        <v>2570</v>
      </c>
      <c r="G1198" s="11" t="s">
        <v>2493</v>
      </c>
      <c r="H1198" s="11">
        <v>217</v>
      </c>
      <c r="I1198" s="11" t="s">
        <v>950</v>
      </c>
      <c r="J1198" s="11" t="s">
        <v>951</v>
      </c>
      <c r="K1198" s="13">
        <v>2</v>
      </c>
      <c r="L1198" s="14">
        <v>0.3</v>
      </c>
      <c r="M1198" s="75">
        <v>0.3</v>
      </c>
      <c r="N1198" s="11" t="s">
        <v>2582</v>
      </c>
      <c r="O1198" s="12" t="s">
        <v>37</v>
      </c>
      <c r="P1198" s="16">
        <v>932090452</v>
      </c>
      <c r="Q1198" s="18">
        <v>1</v>
      </c>
      <c r="R1198" s="20">
        <v>44197</v>
      </c>
      <c r="S1198" s="22">
        <v>12</v>
      </c>
      <c r="T1198" s="7" t="s">
        <v>960</v>
      </c>
      <c r="U1198" s="51">
        <v>1</v>
      </c>
      <c r="V1198" s="79"/>
      <c r="W1198" s="78"/>
      <c r="X1198" s="49">
        <f t="shared" si="108"/>
        <v>0</v>
      </c>
      <c r="Y1198" s="65" t="s">
        <v>2572</v>
      </c>
      <c r="Z1198" s="16">
        <v>1456435181</v>
      </c>
      <c r="AA1198" s="16">
        <v>932090452</v>
      </c>
      <c r="AB1198" s="16">
        <v>0</v>
      </c>
      <c r="AC1198" s="16">
        <v>0</v>
      </c>
      <c r="AD1198" s="55">
        <v>932090452</v>
      </c>
      <c r="AF1198" s="58">
        <f t="shared" si="111"/>
        <v>0</v>
      </c>
      <c r="AJ1198" s="83">
        <f t="shared" si="112"/>
        <v>0</v>
      </c>
      <c r="AK1198" s="84">
        <f t="shared" si="113"/>
        <v>0</v>
      </c>
      <c r="AL1198" s="85" t="s">
        <v>2767</v>
      </c>
    </row>
    <row r="1199" spans="1:38" ht="12.75" hidden="1" customHeight="1" x14ac:dyDescent="0.25">
      <c r="A1199" s="10" t="s">
        <v>2482</v>
      </c>
      <c r="B1199" s="11" t="s">
        <v>2483</v>
      </c>
      <c r="C1199" s="11" t="s">
        <v>567</v>
      </c>
      <c r="D1199" s="90" t="str">
        <f t="shared" si="109"/>
        <v>39</v>
      </c>
      <c r="E1199" s="90" t="str">
        <f t="shared" si="110"/>
        <v>3904</v>
      </c>
      <c r="F1199" s="11" t="s">
        <v>2570</v>
      </c>
      <c r="G1199" s="11" t="s">
        <v>2493</v>
      </c>
      <c r="H1199" s="11">
        <v>217</v>
      </c>
      <c r="I1199" s="11" t="s">
        <v>950</v>
      </c>
      <c r="J1199" s="11" t="s">
        <v>951</v>
      </c>
      <c r="K1199" s="13">
        <v>2</v>
      </c>
      <c r="L1199" s="14">
        <v>0.3</v>
      </c>
      <c r="M1199" s="75">
        <v>0.3</v>
      </c>
      <c r="N1199" s="11" t="s">
        <v>2583</v>
      </c>
      <c r="O1199" s="12" t="s">
        <v>37</v>
      </c>
      <c r="P1199" s="16">
        <v>6824227</v>
      </c>
      <c r="Q1199" s="18">
        <v>1</v>
      </c>
      <c r="R1199" s="20">
        <v>44197</v>
      </c>
      <c r="S1199" s="22">
        <v>12</v>
      </c>
      <c r="T1199" s="7" t="s">
        <v>960</v>
      </c>
      <c r="U1199" s="51">
        <v>1</v>
      </c>
      <c r="V1199" s="79"/>
      <c r="W1199" s="78"/>
      <c r="X1199" s="49">
        <f t="shared" si="108"/>
        <v>0</v>
      </c>
      <c r="Y1199" s="65" t="s">
        <v>2572</v>
      </c>
      <c r="Z1199" s="16">
        <v>1456435181</v>
      </c>
      <c r="AA1199" s="16">
        <v>6824227</v>
      </c>
      <c r="AB1199" s="16">
        <v>0</v>
      </c>
      <c r="AC1199" s="16">
        <v>0</v>
      </c>
      <c r="AD1199" s="55">
        <v>6824227</v>
      </c>
      <c r="AF1199" s="58">
        <f t="shared" si="111"/>
        <v>0</v>
      </c>
      <c r="AJ1199" s="83">
        <f t="shared" si="112"/>
        <v>0</v>
      </c>
      <c r="AK1199" s="84">
        <f t="shared" si="113"/>
        <v>0</v>
      </c>
      <c r="AL1199" s="85" t="s">
        <v>2767</v>
      </c>
    </row>
    <row r="1200" spans="1:38" ht="12.75" hidden="1" customHeight="1" x14ac:dyDescent="0.25">
      <c r="A1200" s="10" t="s">
        <v>2482</v>
      </c>
      <c r="B1200" s="11" t="s">
        <v>2483</v>
      </c>
      <c r="C1200" s="11" t="s">
        <v>567</v>
      </c>
      <c r="D1200" s="90" t="str">
        <f t="shared" si="109"/>
        <v>39</v>
      </c>
      <c r="E1200" s="90" t="str">
        <f t="shared" si="110"/>
        <v>3904</v>
      </c>
      <c r="F1200" s="11" t="s">
        <v>2570</v>
      </c>
      <c r="G1200" s="11" t="s">
        <v>2493</v>
      </c>
      <c r="H1200" s="11">
        <v>217</v>
      </c>
      <c r="I1200" s="11" t="s">
        <v>950</v>
      </c>
      <c r="J1200" s="11" t="s">
        <v>951</v>
      </c>
      <c r="K1200" s="13">
        <v>2</v>
      </c>
      <c r="L1200" s="14">
        <v>0.3</v>
      </c>
      <c r="M1200" s="75">
        <v>0.3</v>
      </c>
      <c r="N1200" s="11" t="s">
        <v>2584</v>
      </c>
      <c r="O1200" s="12" t="s">
        <v>37</v>
      </c>
      <c r="P1200" s="16">
        <v>95262538</v>
      </c>
      <c r="Q1200" s="18">
        <v>1</v>
      </c>
      <c r="R1200" s="20">
        <v>44197</v>
      </c>
      <c r="S1200" s="22">
        <v>12</v>
      </c>
      <c r="T1200" s="7" t="s">
        <v>960</v>
      </c>
      <c r="U1200" s="51">
        <v>1</v>
      </c>
      <c r="V1200" s="79"/>
      <c r="W1200" s="78"/>
      <c r="X1200" s="49">
        <f t="shared" si="108"/>
        <v>0</v>
      </c>
      <c r="Y1200" s="65" t="s">
        <v>2572</v>
      </c>
      <c r="Z1200" s="16">
        <v>1456435181</v>
      </c>
      <c r="AA1200" s="16">
        <v>95262538</v>
      </c>
      <c r="AB1200" s="16">
        <v>0</v>
      </c>
      <c r="AC1200" s="16">
        <v>0</v>
      </c>
      <c r="AD1200" s="55">
        <v>95262538</v>
      </c>
      <c r="AF1200" s="58">
        <f t="shared" si="111"/>
        <v>0</v>
      </c>
      <c r="AJ1200" s="83">
        <f t="shared" si="112"/>
        <v>0</v>
      </c>
      <c r="AK1200" s="84">
        <f t="shared" si="113"/>
        <v>0</v>
      </c>
      <c r="AL1200" s="85" t="s">
        <v>2767</v>
      </c>
    </row>
    <row r="1201" spans="1:38" ht="12.75" hidden="1" customHeight="1" x14ac:dyDescent="0.25">
      <c r="A1201" s="10" t="s">
        <v>2482</v>
      </c>
      <c r="B1201" s="11" t="s">
        <v>2483</v>
      </c>
      <c r="C1201" s="11" t="s">
        <v>567</v>
      </c>
      <c r="D1201" s="90" t="str">
        <f t="shared" si="109"/>
        <v>39</v>
      </c>
      <c r="E1201" s="90" t="str">
        <f t="shared" si="110"/>
        <v>3904</v>
      </c>
      <c r="F1201" s="11" t="s">
        <v>2570</v>
      </c>
      <c r="G1201" s="11" t="s">
        <v>2495</v>
      </c>
      <c r="H1201" s="11">
        <v>217</v>
      </c>
      <c r="I1201" s="11" t="s">
        <v>950</v>
      </c>
      <c r="J1201" s="11" t="s">
        <v>951</v>
      </c>
      <c r="K1201" s="13">
        <v>2</v>
      </c>
      <c r="L1201" s="14">
        <v>0.3</v>
      </c>
      <c r="M1201" s="75">
        <v>0.3</v>
      </c>
      <c r="N1201" s="11" t="s">
        <v>2585</v>
      </c>
      <c r="O1201" s="12" t="s">
        <v>37</v>
      </c>
      <c r="P1201" s="16">
        <v>65738275</v>
      </c>
      <c r="Q1201" s="18">
        <v>1</v>
      </c>
      <c r="R1201" s="20">
        <v>44197</v>
      </c>
      <c r="S1201" s="22">
        <v>12</v>
      </c>
      <c r="T1201" s="7" t="s">
        <v>960</v>
      </c>
      <c r="U1201" s="51">
        <v>1</v>
      </c>
      <c r="V1201" s="79"/>
      <c r="W1201" s="78"/>
      <c r="X1201" s="49">
        <f t="shared" si="108"/>
        <v>0</v>
      </c>
      <c r="Y1201" s="65">
        <v>8227924</v>
      </c>
      <c r="Z1201" s="16">
        <v>762426921</v>
      </c>
      <c r="AA1201" s="16">
        <v>65738275</v>
      </c>
      <c r="AB1201" s="16">
        <v>0</v>
      </c>
      <c r="AC1201" s="16">
        <v>0</v>
      </c>
      <c r="AD1201" s="55">
        <v>65738275</v>
      </c>
      <c r="AF1201" s="58">
        <f t="shared" si="111"/>
        <v>0</v>
      </c>
      <c r="AJ1201" s="83">
        <f t="shared" si="112"/>
        <v>0</v>
      </c>
      <c r="AK1201" s="84">
        <f t="shared" si="113"/>
        <v>0</v>
      </c>
      <c r="AL1201" s="85" t="s">
        <v>2767</v>
      </c>
    </row>
    <row r="1202" spans="1:38" ht="12.75" hidden="1" customHeight="1" x14ac:dyDescent="0.25">
      <c r="A1202" s="10" t="s">
        <v>2482</v>
      </c>
      <c r="B1202" s="11" t="s">
        <v>2483</v>
      </c>
      <c r="C1202" s="11" t="s">
        <v>567</v>
      </c>
      <c r="D1202" s="90" t="str">
        <f t="shared" si="109"/>
        <v>39</v>
      </c>
      <c r="E1202" s="90" t="str">
        <f t="shared" si="110"/>
        <v>3904</v>
      </c>
      <c r="F1202" s="11" t="s">
        <v>2570</v>
      </c>
      <c r="G1202" s="11" t="s">
        <v>2495</v>
      </c>
      <c r="H1202" s="11">
        <v>217</v>
      </c>
      <c r="I1202" s="11" t="s">
        <v>950</v>
      </c>
      <c r="J1202" s="11" t="s">
        <v>951</v>
      </c>
      <c r="K1202" s="13">
        <v>2</v>
      </c>
      <c r="L1202" s="14">
        <v>0.3</v>
      </c>
      <c r="M1202" s="75">
        <v>0.3</v>
      </c>
      <c r="N1202" s="11" t="s">
        <v>2586</v>
      </c>
      <c r="O1202" s="12" t="s">
        <v>37</v>
      </c>
      <c r="P1202" s="16">
        <v>72174274</v>
      </c>
      <c r="Q1202" s="18">
        <v>1</v>
      </c>
      <c r="R1202" s="20">
        <v>44197</v>
      </c>
      <c r="S1202" s="22">
        <v>12</v>
      </c>
      <c r="T1202" s="7" t="s">
        <v>960</v>
      </c>
      <c r="U1202" s="51">
        <v>1</v>
      </c>
      <c r="V1202" s="79"/>
      <c r="W1202" s="78"/>
      <c r="X1202" s="49">
        <f t="shared" si="108"/>
        <v>0</v>
      </c>
      <c r="Y1202" s="65">
        <v>8227924</v>
      </c>
      <c r="Z1202" s="16">
        <v>762426921</v>
      </c>
      <c r="AA1202" s="16">
        <v>72174274</v>
      </c>
      <c r="AB1202" s="16">
        <v>0</v>
      </c>
      <c r="AC1202" s="16">
        <v>0</v>
      </c>
      <c r="AD1202" s="55">
        <v>72174274</v>
      </c>
      <c r="AF1202" s="58">
        <f t="shared" si="111"/>
        <v>0</v>
      </c>
      <c r="AJ1202" s="83">
        <f t="shared" si="112"/>
        <v>0</v>
      </c>
      <c r="AK1202" s="84">
        <f t="shared" si="113"/>
        <v>0</v>
      </c>
      <c r="AL1202" s="85" t="s">
        <v>2767</v>
      </c>
    </row>
    <row r="1203" spans="1:38" ht="12.75" hidden="1" customHeight="1" x14ac:dyDescent="0.25">
      <c r="A1203" s="10" t="s">
        <v>2482</v>
      </c>
      <c r="B1203" s="11" t="s">
        <v>2483</v>
      </c>
      <c r="C1203" s="11" t="s">
        <v>567</v>
      </c>
      <c r="D1203" s="90" t="str">
        <f t="shared" si="109"/>
        <v>39</v>
      </c>
      <c r="E1203" s="90" t="str">
        <f t="shared" si="110"/>
        <v>3904</v>
      </c>
      <c r="F1203" s="11" t="s">
        <v>2570</v>
      </c>
      <c r="G1203" s="11" t="s">
        <v>2495</v>
      </c>
      <c r="H1203" s="11">
        <v>217</v>
      </c>
      <c r="I1203" s="11" t="s">
        <v>950</v>
      </c>
      <c r="J1203" s="11" t="s">
        <v>951</v>
      </c>
      <c r="K1203" s="13">
        <v>2</v>
      </c>
      <c r="L1203" s="14">
        <v>0.3</v>
      </c>
      <c r="M1203" s="75">
        <v>0.3</v>
      </c>
      <c r="N1203" s="11" t="s">
        <v>2587</v>
      </c>
      <c r="O1203" s="12" t="s">
        <v>37</v>
      </c>
      <c r="P1203" s="16">
        <v>4532005</v>
      </c>
      <c r="Q1203" s="18">
        <v>1</v>
      </c>
      <c r="R1203" s="20">
        <v>44197</v>
      </c>
      <c r="S1203" s="22">
        <v>12</v>
      </c>
      <c r="T1203" s="7" t="s">
        <v>960</v>
      </c>
      <c r="U1203" s="51">
        <v>1</v>
      </c>
      <c r="V1203" s="79"/>
      <c r="W1203" s="78"/>
      <c r="X1203" s="49">
        <f t="shared" si="108"/>
        <v>0</v>
      </c>
      <c r="Y1203" s="65">
        <v>8227924</v>
      </c>
      <c r="Z1203" s="16">
        <v>762426921</v>
      </c>
      <c r="AA1203" s="16">
        <v>4532005</v>
      </c>
      <c r="AB1203" s="16">
        <v>0</v>
      </c>
      <c r="AC1203" s="16">
        <v>0</v>
      </c>
      <c r="AD1203" s="55">
        <v>4532005</v>
      </c>
      <c r="AF1203" s="58">
        <f t="shared" si="111"/>
        <v>0</v>
      </c>
      <c r="AJ1203" s="83">
        <f t="shared" si="112"/>
        <v>0</v>
      </c>
      <c r="AK1203" s="84">
        <f t="shared" si="113"/>
        <v>0</v>
      </c>
      <c r="AL1203" s="85" t="s">
        <v>2767</v>
      </c>
    </row>
    <row r="1204" spans="1:38" ht="12.75" hidden="1" customHeight="1" x14ac:dyDescent="0.25">
      <c r="A1204" s="10" t="s">
        <v>2482</v>
      </c>
      <c r="B1204" s="11" t="s">
        <v>2483</v>
      </c>
      <c r="C1204" s="11" t="s">
        <v>567</v>
      </c>
      <c r="D1204" s="90" t="str">
        <f t="shared" si="109"/>
        <v>39</v>
      </c>
      <c r="E1204" s="90" t="str">
        <f t="shared" si="110"/>
        <v>3904</v>
      </c>
      <c r="F1204" s="11" t="s">
        <v>2570</v>
      </c>
      <c r="G1204" s="11" t="s">
        <v>2495</v>
      </c>
      <c r="H1204" s="11">
        <v>217</v>
      </c>
      <c r="I1204" s="11" t="s">
        <v>950</v>
      </c>
      <c r="J1204" s="11" t="s">
        <v>951</v>
      </c>
      <c r="K1204" s="13">
        <v>2</v>
      </c>
      <c r="L1204" s="14">
        <v>0.3</v>
      </c>
      <c r="M1204" s="75">
        <v>0.3</v>
      </c>
      <c r="N1204" s="11" t="s">
        <v>2512</v>
      </c>
      <c r="O1204" s="12" t="s">
        <v>37</v>
      </c>
      <c r="P1204" s="16">
        <v>85740612</v>
      </c>
      <c r="Q1204" s="18">
        <v>1</v>
      </c>
      <c r="R1204" s="20">
        <v>44197</v>
      </c>
      <c r="S1204" s="22">
        <v>12</v>
      </c>
      <c r="T1204" s="7" t="s">
        <v>960</v>
      </c>
      <c r="U1204" s="51">
        <v>1</v>
      </c>
      <c r="V1204" s="79"/>
      <c r="W1204" s="78"/>
      <c r="X1204" s="49">
        <f t="shared" si="108"/>
        <v>0</v>
      </c>
      <c r="Y1204" s="65">
        <v>8227924</v>
      </c>
      <c r="Z1204" s="16">
        <v>762426921</v>
      </c>
      <c r="AA1204" s="16">
        <v>85740612</v>
      </c>
      <c r="AB1204" s="16">
        <v>0</v>
      </c>
      <c r="AC1204" s="16">
        <v>0</v>
      </c>
      <c r="AD1204" s="55">
        <v>85740612</v>
      </c>
      <c r="AF1204" s="58">
        <f t="shared" si="111"/>
        <v>0</v>
      </c>
      <c r="AJ1204" s="83">
        <f t="shared" si="112"/>
        <v>0</v>
      </c>
      <c r="AK1204" s="84">
        <f t="shared" si="113"/>
        <v>0</v>
      </c>
      <c r="AL1204" s="85" t="s">
        <v>2767</v>
      </c>
    </row>
    <row r="1205" spans="1:38" ht="12.75" hidden="1" customHeight="1" x14ac:dyDescent="0.25">
      <c r="A1205" s="10" t="s">
        <v>2482</v>
      </c>
      <c r="B1205" s="11" t="s">
        <v>2483</v>
      </c>
      <c r="C1205" s="11" t="s">
        <v>567</v>
      </c>
      <c r="D1205" s="90" t="str">
        <f t="shared" si="109"/>
        <v>39</v>
      </c>
      <c r="E1205" s="90" t="str">
        <f t="shared" si="110"/>
        <v>3904</v>
      </c>
      <c r="F1205" s="11" t="s">
        <v>2570</v>
      </c>
      <c r="G1205" s="11" t="s">
        <v>2495</v>
      </c>
      <c r="H1205" s="11">
        <v>217</v>
      </c>
      <c r="I1205" s="11" t="s">
        <v>950</v>
      </c>
      <c r="J1205" s="11" t="s">
        <v>951</v>
      </c>
      <c r="K1205" s="13">
        <v>2</v>
      </c>
      <c r="L1205" s="14">
        <v>0.3</v>
      </c>
      <c r="M1205" s="75">
        <v>0.3</v>
      </c>
      <c r="N1205" s="11" t="s">
        <v>2588</v>
      </c>
      <c r="O1205" s="12" t="s">
        <v>37</v>
      </c>
      <c r="P1205" s="16">
        <v>92787386</v>
      </c>
      <c r="Q1205" s="18">
        <v>1</v>
      </c>
      <c r="R1205" s="20">
        <v>44197</v>
      </c>
      <c r="S1205" s="22">
        <v>12</v>
      </c>
      <c r="T1205" s="7" t="s">
        <v>960</v>
      </c>
      <c r="U1205" s="51">
        <v>1</v>
      </c>
      <c r="V1205" s="79"/>
      <c r="W1205" s="78"/>
      <c r="X1205" s="49">
        <f t="shared" si="108"/>
        <v>0</v>
      </c>
      <c r="Y1205" s="65">
        <v>8227924</v>
      </c>
      <c r="Z1205" s="16">
        <v>762426921</v>
      </c>
      <c r="AA1205" s="16">
        <v>92787386</v>
      </c>
      <c r="AB1205" s="16">
        <v>0</v>
      </c>
      <c r="AC1205" s="16">
        <v>0</v>
      </c>
      <c r="AD1205" s="55">
        <v>92787386</v>
      </c>
      <c r="AF1205" s="58">
        <f t="shared" si="111"/>
        <v>0</v>
      </c>
      <c r="AJ1205" s="83">
        <f t="shared" si="112"/>
        <v>0</v>
      </c>
      <c r="AK1205" s="84">
        <f t="shared" si="113"/>
        <v>0</v>
      </c>
      <c r="AL1205" s="85" t="s">
        <v>2767</v>
      </c>
    </row>
    <row r="1206" spans="1:38" ht="12.75" hidden="1" customHeight="1" x14ac:dyDescent="0.25">
      <c r="A1206" s="10" t="s">
        <v>2482</v>
      </c>
      <c r="B1206" s="11" t="s">
        <v>2483</v>
      </c>
      <c r="C1206" s="11" t="s">
        <v>567</v>
      </c>
      <c r="D1206" s="90" t="str">
        <f t="shared" si="109"/>
        <v>39</v>
      </c>
      <c r="E1206" s="90" t="str">
        <f t="shared" si="110"/>
        <v>3904</v>
      </c>
      <c r="F1206" s="11" t="s">
        <v>2570</v>
      </c>
      <c r="G1206" s="11" t="s">
        <v>2495</v>
      </c>
      <c r="H1206" s="11">
        <v>217</v>
      </c>
      <c r="I1206" s="11" t="s">
        <v>950</v>
      </c>
      <c r="J1206" s="11" t="s">
        <v>951</v>
      </c>
      <c r="K1206" s="13">
        <v>2</v>
      </c>
      <c r="L1206" s="14">
        <v>0.3</v>
      </c>
      <c r="M1206" s="75">
        <v>0.3</v>
      </c>
      <c r="N1206" s="11" t="s">
        <v>2571</v>
      </c>
      <c r="O1206" s="12" t="s">
        <v>37</v>
      </c>
      <c r="P1206" s="16">
        <v>50400000</v>
      </c>
      <c r="Q1206" s="18">
        <v>1</v>
      </c>
      <c r="R1206" s="20">
        <v>44197</v>
      </c>
      <c r="S1206" s="22">
        <v>12</v>
      </c>
      <c r="T1206" s="7" t="s">
        <v>960</v>
      </c>
      <c r="U1206" s="51">
        <v>1</v>
      </c>
      <c r="V1206" s="79"/>
      <c r="W1206" s="78"/>
      <c r="X1206" s="49">
        <f t="shared" si="108"/>
        <v>0</v>
      </c>
      <c r="Y1206" s="65">
        <v>8227924</v>
      </c>
      <c r="Z1206" s="16">
        <v>762426921</v>
      </c>
      <c r="AA1206" s="16">
        <v>50400000</v>
      </c>
      <c r="AB1206" s="16">
        <v>0</v>
      </c>
      <c r="AC1206" s="16">
        <v>0</v>
      </c>
      <c r="AD1206" s="55">
        <v>50400000</v>
      </c>
      <c r="AF1206" s="58">
        <f t="shared" si="111"/>
        <v>0</v>
      </c>
      <c r="AJ1206" s="83">
        <f t="shared" si="112"/>
        <v>0</v>
      </c>
      <c r="AK1206" s="84">
        <f t="shared" si="113"/>
        <v>0</v>
      </c>
      <c r="AL1206" s="85" t="s">
        <v>2767</v>
      </c>
    </row>
    <row r="1207" spans="1:38" ht="12.75" hidden="1" customHeight="1" x14ac:dyDescent="0.25">
      <c r="A1207" s="10" t="s">
        <v>2482</v>
      </c>
      <c r="B1207" s="11" t="s">
        <v>2483</v>
      </c>
      <c r="C1207" s="11" t="s">
        <v>567</v>
      </c>
      <c r="D1207" s="90" t="str">
        <f t="shared" si="109"/>
        <v>39</v>
      </c>
      <c r="E1207" s="90" t="str">
        <f t="shared" si="110"/>
        <v>3904</v>
      </c>
      <c r="F1207" s="11" t="s">
        <v>2570</v>
      </c>
      <c r="G1207" s="11" t="s">
        <v>2495</v>
      </c>
      <c r="H1207" s="11">
        <v>217</v>
      </c>
      <c r="I1207" s="11" t="s">
        <v>950</v>
      </c>
      <c r="J1207" s="11" t="s">
        <v>951</v>
      </c>
      <c r="K1207" s="13">
        <v>2</v>
      </c>
      <c r="L1207" s="14">
        <v>0.3</v>
      </c>
      <c r="M1207" s="75">
        <v>0.3</v>
      </c>
      <c r="N1207" s="11" t="s">
        <v>2589</v>
      </c>
      <c r="O1207" s="12" t="s">
        <v>37</v>
      </c>
      <c r="P1207" s="16">
        <v>405393933</v>
      </c>
      <c r="Q1207" s="18">
        <v>1</v>
      </c>
      <c r="R1207" s="20">
        <v>44197</v>
      </c>
      <c r="S1207" s="22">
        <v>12</v>
      </c>
      <c r="T1207" s="7" t="s">
        <v>960</v>
      </c>
      <c r="U1207" s="51">
        <v>1</v>
      </c>
      <c r="V1207" s="79"/>
      <c r="W1207" s="78"/>
      <c r="X1207" s="49">
        <f t="shared" si="108"/>
        <v>0</v>
      </c>
      <c r="Y1207" s="65">
        <v>8227924</v>
      </c>
      <c r="Z1207" s="16">
        <v>762426921</v>
      </c>
      <c r="AA1207" s="16">
        <v>382826445</v>
      </c>
      <c r="AB1207" s="16">
        <v>0</v>
      </c>
      <c r="AC1207" s="16">
        <v>0</v>
      </c>
      <c r="AD1207" s="55">
        <v>382826445</v>
      </c>
      <c r="AF1207" s="58">
        <f t="shared" si="111"/>
        <v>0</v>
      </c>
      <c r="AJ1207" s="83">
        <f t="shared" si="112"/>
        <v>0</v>
      </c>
      <c r="AK1207" s="84">
        <f t="shared" si="113"/>
        <v>0</v>
      </c>
      <c r="AL1207" s="85" t="s">
        <v>2767</v>
      </c>
    </row>
    <row r="1208" spans="1:38" ht="12.75" hidden="1" customHeight="1" x14ac:dyDescent="0.25">
      <c r="A1208" s="10" t="s">
        <v>2482</v>
      </c>
      <c r="B1208" s="11" t="s">
        <v>2483</v>
      </c>
      <c r="C1208" s="11" t="s">
        <v>567</v>
      </c>
      <c r="D1208" s="90" t="str">
        <f t="shared" si="109"/>
        <v>39</v>
      </c>
      <c r="E1208" s="90" t="str">
        <f t="shared" si="110"/>
        <v>3903</v>
      </c>
      <c r="F1208" s="11" t="s">
        <v>2590</v>
      </c>
      <c r="G1208" s="11" t="s">
        <v>623</v>
      </c>
      <c r="H1208" s="11">
        <v>218</v>
      </c>
      <c r="I1208" s="11" t="s">
        <v>957</v>
      </c>
      <c r="J1208" s="11" t="s">
        <v>958</v>
      </c>
      <c r="K1208" s="13">
        <v>250</v>
      </c>
      <c r="L1208" s="14">
        <v>147</v>
      </c>
      <c r="M1208" s="75">
        <v>147</v>
      </c>
      <c r="N1208" s="11" t="s">
        <v>2548</v>
      </c>
      <c r="O1208" s="12" t="s">
        <v>37</v>
      </c>
      <c r="P1208" s="16">
        <v>69054328</v>
      </c>
      <c r="Q1208" s="18">
        <v>1</v>
      </c>
      <c r="R1208" s="20">
        <v>44256</v>
      </c>
      <c r="S1208" s="22">
        <v>10</v>
      </c>
      <c r="T1208" s="7" t="s">
        <v>960</v>
      </c>
      <c r="U1208" s="51">
        <v>1</v>
      </c>
      <c r="V1208" s="79"/>
      <c r="W1208" s="78"/>
      <c r="X1208" s="49">
        <f t="shared" si="108"/>
        <v>0</v>
      </c>
      <c r="Y1208" s="16">
        <v>0</v>
      </c>
      <c r="Z1208" s="16">
        <v>69054328</v>
      </c>
      <c r="AA1208" s="16">
        <v>69054328</v>
      </c>
      <c r="AB1208" s="16">
        <v>0</v>
      </c>
      <c r="AC1208" s="16">
        <v>0</v>
      </c>
      <c r="AD1208" s="55">
        <v>69054328</v>
      </c>
      <c r="AF1208" s="58">
        <f t="shared" si="111"/>
        <v>0</v>
      </c>
      <c r="AJ1208" s="83">
        <f t="shared" si="112"/>
        <v>0</v>
      </c>
      <c r="AK1208" s="84">
        <f t="shared" si="113"/>
        <v>0</v>
      </c>
      <c r="AL1208" s="85"/>
    </row>
    <row r="1209" spans="1:38" ht="12.75" hidden="1" customHeight="1" x14ac:dyDescent="0.25">
      <c r="A1209" s="10" t="s">
        <v>2482</v>
      </c>
      <c r="B1209" s="11" t="s">
        <v>2483</v>
      </c>
      <c r="C1209" s="11" t="s">
        <v>567</v>
      </c>
      <c r="D1209" s="90" t="str">
        <f t="shared" si="109"/>
        <v>39</v>
      </c>
      <c r="E1209" s="90" t="str">
        <f t="shared" si="110"/>
        <v>3903</v>
      </c>
      <c r="F1209" s="11" t="s">
        <v>2547</v>
      </c>
      <c r="G1209" s="11" t="s">
        <v>944</v>
      </c>
      <c r="H1209" s="11">
        <v>218</v>
      </c>
      <c r="I1209" s="11" t="s">
        <v>957</v>
      </c>
      <c r="J1209" s="11" t="s">
        <v>958</v>
      </c>
      <c r="K1209" s="13">
        <v>250</v>
      </c>
      <c r="L1209" s="14">
        <v>147</v>
      </c>
      <c r="M1209" s="75">
        <v>147</v>
      </c>
      <c r="N1209" s="11" t="s">
        <v>2591</v>
      </c>
      <c r="O1209" s="12" t="s">
        <v>37</v>
      </c>
      <c r="P1209" s="16">
        <v>190944000</v>
      </c>
      <c r="Q1209" s="18">
        <v>1</v>
      </c>
      <c r="R1209" s="20">
        <v>44197</v>
      </c>
      <c r="S1209" s="22">
        <v>12</v>
      </c>
      <c r="T1209" s="7" t="s">
        <v>960</v>
      </c>
      <c r="U1209" s="51">
        <v>1</v>
      </c>
      <c r="V1209" s="79"/>
      <c r="W1209" s="78"/>
      <c r="X1209" s="49">
        <f t="shared" si="108"/>
        <v>0</v>
      </c>
      <c r="Y1209" s="16">
        <v>0</v>
      </c>
      <c r="Z1209" s="16">
        <v>3004590087</v>
      </c>
      <c r="AA1209" s="16">
        <v>190944000</v>
      </c>
      <c r="AB1209" s="16">
        <v>0</v>
      </c>
      <c r="AC1209" s="16">
        <v>0</v>
      </c>
      <c r="AD1209" s="55">
        <v>190944000</v>
      </c>
      <c r="AF1209" s="58">
        <f t="shared" si="111"/>
        <v>0</v>
      </c>
      <c r="AJ1209" s="83">
        <f t="shared" si="112"/>
        <v>0</v>
      </c>
      <c r="AK1209" s="84">
        <f t="shared" si="113"/>
        <v>0</v>
      </c>
      <c r="AL1209" s="85"/>
    </row>
    <row r="1210" spans="1:38" ht="12.75" hidden="1" customHeight="1" x14ac:dyDescent="0.25">
      <c r="A1210" s="10" t="s">
        <v>2482</v>
      </c>
      <c r="B1210" s="11" t="s">
        <v>2483</v>
      </c>
      <c r="C1210" s="11" t="s">
        <v>567</v>
      </c>
      <c r="D1210" s="90" t="str">
        <f t="shared" si="109"/>
        <v>39</v>
      </c>
      <c r="E1210" s="90" t="str">
        <f t="shared" si="110"/>
        <v>3903</v>
      </c>
      <c r="F1210" s="11" t="s">
        <v>2547</v>
      </c>
      <c r="G1210" s="11" t="s">
        <v>944</v>
      </c>
      <c r="H1210" s="11">
        <v>218</v>
      </c>
      <c r="I1210" s="11" t="s">
        <v>957</v>
      </c>
      <c r="J1210" s="11" t="s">
        <v>958</v>
      </c>
      <c r="K1210" s="13">
        <v>250</v>
      </c>
      <c r="L1210" s="14">
        <v>147</v>
      </c>
      <c r="M1210" s="75">
        <v>147</v>
      </c>
      <c r="N1210" s="11" t="s">
        <v>2592</v>
      </c>
      <c r="O1210" s="12" t="s">
        <v>37</v>
      </c>
      <c r="P1210" s="16">
        <v>553336333</v>
      </c>
      <c r="Q1210" s="18">
        <v>1</v>
      </c>
      <c r="R1210" s="20">
        <v>44197</v>
      </c>
      <c r="S1210" s="22">
        <v>12</v>
      </c>
      <c r="T1210" s="7" t="s">
        <v>960</v>
      </c>
      <c r="U1210" s="51">
        <v>1</v>
      </c>
      <c r="V1210" s="79"/>
      <c r="W1210" s="78"/>
      <c r="X1210" s="49">
        <f t="shared" si="108"/>
        <v>0</v>
      </c>
      <c r="Y1210" s="16">
        <v>0</v>
      </c>
      <c r="Z1210" s="16">
        <v>3004590087</v>
      </c>
      <c r="AA1210" s="16">
        <v>322367425</v>
      </c>
      <c r="AB1210" s="16">
        <v>0</v>
      </c>
      <c r="AC1210" s="16">
        <v>0</v>
      </c>
      <c r="AD1210" s="55">
        <v>322367425</v>
      </c>
      <c r="AF1210" s="58">
        <f t="shared" si="111"/>
        <v>0</v>
      </c>
      <c r="AJ1210" s="83">
        <f t="shared" si="112"/>
        <v>0</v>
      </c>
      <c r="AK1210" s="84">
        <f t="shared" si="113"/>
        <v>0</v>
      </c>
      <c r="AL1210" s="85"/>
    </row>
    <row r="1211" spans="1:38" ht="12.75" hidden="1" customHeight="1" x14ac:dyDescent="0.25">
      <c r="A1211" s="10" t="s">
        <v>2482</v>
      </c>
      <c r="B1211" s="11" t="s">
        <v>2483</v>
      </c>
      <c r="C1211" s="11" t="s">
        <v>567</v>
      </c>
      <c r="D1211" s="90" t="str">
        <f t="shared" si="109"/>
        <v>39</v>
      </c>
      <c r="E1211" s="90" t="str">
        <f t="shared" si="110"/>
        <v>3903</v>
      </c>
      <c r="F1211" s="11" t="s">
        <v>2547</v>
      </c>
      <c r="G1211" s="11" t="s">
        <v>944</v>
      </c>
      <c r="H1211" s="11">
        <v>218</v>
      </c>
      <c r="I1211" s="11" t="s">
        <v>957</v>
      </c>
      <c r="J1211" s="11" t="s">
        <v>958</v>
      </c>
      <c r="K1211" s="13">
        <v>250</v>
      </c>
      <c r="L1211" s="14">
        <v>147</v>
      </c>
      <c r="M1211" s="75">
        <v>147</v>
      </c>
      <c r="N1211" s="11" t="s">
        <v>2549</v>
      </c>
      <c r="O1211" s="12" t="s">
        <v>37</v>
      </c>
      <c r="P1211" s="16">
        <v>465759087</v>
      </c>
      <c r="Q1211" s="18">
        <v>1</v>
      </c>
      <c r="R1211" s="20">
        <v>44197</v>
      </c>
      <c r="S1211" s="22">
        <v>12</v>
      </c>
      <c r="T1211" s="7" t="s">
        <v>960</v>
      </c>
      <c r="U1211" s="51">
        <v>1</v>
      </c>
      <c r="V1211" s="79"/>
      <c r="W1211" s="78"/>
      <c r="X1211" s="49">
        <f t="shared" si="108"/>
        <v>0</v>
      </c>
      <c r="Y1211" s="16">
        <v>0</v>
      </c>
      <c r="Z1211" s="16">
        <v>3004590087</v>
      </c>
      <c r="AA1211" s="16">
        <v>465759087</v>
      </c>
      <c r="AB1211" s="16">
        <v>0</v>
      </c>
      <c r="AC1211" s="16">
        <v>0</v>
      </c>
      <c r="AD1211" s="55">
        <v>465759087</v>
      </c>
      <c r="AF1211" s="58">
        <f t="shared" si="111"/>
        <v>0</v>
      </c>
      <c r="AJ1211" s="83">
        <f t="shared" si="112"/>
        <v>0</v>
      </c>
      <c r="AK1211" s="84">
        <f t="shared" si="113"/>
        <v>0</v>
      </c>
      <c r="AL1211" s="85"/>
    </row>
    <row r="1212" spans="1:38" ht="12.75" hidden="1" customHeight="1" x14ac:dyDescent="0.25">
      <c r="A1212" s="10" t="s">
        <v>2482</v>
      </c>
      <c r="B1212" s="11" t="s">
        <v>2483</v>
      </c>
      <c r="C1212" s="11" t="s">
        <v>567</v>
      </c>
      <c r="D1212" s="90" t="str">
        <f t="shared" si="109"/>
        <v>39</v>
      </c>
      <c r="E1212" s="90" t="str">
        <f t="shared" si="110"/>
        <v>3903</v>
      </c>
      <c r="F1212" s="11" t="s">
        <v>2547</v>
      </c>
      <c r="G1212" s="11" t="s">
        <v>944</v>
      </c>
      <c r="H1212" s="11">
        <v>218</v>
      </c>
      <c r="I1212" s="11" t="s">
        <v>957</v>
      </c>
      <c r="J1212" s="11" t="s">
        <v>958</v>
      </c>
      <c r="K1212" s="13">
        <v>250</v>
      </c>
      <c r="L1212" s="14">
        <v>147</v>
      </c>
      <c r="M1212" s="75">
        <v>147</v>
      </c>
      <c r="N1212" s="11" t="s">
        <v>2593</v>
      </c>
      <c r="O1212" s="12" t="s">
        <v>37</v>
      </c>
      <c r="P1212" s="16">
        <v>2025519575</v>
      </c>
      <c r="Q1212" s="18">
        <v>1</v>
      </c>
      <c r="R1212" s="20">
        <v>44197</v>
      </c>
      <c r="S1212" s="22">
        <v>12</v>
      </c>
      <c r="T1212" s="7" t="s">
        <v>960</v>
      </c>
      <c r="U1212" s="51">
        <v>1</v>
      </c>
      <c r="V1212" s="79"/>
      <c r="W1212" s="78"/>
      <c r="X1212" s="49">
        <f t="shared" si="108"/>
        <v>0</v>
      </c>
      <c r="Y1212" s="16">
        <v>0</v>
      </c>
      <c r="Z1212" s="16">
        <v>3004590087</v>
      </c>
      <c r="AA1212" s="16">
        <v>2025519575</v>
      </c>
      <c r="AB1212" s="16">
        <v>0</v>
      </c>
      <c r="AC1212" s="16">
        <v>0</v>
      </c>
      <c r="AD1212" s="55">
        <v>2025519575</v>
      </c>
      <c r="AF1212" s="58">
        <f t="shared" si="111"/>
        <v>0</v>
      </c>
      <c r="AJ1212" s="83">
        <f t="shared" si="112"/>
        <v>0</v>
      </c>
      <c r="AK1212" s="84">
        <f t="shared" si="113"/>
        <v>0</v>
      </c>
      <c r="AL1212" s="85"/>
    </row>
    <row r="1213" spans="1:38" ht="12.75" hidden="1" customHeight="1" x14ac:dyDescent="0.25">
      <c r="A1213" s="10" t="s">
        <v>2482</v>
      </c>
      <c r="B1213" s="11" t="s">
        <v>2483</v>
      </c>
      <c r="C1213" s="11" t="s">
        <v>567</v>
      </c>
      <c r="D1213" s="90" t="str">
        <f t="shared" si="109"/>
        <v>39</v>
      </c>
      <c r="E1213" s="90" t="str">
        <f t="shared" si="110"/>
        <v>3904</v>
      </c>
      <c r="F1213" s="11" t="s">
        <v>2594</v>
      </c>
      <c r="G1213" s="11" t="s">
        <v>972</v>
      </c>
      <c r="H1213" s="11">
        <v>221</v>
      </c>
      <c r="I1213" s="11" t="s">
        <v>973</v>
      </c>
      <c r="J1213" s="11" t="s">
        <v>974</v>
      </c>
      <c r="K1213" s="13">
        <v>8</v>
      </c>
      <c r="L1213" s="14">
        <v>3</v>
      </c>
      <c r="M1213" s="75">
        <v>3</v>
      </c>
      <c r="N1213" s="11"/>
      <c r="O1213" s="12" t="s">
        <v>37</v>
      </c>
      <c r="P1213" s="16">
        <v>39766808</v>
      </c>
      <c r="Q1213" s="18">
        <v>1</v>
      </c>
      <c r="R1213" s="20">
        <v>44256</v>
      </c>
      <c r="S1213" s="22">
        <v>10</v>
      </c>
      <c r="T1213" s="7" t="s">
        <v>85</v>
      </c>
      <c r="U1213" s="51">
        <v>1</v>
      </c>
      <c r="V1213" s="79"/>
      <c r="W1213" s="78"/>
      <c r="X1213" s="49">
        <f t="shared" si="108"/>
        <v>0</v>
      </c>
      <c r="Y1213" s="65" t="s">
        <v>2595</v>
      </c>
      <c r="Z1213" s="16">
        <v>28346867</v>
      </c>
      <c r="AA1213" s="16">
        <v>39766808</v>
      </c>
      <c r="AB1213" s="16">
        <v>0</v>
      </c>
      <c r="AC1213" s="16">
        <v>0</v>
      </c>
      <c r="AD1213" s="55">
        <v>39766808</v>
      </c>
      <c r="AF1213" s="58">
        <f t="shared" si="111"/>
        <v>0</v>
      </c>
      <c r="AJ1213" s="83">
        <f t="shared" si="112"/>
        <v>0</v>
      </c>
      <c r="AK1213" s="84">
        <f t="shared" si="113"/>
        <v>0</v>
      </c>
      <c r="AL1213" s="85" t="s">
        <v>2767</v>
      </c>
    </row>
    <row r="1214" spans="1:38" ht="12.75" hidden="1" customHeight="1" x14ac:dyDescent="0.25">
      <c r="A1214" s="10" t="s">
        <v>2482</v>
      </c>
      <c r="B1214" s="11" t="s">
        <v>2483</v>
      </c>
      <c r="C1214" s="11" t="s">
        <v>567</v>
      </c>
      <c r="D1214" s="90" t="str">
        <f t="shared" si="109"/>
        <v>39</v>
      </c>
      <c r="E1214" s="90" t="str">
        <f t="shared" si="110"/>
        <v>3904</v>
      </c>
      <c r="F1214" s="11" t="s">
        <v>2594</v>
      </c>
      <c r="G1214" s="11" t="s">
        <v>2493</v>
      </c>
      <c r="H1214" s="11">
        <v>221</v>
      </c>
      <c r="I1214" s="11" t="s">
        <v>973</v>
      </c>
      <c r="J1214" s="11" t="s">
        <v>974</v>
      </c>
      <c r="K1214" s="13">
        <v>8</v>
      </c>
      <c r="L1214" s="14">
        <v>3</v>
      </c>
      <c r="M1214" s="75">
        <v>3</v>
      </c>
      <c r="N1214" s="11"/>
      <c r="O1214" s="12" t="s">
        <v>37</v>
      </c>
      <c r="P1214" s="16">
        <v>94374725</v>
      </c>
      <c r="Q1214" s="18">
        <v>1</v>
      </c>
      <c r="R1214" s="20">
        <v>44256</v>
      </c>
      <c r="S1214" s="22">
        <v>10</v>
      </c>
      <c r="T1214" s="7" t="s">
        <v>85</v>
      </c>
      <c r="U1214" s="51">
        <v>1</v>
      </c>
      <c r="V1214" s="79"/>
      <c r="W1214" s="78"/>
      <c r="X1214" s="49">
        <f t="shared" si="108"/>
        <v>0</v>
      </c>
      <c r="Y1214" s="16">
        <v>0</v>
      </c>
      <c r="Z1214" s="16">
        <v>94374725</v>
      </c>
      <c r="AA1214" s="16">
        <v>94374725</v>
      </c>
      <c r="AB1214" s="16">
        <v>0</v>
      </c>
      <c r="AC1214" s="16">
        <v>0</v>
      </c>
      <c r="AD1214" s="55">
        <v>94374725</v>
      </c>
      <c r="AF1214" s="58">
        <f t="shared" si="111"/>
        <v>0</v>
      </c>
      <c r="AJ1214" s="83">
        <f t="shared" si="112"/>
        <v>0</v>
      </c>
      <c r="AK1214" s="84">
        <f t="shared" si="113"/>
        <v>0</v>
      </c>
      <c r="AL1214" s="85"/>
    </row>
    <row r="1215" spans="1:38" ht="12.75" hidden="1" customHeight="1" x14ac:dyDescent="0.25">
      <c r="A1215" s="10" t="s">
        <v>2482</v>
      </c>
      <c r="B1215" s="11" t="s">
        <v>2483</v>
      </c>
      <c r="C1215" s="11" t="s">
        <v>567</v>
      </c>
      <c r="D1215" s="90" t="str">
        <f t="shared" si="109"/>
        <v>39</v>
      </c>
      <c r="E1215" s="90" t="str">
        <f t="shared" si="110"/>
        <v>3904</v>
      </c>
      <c r="F1215" s="11" t="s">
        <v>2594</v>
      </c>
      <c r="G1215" s="11" t="s">
        <v>2497</v>
      </c>
      <c r="H1215" s="11">
        <v>221</v>
      </c>
      <c r="I1215" s="11" t="s">
        <v>973</v>
      </c>
      <c r="J1215" s="11" t="s">
        <v>974</v>
      </c>
      <c r="K1215" s="13">
        <v>8</v>
      </c>
      <c r="L1215" s="14">
        <v>3</v>
      </c>
      <c r="M1215" s="75">
        <v>3</v>
      </c>
      <c r="N1215" s="11" t="s">
        <v>2557</v>
      </c>
      <c r="O1215" s="12" t="s">
        <v>37</v>
      </c>
      <c r="P1215" s="16">
        <v>28346867</v>
      </c>
      <c r="Q1215" s="18">
        <v>1</v>
      </c>
      <c r="R1215" s="20">
        <v>44256</v>
      </c>
      <c r="S1215" s="22">
        <v>10</v>
      </c>
      <c r="T1215" s="7" t="s">
        <v>85</v>
      </c>
      <c r="U1215" s="51">
        <v>1</v>
      </c>
      <c r="V1215" s="79"/>
      <c r="W1215" s="78"/>
      <c r="X1215" s="49">
        <f t="shared" si="108"/>
        <v>0</v>
      </c>
      <c r="Y1215" s="65">
        <v>11419941</v>
      </c>
      <c r="Z1215" s="16">
        <v>39766808</v>
      </c>
      <c r="AA1215" s="16">
        <v>28346867</v>
      </c>
      <c r="AB1215" s="16">
        <v>0</v>
      </c>
      <c r="AC1215" s="16">
        <v>0</v>
      </c>
      <c r="AD1215" s="55">
        <v>28346867</v>
      </c>
      <c r="AF1215" s="58">
        <f t="shared" si="111"/>
        <v>0</v>
      </c>
      <c r="AJ1215" s="83">
        <f t="shared" si="112"/>
        <v>0</v>
      </c>
      <c r="AK1215" s="84">
        <f t="shared" si="113"/>
        <v>0</v>
      </c>
      <c r="AL1215" s="85" t="s">
        <v>2767</v>
      </c>
    </row>
    <row r="1216" spans="1:38" ht="12.75" hidden="1" customHeight="1" x14ac:dyDescent="0.25">
      <c r="A1216" s="10" t="s">
        <v>2482</v>
      </c>
      <c r="B1216" s="11" t="s">
        <v>2483</v>
      </c>
      <c r="C1216" s="11" t="s">
        <v>567</v>
      </c>
      <c r="D1216" s="90" t="str">
        <f t="shared" si="109"/>
        <v>39</v>
      </c>
      <c r="E1216" s="90" t="str">
        <f t="shared" si="110"/>
        <v>3903</v>
      </c>
      <c r="F1216" s="11" t="s">
        <v>2596</v>
      </c>
      <c r="G1216" s="11" t="s">
        <v>623</v>
      </c>
      <c r="H1216" s="11">
        <v>221</v>
      </c>
      <c r="I1216" s="11" t="s">
        <v>973</v>
      </c>
      <c r="J1216" s="11" t="s">
        <v>974</v>
      </c>
      <c r="K1216" s="13">
        <v>8</v>
      </c>
      <c r="L1216" s="14">
        <v>3</v>
      </c>
      <c r="M1216" s="75">
        <v>3</v>
      </c>
      <c r="N1216" s="11" t="s">
        <v>2597</v>
      </c>
      <c r="O1216" s="12" t="s">
        <v>37</v>
      </c>
      <c r="P1216" s="16">
        <v>139541409</v>
      </c>
      <c r="Q1216" s="18">
        <v>1</v>
      </c>
      <c r="R1216" s="20">
        <v>44197</v>
      </c>
      <c r="S1216" s="22">
        <v>12</v>
      </c>
      <c r="T1216" s="7" t="s">
        <v>936</v>
      </c>
      <c r="U1216" s="51">
        <v>1</v>
      </c>
      <c r="V1216" s="79"/>
      <c r="W1216" s="78"/>
      <c r="X1216" s="49">
        <f t="shared" si="108"/>
        <v>0</v>
      </c>
      <c r="Y1216" s="65" t="s">
        <v>2598</v>
      </c>
      <c r="Z1216" s="16">
        <v>851361843</v>
      </c>
      <c r="AA1216" s="16">
        <v>139541409</v>
      </c>
      <c r="AB1216" s="16">
        <v>0</v>
      </c>
      <c r="AC1216" s="16">
        <v>0</v>
      </c>
      <c r="AD1216" s="55">
        <v>139541409</v>
      </c>
      <c r="AF1216" s="58">
        <f t="shared" si="111"/>
        <v>0</v>
      </c>
      <c r="AJ1216" s="83">
        <f t="shared" si="112"/>
        <v>0</v>
      </c>
      <c r="AK1216" s="84">
        <f t="shared" si="113"/>
        <v>0</v>
      </c>
      <c r="AL1216" s="85" t="s">
        <v>2767</v>
      </c>
    </row>
    <row r="1217" spans="1:38" ht="12.75" hidden="1" customHeight="1" x14ac:dyDescent="0.25">
      <c r="A1217" s="10" t="s">
        <v>2482</v>
      </c>
      <c r="B1217" s="11" t="s">
        <v>2483</v>
      </c>
      <c r="C1217" s="11" t="s">
        <v>567</v>
      </c>
      <c r="D1217" s="90" t="str">
        <f t="shared" si="109"/>
        <v>39</v>
      </c>
      <c r="E1217" s="90" t="str">
        <f t="shared" si="110"/>
        <v>3903</v>
      </c>
      <c r="F1217" s="11" t="s">
        <v>2596</v>
      </c>
      <c r="G1217" s="11" t="s">
        <v>623</v>
      </c>
      <c r="H1217" s="11">
        <v>221</v>
      </c>
      <c r="I1217" s="11" t="s">
        <v>973</v>
      </c>
      <c r="J1217" s="11" t="s">
        <v>974</v>
      </c>
      <c r="K1217" s="13">
        <v>8</v>
      </c>
      <c r="L1217" s="14">
        <v>3</v>
      </c>
      <c r="M1217" s="75">
        <v>3</v>
      </c>
      <c r="N1217" s="11" t="s">
        <v>2599</v>
      </c>
      <c r="O1217" s="12" t="s">
        <v>37</v>
      </c>
      <c r="P1217" s="16">
        <v>235000000</v>
      </c>
      <c r="Q1217" s="18">
        <v>1</v>
      </c>
      <c r="R1217" s="20">
        <v>44197</v>
      </c>
      <c r="S1217" s="22">
        <v>12</v>
      </c>
      <c r="T1217" s="7" t="s">
        <v>936</v>
      </c>
      <c r="U1217" s="51">
        <v>1</v>
      </c>
      <c r="V1217" s="79"/>
      <c r="W1217" s="78"/>
      <c r="X1217" s="49">
        <f t="shared" si="108"/>
        <v>0</v>
      </c>
      <c r="Y1217" s="65" t="s">
        <v>2598</v>
      </c>
      <c r="Z1217" s="16">
        <v>851361843</v>
      </c>
      <c r="AA1217" s="16">
        <v>235000000</v>
      </c>
      <c r="AB1217" s="16">
        <v>0</v>
      </c>
      <c r="AC1217" s="16">
        <v>0</v>
      </c>
      <c r="AD1217" s="55">
        <v>235000000</v>
      </c>
      <c r="AF1217" s="58">
        <f t="shared" si="111"/>
        <v>0</v>
      </c>
      <c r="AJ1217" s="83">
        <f t="shared" si="112"/>
        <v>0</v>
      </c>
      <c r="AK1217" s="84">
        <f t="shared" si="113"/>
        <v>0</v>
      </c>
      <c r="AL1217" s="85" t="s">
        <v>2767</v>
      </c>
    </row>
    <row r="1218" spans="1:38" ht="12.75" hidden="1" customHeight="1" x14ac:dyDescent="0.25">
      <c r="A1218" s="10" t="s">
        <v>2482</v>
      </c>
      <c r="B1218" s="11" t="s">
        <v>2483</v>
      </c>
      <c r="C1218" s="11" t="s">
        <v>567</v>
      </c>
      <c r="D1218" s="90" t="str">
        <f t="shared" si="109"/>
        <v>39</v>
      </c>
      <c r="E1218" s="90" t="str">
        <f t="shared" si="110"/>
        <v>3903</v>
      </c>
      <c r="F1218" s="11" t="s">
        <v>2596</v>
      </c>
      <c r="G1218" s="11" t="s">
        <v>623</v>
      </c>
      <c r="H1218" s="11">
        <v>221</v>
      </c>
      <c r="I1218" s="11" t="s">
        <v>973</v>
      </c>
      <c r="J1218" s="11" t="s">
        <v>974</v>
      </c>
      <c r="K1218" s="13">
        <v>8</v>
      </c>
      <c r="L1218" s="14">
        <v>3</v>
      </c>
      <c r="M1218" s="75">
        <v>3</v>
      </c>
      <c r="N1218" s="11" t="s">
        <v>2600</v>
      </c>
      <c r="O1218" s="12" t="s">
        <v>37</v>
      </c>
      <c r="P1218" s="16">
        <v>1800000</v>
      </c>
      <c r="Q1218" s="18">
        <v>1</v>
      </c>
      <c r="R1218" s="20">
        <v>44197</v>
      </c>
      <c r="S1218" s="22">
        <v>12</v>
      </c>
      <c r="T1218" s="7" t="s">
        <v>936</v>
      </c>
      <c r="U1218" s="51">
        <v>1</v>
      </c>
      <c r="V1218" s="79"/>
      <c r="W1218" s="78"/>
      <c r="X1218" s="49">
        <f t="shared" si="108"/>
        <v>0</v>
      </c>
      <c r="Y1218" s="65" t="s">
        <v>2598</v>
      </c>
      <c r="Z1218" s="16">
        <v>851361843</v>
      </c>
      <c r="AA1218" s="16">
        <v>1800000</v>
      </c>
      <c r="AB1218" s="16">
        <v>0</v>
      </c>
      <c r="AC1218" s="16">
        <v>0</v>
      </c>
      <c r="AD1218" s="55">
        <v>1800000</v>
      </c>
      <c r="AF1218" s="58">
        <f t="shared" si="111"/>
        <v>0</v>
      </c>
      <c r="AJ1218" s="83">
        <f t="shared" si="112"/>
        <v>0</v>
      </c>
      <c r="AK1218" s="84">
        <f t="shared" si="113"/>
        <v>0</v>
      </c>
      <c r="AL1218" s="85" t="s">
        <v>2767</v>
      </c>
    </row>
    <row r="1219" spans="1:38" ht="12.75" hidden="1" customHeight="1" x14ac:dyDescent="0.25">
      <c r="A1219" s="10" t="s">
        <v>2482</v>
      </c>
      <c r="B1219" s="11" t="s">
        <v>2483</v>
      </c>
      <c r="C1219" s="11" t="s">
        <v>567</v>
      </c>
      <c r="D1219" s="90" t="str">
        <f t="shared" si="109"/>
        <v>39</v>
      </c>
      <c r="E1219" s="90" t="str">
        <f t="shared" si="110"/>
        <v>3903</v>
      </c>
      <c r="F1219" s="11" t="s">
        <v>2596</v>
      </c>
      <c r="G1219" s="11" t="s">
        <v>623</v>
      </c>
      <c r="H1219" s="11">
        <v>221</v>
      </c>
      <c r="I1219" s="11" t="s">
        <v>973</v>
      </c>
      <c r="J1219" s="11" t="s">
        <v>974</v>
      </c>
      <c r="K1219" s="13">
        <v>8</v>
      </c>
      <c r="L1219" s="14">
        <v>3</v>
      </c>
      <c r="M1219" s="75">
        <v>3</v>
      </c>
      <c r="N1219" s="11" t="s">
        <v>2601</v>
      </c>
      <c r="O1219" s="12" t="s">
        <v>37</v>
      </c>
      <c r="P1219" s="16">
        <v>41200000</v>
      </c>
      <c r="Q1219" s="18">
        <v>1</v>
      </c>
      <c r="R1219" s="20">
        <v>44197</v>
      </c>
      <c r="S1219" s="22">
        <v>12</v>
      </c>
      <c r="T1219" s="7" t="s">
        <v>936</v>
      </c>
      <c r="U1219" s="51">
        <v>1</v>
      </c>
      <c r="V1219" s="79"/>
      <c r="W1219" s="78"/>
      <c r="X1219" s="49">
        <f t="shared" si="108"/>
        <v>0</v>
      </c>
      <c r="Y1219" s="65" t="s">
        <v>2598</v>
      </c>
      <c r="Z1219" s="16">
        <v>851361843</v>
      </c>
      <c r="AA1219" s="16">
        <v>41200000</v>
      </c>
      <c r="AB1219" s="16">
        <v>0</v>
      </c>
      <c r="AC1219" s="16">
        <v>0</v>
      </c>
      <c r="AD1219" s="55">
        <v>41200000</v>
      </c>
      <c r="AF1219" s="58">
        <f t="shared" si="111"/>
        <v>0</v>
      </c>
      <c r="AJ1219" s="83">
        <f t="shared" si="112"/>
        <v>0</v>
      </c>
      <c r="AK1219" s="84">
        <f t="shared" si="113"/>
        <v>0</v>
      </c>
      <c r="AL1219" s="85" t="s">
        <v>2767</v>
      </c>
    </row>
    <row r="1220" spans="1:38" ht="12.75" hidden="1" customHeight="1" x14ac:dyDescent="0.25">
      <c r="A1220" s="10" t="s">
        <v>2482</v>
      </c>
      <c r="B1220" s="11" t="s">
        <v>2483</v>
      </c>
      <c r="C1220" s="11" t="s">
        <v>567</v>
      </c>
      <c r="D1220" s="90" t="str">
        <f t="shared" si="109"/>
        <v>39</v>
      </c>
      <c r="E1220" s="90" t="str">
        <f t="shared" si="110"/>
        <v>3903</v>
      </c>
      <c r="F1220" s="11" t="s">
        <v>2596</v>
      </c>
      <c r="G1220" s="11" t="s">
        <v>623</v>
      </c>
      <c r="H1220" s="11">
        <v>221</v>
      </c>
      <c r="I1220" s="11" t="s">
        <v>973</v>
      </c>
      <c r="J1220" s="11" t="s">
        <v>974</v>
      </c>
      <c r="K1220" s="13">
        <v>8</v>
      </c>
      <c r="L1220" s="14">
        <v>3</v>
      </c>
      <c r="M1220" s="75">
        <v>3</v>
      </c>
      <c r="N1220" s="11" t="s">
        <v>2602</v>
      </c>
      <c r="O1220" s="12" t="s">
        <v>37</v>
      </c>
      <c r="P1220" s="16">
        <v>138020434</v>
      </c>
      <c r="Q1220" s="18">
        <v>1</v>
      </c>
      <c r="R1220" s="20">
        <v>44197</v>
      </c>
      <c r="S1220" s="22">
        <v>12</v>
      </c>
      <c r="T1220" s="7" t="s">
        <v>936</v>
      </c>
      <c r="U1220" s="51">
        <v>1</v>
      </c>
      <c r="V1220" s="79"/>
      <c r="W1220" s="78"/>
      <c r="X1220" s="49">
        <f t="shared" si="108"/>
        <v>0</v>
      </c>
      <c r="Y1220" s="65" t="s">
        <v>2598</v>
      </c>
      <c r="Z1220" s="16">
        <v>851361843</v>
      </c>
      <c r="AA1220" s="16">
        <v>138020434</v>
      </c>
      <c r="AB1220" s="16">
        <v>0</v>
      </c>
      <c r="AC1220" s="16">
        <v>0</v>
      </c>
      <c r="AD1220" s="55">
        <v>138020434</v>
      </c>
      <c r="AF1220" s="58">
        <f t="shared" si="111"/>
        <v>0</v>
      </c>
      <c r="AJ1220" s="83">
        <f t="shared" si="112"/>
        <v>0</v>
      </c>
      <c r="AK1220" s="84">
        <f t="shared" si="113"/>
        <v>0</v>
      </c>
      <c r="AL1220" s="85" t="s">
        <v>2767</v>
      </c>
    </row>
    <row r="1221" spans="1:38" ht="12.75" hidden="1" customHeight="1" x14ac:dyDescent="0.25">
      <c r="A1221" s="10" t="s">
        <v>2482</v>
      </c>
      <c r="B1221" s="11" t="s">
        <v>2483</v>
      </c>
      <c r="C1221" s="11" t="s">
        <v>567</v>
      </c>
      <c r="D1221" s="90" t="str">
        <f t="shared" si="109"/>
        <v>39</v>
      </c>
      <c r="E1221" s="90" t="str">
        <f t="shared" si="110"/>
        <v>3903</v>
      </c>
      <c r="F1221" s="11" t="s">
        <v>2596</v>
      </c>
      <c r="G1221" s="11" t="s">
        <v>623</v>
      </c>
      <c r="H1221" s="11">
        <v>221</v>
      </c>
      <c r="I1221" s="11" t="s">
        <v>973</v>
      </c>
      <c r="J1221" s="11" t="s">
        <v>974</v>
      </c>
      <c r="K1221" s="13">
        <v>8</v>
      </c>
      <c r="L1221" s="14">
        <v>3</v>
      </c>
      <c r="M1221" s="75">
        <v>3</v>
      </c>
      <c r="N1221" s="11" t="s">
        <v>2512</v>
      </c>
      <c r="O1221" s="12" t="s">
        <v>37</v>
      </c>
      <c r="P1221" s="16">
        <v>100000000</v>
      </c>
      <c r="Q1221" s="18">
        <v>1</v>
      </c>
      <c r="R1221" s="20">
        <v>44197</v>
      </c>
      <c r="S1221" s="22">
        <v>12</v>
      </c>
      <c r="T1221" s="7" t="s">
        <v>936</v>
      </c>
      <c r="U1221" s="51">
        <v>1</v>
      </c>
      <c r="V1221" s="79"/>
      <c r="W1221" s="78"/>
      <c r="X1221" s="49">
        <f t="shared" si="108"/>
        <v>0</v>
      </c>
      <c r="Y1221" s="65" t="s">
        <v>2598</v>
      </c>
      <c r="Z1221" s="16">
        <v>851361843</v>
      </c>
      <c r="AA1221" s="16">
        <v>100000000</v>
      </c>
      <c r="AB1221" s="16">
        <v>0</v>
      </c>
      <c r="AC1221" s="16">
        <v>0</v>
      </c>
      <c r="AD1221" s="55">
        <v>100000000</v>
      </c>
      <c r="AF1221" s="58">
        <f t="shared" si="111"/>
        <v>0</v>
      </c>
      <c r="AJ1221" s="83">
        <f t="shared" si="112"/>
        <v>0</v>
      </c>
      <c r="AK1221" s="84">
        <f t="shared" si="113"/>
        <v>0</v>
      </c>
      <c r="AL1221" s="85" t="s">
        <v>2767</v>
      </c>
    </row>
    <row r="1222" spans="1:38" ht="12.75" hidden="1" customHeight="1" x14ac:dyDescent="0.25">
      <c r="A1222" s="10" t="s">
        <v>2482</v>
      </c>
      <c r="B1222" s="11" t="s">
        <v>2483</v>
      </c>
      <c r="C1222" s="11" t="s">
        <v>567</v>
      </c>
      <c r="D1222" s="90" t="str">
        <f t="shared" si="109"/>
        <v>39</v>
      </c>
      <c r="E1222" s="90" t="str">
        <f t="shared" si="110"/>
        <v>3903</v>
      </c>
      <c r="F1222" s="11" t="s">
        <v>2596</v>
      </c>
      <c r="G1222" s="11" t="s">
        <v>623</v>
      </c>
      <c r="H1222" s="11">
        <v>221</v>
      </c>
      <c r="I1222" s="11" t="s">
        <v>973</v>
      </c>
      <c r="J1222" s="11" t="s">
        <v>974</v>
      </c>
      <c r="K1222" s="13">
        <v>8</v>
      </c>
      <c r="L1222" s="14">
        <v>3</v>
      </c>
      <c r="M1222" s="75">
        <v>3</v>
      </c>
      <c r="N1222" s="11" t="s">
        <v>2548</v>
      </c>
      <c r="O1222" s="12" t="s">
        <v>37</v>
      </c>
      <c r="P1222" s="16">
        <v>50000000</v>
      </c>
      <c r="Q1222" s="18">
        <v>1</v>
      </c>
      <c r="R1222" s="20">
        <v>44197</v>
      </c>
      <c r="S1222" s="22">
        <v>12</v>
      </c>
      <c r="T1222" s="7" t="s">
        <v>936</v>
      </c>
      <c r="U1222" s="51">
        <v>1</v>
      </c>
      <c r="V1222" s="79"/>
      <c r="W1222" s="78"/>
      <c r="X1222" s="49">
        <f t="shared" si="108"/>
        <v>0</v>
      </c>
      <c r="Y1222" s="65" t="s">
        <v>2598</v>
      </c>
      <c r="Z1222" s="16">
        <v>851361843</v>
      </c>
      <c r="AA1222" s="16">
        <v>50000000</v>
      </c>
      <c r="AB1222" s="16">
        <v>0</v>
      </c>
      <c r="AC1222" s="16">
        <v>0</v>
      </c>
      <c r="AD1222" s="55">
        <v>50000000</v>
      </c>
      <c r="AF1222" s="58">
        <f t="shared" si="111"/>
        <v>0</v>
      </c>
      <c r="AJ1222" s="83">
        <f t="shared" si="112"/>
        <v>0</v>
      </c>
      <c r="AK1222" s="84">
        <f t="shared" si="113"/>
        <v>0</v>
      </c>
      <c r="AL1222" s="85" t="s">
        <v>2767</v>
      </c>
    </row>
    <row r="1223" spans="1:38" ht="12.75" hidden="1" customHeight="1" x14ac:dyDescent="0.25">
      <c r="A1223" s="10" t="s">
        <v>2482</v>
      </c>
      <c r="B1223" s="11" t="s">
        <v>2483</v>
      </c>
      <c r="C1223" s="11" t="s">
        <v>567</v>
      </c>
      <c r="D1223" s="90" t="str">
        <f t="shared" si="109"/>
        <v>39</v>
      </c>
      <c r="E1223" s="90" t="str">
        <f t="shared" si="110"/>
        <v>3903</v>
      </c>
      <c r="F1223" s="11" t="s">
        <v>2596</v>
      </c>
      <c r="G1223" s="11" t="s">
        <v>623</v>
      </c>
      <c r="H1223" s="11">
        <v>221</v>
      </c>
      <c r="I1223" s="11" t="s">
        <v>973</v>
      </c>
      <c r="J1223" s="11" t="s">
        <v>974</v>
      </c>
      <c r="K1223" s="13">
        <v>8</v>
      </c>
      <c r="L1223" s="14">
        <v>3</v>
      </c>
      <c r="M1223" s="75">
        <v>3</v>
      </c>
      <c r="N1223" s="11" t="s">
        <v>2603</v>
      </c>
      <c r="O1223" s="12" t="s">
        <v>37</v>
      </c>
      <c r="P1223" s="16">
        <v>65056000</v>
      </c>
      <c r="Q1223" s="18">
        <v>1</v>
      </c>
      <c r="R1223" s="20">
        <v>44197</v>
      </c>
      <c r="S1223" s="22">
        <v>12</v>
      </c>
      <c r="T1223" s="7" t="s">
        <v>936</v>
      </c>
      <c r="U1223" s="51">
        <v>1</v>
      </c>
      <c r="V1223" s="79"/>
      <c r="W1223" s="78"/>
      <c r="X1223" s="49">
        <f t="shared" si="108"/>
        <v>0</v>
      </c>
      <c r="Y1223" s="65" t="s">
        <v>2598</v>
      </c>
      <c r="Z1223" s="16">
        <v>851361843</v>
      </c>
      <c r="AA1223" s="16">
        <v>65056000</v>
      </c>
      <c r="AB1223" s="16">
        <v>0</v>
      </c>
      <c r="AC1223" s="16">
        <v>0</v>
      </c>
      <c r="AD1223" s="55">
        <v>65056000</v>
      </c>
      <c r="AF1223" s="58">
        <f t="shared" si="111"/>
        <v>0</v>
      </c>
      <c r="AJ1223" s="83">
        <f t="shared" si="112"/>
        <v>0</v>
      </c>
      <c r="AK1223" s="84">
        <f t="shared" si="113"/>
        <v>0</v>
      </c>
      <c r="AL1223" s="85" t="s">
        <v>2767</v>
      </c>
    </row>
    <row r="1224" spans="1:38" ht="12.75" hidden="1" customHeight="1" x14ac:dyDescent="0.25">
      <c r="A1224" s="10" t="s">
        <v>2482</v>
      </c>
      <c r="B1224" s="11" t="s">
        <v>2483</v>
      </c>
      <c r="C1224" s="11" t="s">
        <v>567</v>
      </c>
      <c r="D1224" s="90" t="str">
        <f t="shared" si="109"/>
        <v>39</v>
      </c>
      <c r="E1224" s="90" t="str">
        <f t="shared" si="110"/>
        <v>3903</v>
      </c>
      <c r="F1224" s="11" t="s">
        <v>2596</v>
      </c>
      <c r="G1224" s="11" t="s">
        <v>623</v>
      </c>
      <c r="H1224" s="11">
        <v>221</v>
      </c>
      <c r="I1224" s="11" t="s">
        <v>973</v>
      </c>
      <c r="J1224" s="11" t="s">
        <v>974</v>
      </c>
      <c r="K1224" s="13">
        <v>8</v>
      </c>
      <c r="L1224" s="14">
        <v>3</v>
      </c>
      <c r="M1224" s="75">
        <v>3</v>
      </c>
      <c r="N1224" s="11" t="s">
        <v>2604</v>
      </c>
      <c r="O1224" s="12" t="s">
        <v>37</v>
      </c>
      <c r="P1224" s="16">
        <v>90744000</v>
      </c>
      <c r="Q1224" s="18">
        <v>1</v>
      </c>
      <c r="R1224" s="20">
        <v>44197</v>
      </c>
      <c r="S1224" s="22">
        <v>12</v>
      </c>
      <c r="T1224" s="7" t="s">
        <v>960</v>
      </c>
      <c r="U1224" s="51">
        <v>1</v>
      </c>
      <c r="V1224" s="79"/>
      <c r="W1224" s="78"/>
      <c r="X1224" s="49">
        <f t="shared" si="108"/>
        <v>0</v>
      </c>
      <c r="Y1224" s="65" t="s">
        <v>2598</v>
      </c>
      <c r="Z1224" s="16">
        <v>851361843</v>
      </c>
      <c r="AA1224" s="16">
        <v>90744000</v>
      </c>
      <c r="AB1224" s="16">
        <v>0</v>
      </c>
      <c r="AC1224" s="16">
        <v>0</v>
      </c>
      <c r="AD1224" s="55">
        <v>90744000</v>
      </c>
      <c r="AF1224" s="58">
        <f t="shared" si="111"/>
        <v>0</v>
      </c>
      <c r="AJ1224" s="83">
        <f t="shared" si="112"/>
        <v>0</v>
      </c>
      <c r="AK1224" s="84">
        <f t="shared" si="113"/>
        <v>0</v>
      </c>
      <c r="AL1224" s="85" t="s">
        <v>2767</v>
      </c>
    </row>
    <row r="1225" spans="1:38" ht="12.75" hidden="1" customHeight="1" x14ac:dyDescent="0.25">
      <c r="A1225" s="10" t="s">
        <v>2482</v>
      </c>
      <c r="B1225" s="11" t="s">
        <v>2483</v>
      </c>
      <c r="C1225" s="11" t="s">
        <v>567</v>
      </c>
      <c r="D1225" s="90" t="str">
        <f t="shared" si="109"/>
        <v>39</v>
      </c>
      <c r="E1225" s="90" t="str">
        <f t="shared" si="110"/>
        <v>3903</v>
      </c>
      <c r="F1225" s="11" t="s">
        <v>2596</v>
      </c>
      <c r="G1225" s="11" t="s">
        <v>944</v>
      </c>
      <c r="H1225" s="11">
        <v>221</v>
      </c>
      <c r="I1225" s="11" t="s">
        <v>973</v>
      </c>
      <c r="J1225" s="11" t="s">
        <v>974</v>
      </c>
      <c r="K1225" s="13">
        <v>8</v>
      </c>
      <c r="L1225" s="14">
        <v>3</v>
      </c>
      <c r="M1225" s="75">
        <v>3</v>
      </c>
      <c r="N1225" s="11" t="s">
        <v>2605</v>
      </c>
      <c r="O1225" s="12" t="s">
        <v>37</v>
      </c>
      <c r="P1225" s="16">
        <v>193669362</v>
      </c>
      <c r="Q1225" s="18">
        <v>1</v>
      </c>
      <c r="R1225" s="20">
        <v>44197</v>
      </c>
      <c r="S1225" s="22">
        <v>12</v>
      </c>
      <c r="T1225" s="7" t="s">
        <v>936</v>
      </c>
      <c r="U1225" s="51">
        <v>1</v>
      </c>
      <c r="V1225" s="79"/>
      <c r="W1225" s="78"/>
      <c r="X1225" s="49">
        <f t="shared" si="108"/>
        <v>0</v>
      </c>
      <c r="Y1225" s="16">
        <v>0</v>
      </c>
      <c r="Z1225" s="16">
        <v>1596696515</v>
      </c>
      <c r="AA1225" s="16">
        <v>193669362</v>
      </c>
      <c r="AB1225" s="16">
        <v>0</v>
      </c>
      <c r="AC1225" s="16">
        <v>0</v>
      </c>
      <c r="AD1225" s="55">
        <v>193669362</v>
      </c>
      <c r="AF1225" s="58">
        <f t="shared" si="111"/>
        <v>0</v>
      </c>
      <c r="AJ1225" s="83">
        <f t="shared" si="112"/>
        <v>0</v>
      </c>
      <c r="AK1225" s="84">
        <f t="shared" si="113"/>
        <v>0</v>
      </c>
      <c r="AL1225" s="85"/>
    </row>
    <row r="1226" spans="1:38" ht="12.75" hidden="1" customHeight="1" x14ac:dyDescent="0.25">
      <c r="A1226" s="10" t="s">
        <v>2482</v>
      </c>
      <c r="B1226" s="11" t="s">
        <v>2483</v>
      </c>
      <c r="C1226" s="11" t="s">
        <v>567</v>
      </c>
      <c r="D1226" s="90" t="str">
        <f t="shared" si="109"/>
        <v>39</v>
      </c>
      <c r="E1226" s="90" t="str">
        <f t="shared" si="110"/>
        <v>3903</v>
      </c>
      <c r="F1226" s="11" t="s">
        <v>2596</v>
      </c>
      <c r="G1226" s="11" t="s">
        <v>944</v>
      </c>
      <c r="H1226" s="11">
        <v>221</v>
      </c>
      <c r="I1226" s="11" t="s">
        <v>973</v>
      </c>
      <c r="J1226" s="11" t="s">
        <v>974</v>
      </c>
      <c r="K1226" s="13">
        <v>8</v>
      </c>
      <c r="L1226" s="14">
        <v>3</v>
      </c>
      <c r="M1226" s="75">
        <v>3</v>
      </c>
      <c r="N1226" s="11" t="s">
        <v>2606</v>
      </c>
      <c r="O1226" s="12" t="s">
        <v>37</v>
      </c>
      <c r="P1226" s="16">
        <v>347500000</v>
      </c>
      <c r="Q1226" s="18">
        <v>1</v>
      </c>
      <c r="R1226" s="20">
        <v>44197</v>
      </c>
      <c r="S1226" s="22">
        <v>12</v>
      </c>
      <c r="T1226" s="7" t="s">
        <v>936</v>
      </c>
      <c r="U1226" s="51">
        <v>1</v>
      </c>
      <c r="V1226" s="79"/>
      <c r="W1226" s="78"/>
      <c r="X1226" s="49">
        <f t="shared" si="108"/>
        <v>0</v>
      </c>
      <c r="Y1226" s="16">
        <v>0</v>
      </c>
      <c r="Z1226" s="16">
        <v>1596696515</v>
      </c>
      <c r="AA1226" s="16">
        <v>347500000</v>
      </c>
      <c r="AB1226" s="16">
        <v>0</v>
      </c>
      <c r="AC1226" s="16">
        <v>0</v>
      </c>
      <c r="AD1226" s="55">
        <v>347500000</v>
      </c>
      <c r="AF1226" s="58">
        <f t="shared" si="111"/>
        <v>0</v>
      </c>
      <c r="AJ1226" s="83">
        <f t="shared" si="112"/>
        <v>0</v>
      </c>
      <c r="AK1226" s="84">
        <f t="shared" si="113"/>
        <v>0</v>
      </c>
      <c r="AL1226" s="85"/>
    </row>
    <row r="1227" spans="1:38" ht="12.75" hidden="1" customHeight="1" x14ac:dyDescent="0.25">
      <c r="A1227" s="10" t="s">
        <v>2482</v>
      </c>
      <c r="B1227" s="11" t="s">
        <v>2483</v>
      </c>
      <c r="C1227" s="11" t="s">
        <v>567</v>
      </c>
      <c r="D1227" s="90" t="str">
        <f t="shared" si="109"/>
        <v>39</v>
      </c>
      <c r="E1227" s="90" t="str">
        <f t="shared" si="110"/>
        <v>3903</v>
      </c>
      <c r="F1227" s="11" t="s">
        <v>2596</v>
      </c>
      <c r="G1227" s="11" t="s">
        <v>944</v>
      </c>
      <c r="H1227" s="11">
        <v>221</v>
      </c>
      <c r="I1227" s="11" t="s">
        <v>973</v>
      </c>
      <c r="J1227" s="11" t="s">
        <v>974</v>
      </c>
      <c r="K1227" s="13">
        <v>8</v>
      </c>
      <c r="L1227" s="14">
        <v>3</v>
      </c>
      <c r="M1227" s="75">
        <v>3</v>
      </c>
      <c r="N1227" s="11" t="s">
        <v>2607</v>
      </c>
      <c r="O1227" s="12" t="s">
        <v>37</v>
      </c>
      <c r="P1227" s="16">
        <v>228832108</v>
      </c>
      <c r="Q1227" s="18">
        <v>1</v>
      </c>
      <c r="R1227" s="20">
        <v>44197</v>
      </c>
      <c r="S1227" s="22">
        <v>12</v>
      </c>
      <c r="T1227" s="7" t="s">
        <v>936</v>
      </c>
      <c r="U1227" s="51">
        <v>1</v>
      </c>
      <c r="V1227" s="79"/>
      <c r="W1227" s="78"/>
      <c r="X1227" s="49">
        <f t="shared" si="108"/>
        <v>0</v>
      </c>
      <c r="Y1227" s="16">
        <v>0</v>
      </c>
      <c r="Z1227" s="16">
        <v>1596696515</v>
      </c>
      <c r="AA1227" s="16">
        <v>228832108</v>
      </c>
      <c r="AB1227" s="16">
        <v>0</v>
      </c>
      <c r="AC1227" s="16">
        <v>0</v>
      </c>
      <c r="AD1227" s="55">
        <v>228832108</v>
      </c>
      <c r="AF1227" s="58">
        <f t="shared" si="111"/>
        <v>0</v>
      </c>
      <c r="AJ1227" s="83">
        <f t="shared" si="112"/>
        <v>0</v>
      </c>
      <c r="AK1227" s="84">
        <f t="shared" si="113"/>
        <v>0</v>
      </c>
      <c r="AL1227" s="85"/>
    </row>
    <row r="1228" spans="1:38" ht="12.75" hidden="1" customHeight="1" x14ac:dyDescent="0.25">
      <c r="A1228" s="10" t="s">
        <v>2482</v>
      </c>
      <c r="B1228" s="11" t="s">
        <v>2483</v>
      </c>
      <c r="C1228" s="11" t="s">
        <v>567</v>
      </c>
      <c r="D1228" s="90" t="str">
        <f t="shared" si="109"/>
        <v>39</v>
      </c>
      <c r="E1228" s="90" t="str">
        <f t="shared" si="110"/>
        <v>3903</v>
      </c>
      <c r="F1228" s="11" t="s">
        <v>2596</v>
      </c>
      <c r="G1228" s="11" t="s">
        <v>944</v>
      </c>
      <c r="H1228" s="11">
        <v>221</v>
      </c>
      <c r="I1228" s="11" t="s">
        <v>973</v>
      </c>
      <c r="J1228" s="11" t="s">
        <v>974</v>
      </c>
      <c r="K1228" s="13">
        <v>8</v>
      </c>
      <c r="L1228" s="14">
        <v>3</v>
      </c>
      <c r="M1228" s="75">
        <v>3</v>
      </c>
      <c r="N1228" s="11" t="s">
        <v>2608</v>
      </c>
      <c r="O1228" s="12" t="s">
        <v>37</v>
      </c>
      <c r="P1228" s="16">
        <v>135687045</v>
      </c>
      <c r="Q1228" s="18">
        <v>1</v>
      </c>
      <c r="R1228" s="20">
        <v>44197</v>
      </c>
      <c r="S1228" s="22">
        <v>12</v>
      </c>
      <c r="T1228" s="7" t="s">
        <v>936</v>
      </c>
      <c r="U1228" s="51">
        <v>1</v>
      </c>
      <c r="V1228" s="79"/>
      <c r="W1228" s="78"/>
      <c r="X1228" s="49">
        <f t="shared" si="108"/>
        <v>0</v>
      </c>
      <c r="Y1228" s="16">
        <v>0</v>
      </c>
      <c r="Z1228" s="16">
        <v>1596696515</v>
      </c>
      <c r="AA1228" s="16">
        <v>135687045</v>
      </c>
      <c r="AB1228" s="16">
        <v>0</v>
      </c>
      <c r="AC1228" s="16">
        <v>0</v>
      </c>
      <c r="AD1228" s="55">
        <v>135687045</v>
      </c>
      <c r="AF1228" s="58">
        <f t="shared" si="111"/>
        <v>0</v>
      </c>
      <c r="AJ1228" s="83">
        <f t="shared" si="112"/>
        <v>0</v>
      </c>
      <c r="AK1228" s="84">
        <f t="shared" si="113"/>
        <v>0</v>
      </c>
      <c r="AL1228" s="85"/>
    </row>
    <row r="1229" spans="1:38" ht="12.75" hidden="1" customHeight="1" x14ac:dyDescent="0.25">
      <c r="A1229" s="10" t="s">
        <v>2482</v>
      </c>
      <c r="B1229" s="11" t="s">
        <v>2483</v>
      </c>
      <c r="C1229" s="11" t="s">
        <v>567</v>
      </c>
      <c r="D1229" s="90" t="str">
        <f t="shared" si="109"/>
        <v>39</v>
      </c>
      <c r="E1229" s="90" t="str">
        <f t="shared" si="110"/>
        <v>3903</v>
      </c>
      <c r="F1229" s="11" t="s">
        <v>2596</v>
      </c>
      <c r="G1229" s="11" t="s">
        <v>944</v>
      </c>
      <c r="H1229" s="11">
        <v>221</v>
      </c>
      <c r="I1229" s="11" t="s">
        <v>973</v>
      </c>
      <c r="J1229" s="11" t="s">
        <v>974</v>
      </c>
      <c r="K1229" s="13">
        <v>8</v>
      </c>
      <c r="L1229" s="14">
        <v>3</v>
      </c>
      <c r="M1229" s="75">
        <v>3</v>
      </c>
      <c r="N1229" s="11" t="s">
        <v>2548</v>
      </c>
      <c r="O1229" s="12" t="s">
        <v>37</v>
      </c>
      <c r="P1229" s="16">
        <v>50000000</v>
      </c>
      <c r="Q1229" s="18">
        <v>1</v>
      </c>
      <c r="R1229" s="20">
        <v>44197</v>
      </c>
      <c r="S1229" s="22">
        <v>12</v>
      </c>
      <c r="T1229" s="7" t="s">
        <v>936</v>
      </c>
      <c r="U1229" s="51">
        <v>1</v>
      </c>
      <c r="V1229" s="79"/>
      <c r="W1229" s="78"/>
      <c r="X1229" s="49">
        <f t="shared" ref="X1229:X1292" si="114">V1229/U1229</f>
        <v>0</v>
      </c>
      <c r="Y1229" s="16">
        <v>0</v>
      </c>
      <c r="Z1229" s="16">
        <v>1596696515</v>
      </c>
      <c r="AA1229" s="16">
        <v>50000000</v>
      </c>
      <c r="AB1229" s="16">
        <v>0</v>
      </c>
      <c r="AC1229" s="16">
        <v>0</v>
      </c>
      <c r="AD1229" s="55">
        <v>50000000</v>
      </c>
      <c r="AF1229" s="58">
        <f t="shared" si="111"/>
        <v>0</v>
      </c>
      <c r="AJ1229" s="83">
        <f t="shared" si="112"/>
        <v>0</v>
      </c>
      <c r="AK1229" s="84">
        <f t="shared" si="113"/>
        <v>0</v>
      </c>
      <c r="AL1229" s="85"/>
    </row>
    <row r="1230" spans="1:38" ht="12.75" hidden="1" customHeight="1" x14ac:dyDescent="0.25">
      <c r="A1230" s="10" t="s">
        <v>2482</v>
      </c>
      <c r="B1230" s="11" t="s">
        <v>2483</v>
      </c>
      <c r="C1230" s="11" t="s">
        <v>567</v>
      </c>
      <c r="D1230" s="90" t="str">
        <f t="shared" ref="D1230:D1293" si="115">MID(G1230,1,2)</f>
        <v>39</v>
      </c>
      <c r="E1230" s="90" t="str">
        <f t="shared" ref="E1230:E1293" si="116">MID(G1230,1,4)</f>
        <v>3903</v>
      </c>
      <c r="F1230" s="11" t="s">
        <v>2596</v>
      </c>
      <c r="G1230" s="11" t="s">
        <v>944</v>
      </c>
      <c r="H1230" s="11">
        <v>221</v>
      </c>
      <c r="I1230" s="11" t="s">
        <v>973</v>
      </c>
      <c r="J1230" s="11" t="s">
        <v>974</v>
      </c>
      <c r="K1230" s="13">
        <v>8</v>
      </c>
      <c r="L1230" s="14">
        <v>3</v>
      </c>
      <c r="M1230" s="75">
        <v>3</v>
      </c>
      <c r="N1230" s="11" t="s">
        <v>2512</v>
      </c>
      <c r="O1230" s="12" t="s">
        <v>37</v>
      </c>
      <c r="P1230" s="16">
        <v>100000000</v>
      </c>
      <c r="Q1230" s="18">
        <v>1</v>
      </c>
      <c r="R1230" s="20">
        <v>44197</v>
      </c>
      <c r="S1230" s="22">
        <v>12</v>
      </c>
      <c r="T1230" s="7" t="s">
        <v>936</v>
      </c>
      <c r="U1230" s="51">
        <v>0</v>
      </c>
      <c r="V1230" s="79"/>
      <c r="W1230" s="78"/>
      <c r="X1230" s="49" t="e">
        <f t="shared" si="114"/>
        <v>#DIV/0!</v>
      </c>
      <c r="Y1230" s="16">
        <v>0</v>
      </c>
      <c r="Z1230" s="16">
        <v>1596696515</v>
      </c>
      <c r="AA1230" s="16">
        <v>100000000</v>
      </c>
      <c r="AB1230" s="16">
        <v>0</v>
      </c>
      <c r="AC1230" s="16">
        <v>0</v>
      </c>
      <c r="AD1230" s="55">
        <v>100000000</v>
      </c>
      <c r="AF1230" s="58">
        <f t="shared" ref="AF1230:AF1293" si="117">AE1230/AA1230</f>
        <v>0</v>
      </c>
      <c r="AJ1230" s="83">
        <f t="shared" ref="AJ1230:AJ1293" si="118">AE1230+AG1230+AI1230</f>
        <v>0</v>
      </c>
      <c r="AK1230" s="84">
        <f t="shared" ref="AK1230:AK1293" si="119">AJ1230/AD1230</f>
        <v>0</v>
      </c>
      <c r="AL1230" s="85" t="s">
        <v>2750</v>
      </c>
    </row>
    <row r="1231" spans="1:38" ht="12.75" hidden="1" customHeight="1" x14ac:dyDescent="0.25">
      <c r="A1231" s="10" t="s">
        <v>2482</v>
      </c>
      <c r="B1231" s="11" t="s">
        <v>2483</v>
      </c>
      <c r="C1231" s="11" t="s">
        <v>567</v>
      </c>
      <c r="D1231" s="90" t="str">
        <f t="shared" si="115"/>
        <v>39</v>
      </c>
      <c r="E1231" s="90" t="str">
        <f t="shared" si="116"/>
        <v>3903</v>
      </c>
      <c r="F1231" s="11" t="s">
        <v>2596</v>
      </c>
      <c r="G1231" s="11" t="s">
        <v>944</v>
      </c>
      <c r="H1231" s="11">
        <v>221</v>
      </c>
      <c r="I1231" s="11" t="s">
        <v>973</v>
      </c>
      <c r="J1231" s="11" t="s">
        <v>974</v>
      </c>
      <c r="K1231" s="13">
        <v>8</v>
      </c>
      <c r="L1231" s="14">
        <v>3</v>
      </c>
      <c r="M1231" s="75">
        <v>3</v>
      </c>
      <c r="N1231" s="11" t="s">
        <v>2609</v>
      </c>
      <c r="O1231" s="12" t="s">
        <v>37</v>
      </c>
      <c r="P1231" s="16">
        <v>551008000</v>
      </c>
      <c r="Q1231" s="18">
        <v>1</v>
      </c>
      <c r="R1231" s="20">
        <v>44197</v>
      </c>
      <c r="S1231" s="22">
        <v>12</v>
      </c>
      <c r="T1231" s="7" t="s">
        <v>936</v>
      </c>
      <c r="U1231" s="51">
        <v>1</v>
      </c>
      <c r="V1231" s="79"/>
      <c r="W1231" s="78"/>
      <c r="X1231" s="49">
        <f t="shared" si="114"/>
        <v>0</v>
      </c>
      <c r="Y1231" s="16">
        <v>0</v>
      </c>
      <c r="Z1231" s="16">
        <v>1596696515</v>
      </c>
      <c r="AA1231" s="16">
        <v>541008000</v>
      </c>
      <c r="AB1231" s="16">
        <v>0</v>
      </c>
      <c r="AC1231" s="16">
        <v>0</v>
      </c>
      <c r="AD1231" s="55">
        <v>541008000</v>
      </c>
      <c r="AF1231" s="58">
        <f t="shared" si="117"/>
        <v>0</v>
      </c>
      <c r="AJ1231" s="83">
        <f t="shared" si="118"/>
        <v>0</v>
      </c>
      <c r="AK1231" s="84">
        <f t="shared" si="119"/>
        <v>0</v>
      </c>
      <c r="AL1231" s="85"/>
    </row>
    <row r="1232" spans="1:38" ht="12.75" hidden="1" customHeight="1" x14ac:dyDescent="0.25">
      <c r="A1232" s="10" t="s">
        <v>2482</v>
      </c>
      <c r="B1232" s="11" t="s">
        <v>2483</v>
      </c>
      <c r="C1232" s="11" t="s">
        <v>567</v>
      </c>
      <c r="D1232" s="90" t="str">
        <f t="shared" si="115"/>
        <v>39</v>
      </c>
      <c r="E1232" s="90" t="str">
        <f t="shared" si="116"/>
        <v>3903</v>
      </c>
      <c r="F1232" s="11" t="s">
        <v>2596</v>
      </c>
      <c r="G1232" s="11" t="s">
        <v>2529</v>
      </c>
      <c r="H1232" s="11">
        <v>221</v>
      </c>
      <c r="I1232" s="11" t="s">
        <v>973</v>
      </c>
      <c r="J1232" s="11" t="s">
        <v>974</v>
      </c>
      <c r="K1232" s="13">
        <v>8</v>
      </c>
      <c r="L1232" s="14">
        <v>3</v>
      </c>
      <c r="M1232" s="75">
        <v>3</v>
      </c>
      <c r="N1232" s="11" t="s">
        <v>2610</v>
      </c>
      <c r="O1232" s="12" t="s">
        <v>37</v>
      </c>
      <c r="P1232" s="16">
        <v>43085793</v>
      </c>
      <c r="Q1232" s="18">
        <v>1</v>
      </c>
      <c r="R1232" s="20">
        <v>44197</v>
      </c>
      <c r="S1232" s="22">
        <v>12</v>
      </c>
      <c r="T1232" s="7" t="s">
        <v>936</v>
      </c>
      <c r="U1232" s="51">
        <v>1</v>
      </c>
      <c r="V1232" s="79"/>
      <c r="W1232" s="78"/>
      <c r="X1232" s="49">
        <f t="shared" si="114"/>
        <v>0</v>
      </c>
      <c r="Y1232" s="65">
        <v>10000000</v>
      </c>
      <c r="Z1232" s="16">
        <v>551941642</v>
      </c>
      <c r="AA1232" s="16">
        <v>43085793</v>
      </c>
      <c r="AB1232" s="16">
        <v>0</v>
      </c>
      <c r="AC1232" s="16">
        <v>0</v>
      </c>
      <c r="AD1232" s="55">
        <v>43085793</v>
      </c>
      <c r="AF1232" s="58">
        <f t="shared" si="117"/>
        <v>0</v>
      </c>
      <c r="AJ1232" s="83">
        <f t="shared" si="118"/>
        <v>0</v>
      </c>
      <c r="AK1232" s="84">
        <f t="shared" si="119"/>
        <v>0</v>
      </c>
      <c r="AL1232" s="85" t="s">
        <v>2767</v>
      </c>
    </row>
    <row r="1233" spans="1:38" ht="12.75" hidden="1" customHeight="1" x14ac:dyDescent="0.25">
      <c r="A1233" s="10" t="s">
        <v>2482</v>
      </c>
      <c r="B1233" s="11" t="s">
        <v>2483</v>
      </c>
      <c r="C1233" s="11" t="s">
        <v>567</v>
      </c>
      <c r="D1233" s="90" t="str">
        <f t="shared" si="115"/>
        <v>39</v>
      </c>
      <c r="E1233" s="90" t="str">
        <f t="shared" si="116"/>
        <v>3903</v>
      </c>
      <c r="F1233" s="11" t="s">
        <v>2596</v>
      </c>
      <c r="G1233" s="11" t="s">
        <v>2529</v>
      </c>
      <c r="H1233" s="11">
        <v>221</v>
      </c>
      <c r="I1233" s="11" t="s">
        <v>973</v>
      </c>
      <c r="J1233" s="11" t="s">
        <v>974</v>
      </c>
      <c r="K1233" s="13">
        <v>8</v>
      </c>
      <c r="L1233" s="14">
        <v>3</v>
      </c>
      <c r="M1233" s="75">
        <v>3</v>
      </c>
      <c r="N1233" s="11" t="s">
        <v>2611</v>
      </c>
      <c r="O1233" s="12" t="s">
        <v>37</v>
      </c>
      <c r="P1233" s="16">
        <v>9120000</v>
      </c>
      <c r="Q1233" s="18">
        <v>1</v>
      </c>
      <c r="R1233" s="20">
        <v>44197</v>
      </c>
      <c r="S1233" s="22">
        <v>12</v>
      </c>
      <c r="T1233" s="7" t="s">
        <v>936</v>
      </c>
      <c r="U1233" s="51">
        <v>1</v>
      </c>
      <c r="V1233" s="79"/>
      <c r="W1233" s="78"/>
      <c r="X1233" s="49">
        <f t="shared" si="114"/>
        <v>0</v>
      </c>
      <c r="Y1233" s="65">
        <v>10000000</v>
      </c>
      <c r="Z1233" s="16">
        <v>551941642</v>
      </c>
      <c r="AA1233" s="16">
        <v>9120000</v>
      </c>
      <c r="AB1233" s="16">
        <v>0</v>
      </c>
      <c r="AC1233" s="16">
        <v>0</v>
      </c>
      <c r="AD1233" s="55">
        <v>9120000</v>
      </c>
      <c r="AF1233" s="58">
        <f t="shared" si="117"/>
        <v>0</v>
      </c>
      <c r="AJ1233" s="83">
        <f t="shared" si="118"/>
        <v>0</v>
      </c>
      <c r="AK1233" s="84">
        <f t="shared" si="119"/>
        <v>0</v>
      </c>
      <c r="AL1233" s="85" t="s">
        <v>2767</v>
      </c>
    </row>
    <row r="1234" spans="1:38" ht="12.75" hidden="1" customHeight="1" x14ac:dyDescent="0.25">
      <c r="A1234" s="10" t="s">
        <v>2482</v>
      </c>
      <c r="B1234" s="11" t="s">
        <v>2483</v>
      </c>
      <c r="C1234" s="11" t="s">
        <v>567</v>
      </c>
      <c r="D1234" s="90" t="str">
        <f t="shared" si="115"/>
        <v>39</v>
      </c>
      <c r="E1234" s="90" t="str">
        <f t="shared" si="116"/>
        <v>3903</v>
      </c>
      <c r="F1234" s="11" t="s">
        <v>2596</v>
      </c>
      <c r="G1234" s="11" t="s">
        <v>2529</v>
      </c>
      <c r="H1234" s="11">
        <v>221</v>
      </c>
      <c r="I1234" s="11" t="s">
        <v>973</v>
      </c>
      <c r="J1234" s="11" t="s">
        <v>974</v>
      </c>
      <c r="K1234" s="13">
        <v>8</v>
      </c>
      <c r="L1234" s="14">
        <v>3</v>
      </c>
      <c r="M1234" s="75">
        <v>3</v>
      </c>
      <c r="N1234" s="11" t="s">
        <v>2612</v>
      </c>
      <c r="O1234" s="12" t="s">
        <v>37</v>
      </c>
      <c r="P1234" s="16">
        <v>103454420</v>
      </c>
      <c r="Q1234" s="18">
        <v>1</v>
      </c>
      <c r="R1234" s="20">
        <v>44197</v>
      </c>
      <c r="S1234" s="22">
        <v>12</v>
      </c>
      <c r="T1234" s="7" t="s">
        <v>936</v>
      </c>
      <c r="U1234" s="51">
        <v>1</v>
      </c>
      <c r="V1234" s="79"/>
      <c r="W1234" s="78"/>
      <c r="X1234" s="49">
        <f t="shared" si="114"/>
        <v>0</v>
      </c>
      <c r="Y1234" s="65">
        <v>10000000</v>
      </c>
      <c r="Z1234" s="16">
        <v>551941642</v>
      </c>
      <c r="AA1234" s="16">
        <v>103454420</v>
      </c>
      <c r="AB1234" s="16">
        <v>0</v>
      </c>
      <c r="AC1234" s="16">
        <v>0</v>
      </c>
      <c r="AD1234" s="55">
        <v>103454420</v>
      </c>
      <c r="AF1234" s="58">
        <f t="shared" si="117"/>
        <v>0</v>
      </c>
      <c r="AJ1234" s="83">
        <f t="shared" si="118"/>
        <v>0</v>
      </c>
      <c r="AK1234" s="84">
        <f t="shared" si="119"/>
        <v>0</v>
      </c>
      <c r="AL1234" s="85" t="s">
        <v>2767</v>
      </c>
    </row>
    <row r="1235" spans="1:38" ht="12.75" hidden="1" customHeight="1" x14ac:dyDescent="0.25">
      <c r="A1235" s="10" t="s">
        <v>2482</v>
      </c>
      <c r="B1235" s="11" t="s">
        <v>2483</v>
      </c>
      <c r="C1235" s="11" t="s">
        <v>567</v>
      </c>
      <c r="D1235" s="90" t="str">
        <f t="shared" si="115"/>
        <v>39</v>
      </c>
      <c r="E1235" s="90" t="str">
        <f t="shared" si="116"/>
        <v>3903</v>
      </c>
      <c r="F1235" s="11" t="s">
        <v>2596</v>
      </c>
      <c r="G1235" s="11" t="s">
        <v>2529</v>
      </c>
      <c r="H1235" s="11">
        <v>221</v>
      </c>
      <c r="I1235" s="11" t="s">
        <v>973</v>
      </c>
      <c r="J1235" s="11" t="s">
        <v>974</v>
      </c>
      <c r="K1235" s="13">
        <v>8</v>
      </c>
      <c r="L1235" s="14">
        <v>3</v>
      </c>
      <c r="M1235" s="75">
        <v>3</v>
      </c>
      <c r="N1235" s="11" t="s">
        <v>2613</v>
      </c>
      <c r="O1235" s="12" t="s">
        <v>37</v>
      </c>
      <c r="P1235" s="16">
        <v>290900000</v>
      </c>
      <c r="Q1235" s="18">
        <v>1</v>
      </c>
      <c r="R1235" s="20">
        <v>44197</v>
      </c>
      <c r="S1235" s="22">
        <v>12</v>
      </c>
      <c r="T1235" s="7" t="s">
        <v>85</v>
      </c>
      <c r="U1235" s="51">
        <v>1</v>
      </c>
      <c r="V1235" s="79"/>
      <c r="W1235" s="78"/>
      <c r="X1235" s="49">
        <f t="shared" si="114"/>
        <v>0</v>
      </c>
      <c r="Y1235" s="65">
        <v>10000000</v>
      </c>
      <c r="Z1235" s="16">
        <v>551941642</v>
      </c>
      <c r="AA1235" s="16">
        <v>200900000</v>
      </c>
      <c r="AB1235" s="16">
        <v>0</v>
      </c>
      <c r="AC1235" s="16">
        <v>0</v>
      </c>
      <c r="AD1235" s="55">
        <v>200900000</v>
      </c>
      <c r="AF1235" s="58">
        <f t="shared" si="117"/>
        <v>0</v>
      </c>
      <c r="AJ1235" s="83">
        <f t="shared" si="118"/>
        <v>0</v>
      </c>
      <c r="AK1235" s="84">
        <f t="shared" si="119"/>
        <v>0</v>
      </c>
      <c r="AL1235" s="85" t="s">
        <v>2767</v>
      </c>
    </row>
    <row r="1236" spans="1:38" ht="12.75" hidden="1" customHeight="1" x14ac:dyDescent="0.25">
      <c r="A1236" s="10" t="s">
        <v>2482</v>
      </c>
      <c r="B1236" s="11" t="s">
        <v>2483</v>
      </c>
      <c r="C1236" s="11" t="s">
        <v>567</v>
      </c>
      <c r="D1236" s="90" t="str">
        <f t="shared" si="115"/>
        <v>39</v>
      </c>
      <c r="E1236" s="90" t="str">
        <f t="shared" si="116"/>
        <v>3903</v>
      </c>
      <c r="F1236" s="11" t="s">
        <v>2596</v>
      </c>
      <c r="G1236" s="11" t="s">
        <v>2529</v>
      </c>
      <c r="H1236" s="11">
        <v>221</v>
      </c>
      <c r="I1236" s="11" t="s">
        <v>973</v>
      </c>
      <c r="J1236" s="11" t="s">
        <v>974</v>
      </c>
      <c r="K1236" s="13">
        <v>8</v>
      </c>
      <c r="L1236" s="14">
        <v>3</v>
      </c>
      <c r="M1236" s="75">
        <v>3</v>
      </c>
      <c r="N1236" s="11" t="s">
        <v>2548</v>
      </c>
      <c r="O1236" s="12" t="s">
        <v>37</v>
      </c>
      <c r="P1236" s="16">
        <v>50000000</v>
      </c>
      <c r="Q1236" s="18">
        <v>1</v>
      </c>
      <c r="R1236" s="20">
        <v>44197</v>
      </c>
      <c r="S1236" s="22">
        <v>12</v>
      </c>
      <c r="T1236" s="7" t="s">
        <v>936</v>
      </c>
      <c r="U1236" s="51">
        <v>1</v>
      </c>
      <c r="V1236" s="79"/>
      <c r="W1236" s="78"/>
      <c r="X1236" s="49">
        <f t="shared" si="114"/>
        <v>0</v>
      </c>
      <c r="Y1236" s="65">
        <v>10000000</v>
      </c>
      <c r="Z1236" s="16">
        <v>551941642</v>
      </c>
      <c r="AA1236" s="16">
        <v>50000000</v>
      </c>
      <c r="AB1236" s="16">
        <v>0</v>
      </c>
      <c r="AC1236" s="16">
        <v>0</v>
      </c>
      <c r="AD1236" s="55">
        <v>50000000</v>
      </c>
      <c r="AF1236" s="58">
        <f t="shared" si="117"/>
        <v>0</v>
      </c>
      <c r="AJ1236" s="83">
        <f t="shared" si="118"/>
        <v>0</v>
      </c>
      <c r="AK1236" s="84">
        <f t="shared" si="119"/>
        <v>0</v>
      </c>
      <c r="AL1236" s="85" t="s">
        <v>2767</v>
      </c>
    </row>
    <row r="1237" spans="1:38" ht="12.75" hidden="1" customHeight="1" x14ac:dyDescent="0.25">
      <c r="A1237" s="10" t="s">
        <v>2482</v>
      </c>
      <c r="B1237" s="11" t="s">
        <v>2483</v>
      </c>
      <c r="C1237" s="11" t="s">
        <v>567</v>
      </c>
      <c r="D1237" s="90" t="str">
        <f t="shared" si="115"/>
        <v>39</v>
      </c>
      <c r="E1237" s="90" t="str">
        <f t="shared" si="116"/>
        <v>3903</v>
      </c>
      <c r="F1237" s="11" t="s">
        <v>2596</v>
      </c>
      <c r="G1237" s="11" t="s">
        <v>2529</v>
      </c>
      <c r="H1237" s="11">
        <v>221</v>
      </c>
      <c r="I1237" s="11" t="s">
        <v>973</v>
      </c>
      <c r="J1237" s="11" t="s">
        <v>974</v>
      </c>
      <c r="K1237" s="13">
        <v>8</v>
      </c>
      <c r="L1237" s="14">
        <v>3</v>
      </c>
      <c r="M1237" s="75">
        <v>3</v>
      </c>
      <c r="N1237" s="11" t="s">
        <v>2512</v>
      </c>
      <c r="O1237" s="12" t="s">
        <v>37</v>
      </c>
      <c r="P1237" s="16">
        <v>100000000</v>
      </c>
      <c r="Q1237" s="18">
        <v>1</v>
      </c>
      <c r="R1237" s="20">
        <v>44197</v>
      </c>
      <c r="S1237" s="22">
        <v>12</v>
      </c>
      <c r="T1237" s="7" t="s">
        <v>936</v>
      </c>
      <c r="U1237" s="51">
        <v>1</v>
      </c>
      <c r="V1237" s="79"/>
      <c r="W1237" s="78"/>
      <c r="X1237" s="49">
        <f t="shared" si="114"/>
        <v>0</v>
      </c>
      <c r="Y1237" s="65">
        <v>10000000</v>
      </c>
      <c r="Z1237" s="16">
        <v>551941642</v>
      </c>
      <c r="AA1237" s="16">
        <v>100000000</v>
      </c>
      <c r="AB1237" s="16">
        <v>0</v>
      </c>
      <c r="AC1237" s="16">
        <v>0</v>
      </c>
      <c r="AD1237" s="55">
        <v>100000000</v>
      </c>
      <c r="AF1237" s="58">
        <f t="shared" si="117"/>
        <v>0</v>
      </c>
      <c r="AJ1237" s="83">
        <f t="shared" si="118"/>
        <v>0</v>
      </c>
      <c r="AK1237" s="84">
        <f t="shared" si="119"/>
        <v>0</v>
      </c>
      <c r="AL1237" s="85" t="s">
        <v>2767</v>
      </c>
    </row>
    <row r="1238" spans="1:38" ht="12.75" hidden="1" customHeight="1" x14ac:dyDescent="0.25">
      <c r="A1238" s="10" t="s">
        <v>2482</v>
      </c>
      <c r="B1238" s="11" t="s">
        <v>2483</v>
      </c>
      <c r="C1238" s="11" t="s">
        <v>567</v>
      </c>
      <c r="D1238" s="90" t="str">
        <f t="shared" si="115"/>
        <v>39</v>
      </c>
      <c r="E1238" s="90" t="str">
        <f t="shared" si="116"/>
        <v>3903</v>
      </c>
      <c r="F1238" s="11" t="s">
        <v>2596</v>
      </c>
      <c r="G1238" s="11" t="s">
        <v>2529</v>
      </c>
      <c r="H1238" s="11">
        <v>221</v>
      </c>
      <c r="I1238" s="11" t="s">
        <v>973</v>
      </c>
      <c r="J1238" s="11" t="s">
        <v>974</v>
      </c>
      <c r="K1238" s="13">
        <v>8</v>
      </c>
      <c r="L1238" s="14">
        <v>3</v>
      </c>
      <c r="M1238" s="75">
        <v>3</v>
      </c>
      <c r="N1238" s="11" t="s">
        <v>2614</v>
      </c>
      <c r="O1238" s="12" t="s">
        <v>37</v>
      </c>
      <c r="P1238" s="16">
        <v>35381429</v>
      </c>
      <c r="Q1238" s="18">
        <v>1</v>
      </c>
      <c r="R1238" s="20">
        <v>44197</v>
      </c>
      <c r="S1238" s="22">
        <v>12</v>
      </c>
      <c r="T1238" s="7" t="s">
        <v>936</v>
      </c>
      <c r="U1238" s="51">
        <v>1</v>
      </c>
      <c r="V1238" s="79"/>
      <c r="W1238" s="78"/>
      <c r="X1238" s="49">
        <f t="shared" si="114"/>
        <v>0</v>
      </c>
      <c r="Y1238" s="65">
        <v>10000000</v>
      </c>
      <c r="Z1238" s="16">
        <v>551941642</v>
      </c>
      <c r="AA1238" s="16">
        <v>35381429</v>
      </c>
      <c r="AB1238" s="16">
        <v>0</v>
      </c>
      <c r="AC1238" s="16">
        <v>0</v>
      </c>
      <c r="AD1238" s="55">
        <v>35381429</v>
      </c>
      <c r="AF1238" s="58">
        <f t="shared" si="117"/>
        <v>0</v>
      </c>
      <c r="AJ1238" s="83">
        <f t="shared" si="118"/>
        <v>0</v>
      </c>
      <c r="AK1238" s="84">
        <f t="shared" si="119"/>
        <v>0</v>
      </c>
      <c r="AL1238" s="85" t="s">
        <v>2767</v>
      </c>
    </row>
    <row r="1239" spans="1:38" ht="12.75" hidden="1" customHeight="1" x14ac:dyDescent="0.25">
      <c r="A1239" s="10" t="s">
        <v>2615</v>
      </c>
      <c r="B1239" s="11" t="s">
        <v>2616</v>
      </c>
      <c r="C1239" s="11" t="s">
        <v>92</v>
      </c>
      <c r="D1239" s="90" t="str">
        <f t="shared" si="115"/>
        <v>40</v>
      </c>
      <c r="E1239" s="90" t="str">
        <f t="shared" si="116"/>
        <v>4001</v>
      </c>
      <c r="F1239" s="11" t="s">
        <v>2617</v>
      </c>
      <c r="G1239" s="11" t="s">
        <v>1360</v>
      </c>
      <c r="H1239" s="11">
        <v>49</v>
      </c>
      <c r="I1239" s="11" t="s">
        <v>1355</v>
      </c>
      <c r="J1239" s="11" t="s">
        <v>1356</v>
      </c>
      <c r="K1239" s="13">
        <v>4000</v>
      </c>
      <c r="L1239" s="14">
        <v>600</v>
      </c>
      <c r="M1239" s="75">
        <v>566</v>
      </c>
      <c r="N1239" s="11" t="s">
        <v>2618</v>
      </c>
      <c r="O1239" s="12" t="s">
        <v>573</v>
      </c>
      <c r="P1239" s="16">
        <v>42026</v>
      </c>
      <c r="Q1239" s="18">
        <v>1</v>
      </c>
      <c r="R1239" s="20">
        <v>44197</v>
      </c>
      <c r="S1239" s="22">
        <v>12</v>
      </c>
      <c r="T1239" s="7" t="s">
        <v>2619</v>
      </c>
      <c r="U1239" s="51">
        <v>1</v>
      </c>
      <c r="V1239" s="79"/>
      <c r="W1239" s="78"/>
      <c r="X1239" s="49">
        <f t="shared" si="114"/>
        <v>0</v>
      </c>
      <c r="Y1239" s="16">
        <v>0</v>
      </c>
      <c r="Z1239" s="16">
        <v>42026</v>
      </c>
      <c r="AA1239" s="16">
        <v>42026</v>
      </c>
      <c r="AB1239" s="16">
        <v>0</v>
      </c>
      <c r="AC1239" s="16">
        <v>0</v>
      </c>
      <c r="AD1239" s="55">
        <v>42026</v>
      </c>
      <c r="AF1239" s="58">
        <f t="shared" si="117"/>
        <v>0</v>
      </c>
      <c r="AJ1239" s="83">
        <f t="shared" si="118"/>
        <v>0</v>
      </c>
      <c r="AK1239" s="84">
        <f t="shared" si="119"/>
        <v>0</v>
      </c>
      <c r="AL1239" s="85"/>
    </row>
    <row r="1240" spans="1:38" ht="12.75" hidden="1" customHeight="1" x14ac:dyDescent="0.25">
      <c r="A1240" s="10" t="s">
        <v>2615</v>
      </c>
      <c r="B1240" s="11" t="s">
        <v>2616</v>
      </c>
      <c r="C1240" s="11" t="s">
        <v>92</v>
      </c>
      <c r="D1240" s="90" t="str">
        <f t="shared" si="115"/>
        <v>40</v>
      </c>
      <c r="E1240" s="90" t="str">
        <f t="shared" si="116"/>
        <v>4001</v>
      </c>
      <c r="F1240" s="11" t="s">
        <v>2620</v>
      </c>
      <c r="G1240" s="11" t="s">
        <v>1387</v>
      </c>
      <c r="H1240" s="11">
        <v>54</v>
      </c>
      <c r="I1240" s="11" t="s">
        <v>1388</v>
      </c>
      <c r="J1240" s="11" t="s">
        <v>1389</v>
      </c>
      <c r="K1240" s="13">
        <v>4000</v>
      </c>
      <c r="L1240" s="14">
        <v>750</v>
      </c>
      <c r="M1240" s="75">
        <v>4954</v>
      </c>
      <c r="N1240" s="11" t="s">
        <v>2621</v>
      </c>
      <c r="O1240" s="12" t="s">
        <v>573</v>
      </c>
      <c r="P1240" s="16">
        <v>121602</v>
      </c>
      <c r="Q1240" s="18">
        <v>1</v>
      </c>
      <c r="R1240" s="20">
        <v>44197</v>
      </c>
      <c r="S1240" s="22">
        <v>12</v>
      </c>
      <c r="T1240" s="7" t="s">
        <v>2619</v>
      </c>
      <c r="U1240" s="51">
        <v>1</v>
      </c>
      <c r="V1240" s="79"/>
      <c r="W1240" s="78"/>
      <c r="X1240" s="49">
        <f t="shared" si="114"/>
        <v>0</v>
      </c>
      <c r="Y1240" s="16">
        <v>0</v>
      </c>
      <c r="Z1240" s="16">
        <v>196734298</v>
      </c>
      <c r="AA1240" s="16">
        <v>121602</v>
      </c>
      <c r="AB1240" s="16">
        <v>0</v>
      </c>
      <c r="AC1240" s="16">
        <v>0</v>
      </c>
      <c r="AD1240" s="55">
        <v>121602</v>
      </c>
      <c r="AF1240" s="58">
        <f t="shared" si="117"/>
        <v>0</v>
      </c>
      <c r="AJ1240" s="83">
        <f t="shared" si="118"/>
        <v>0</v>
      </c>
      <c r="AK1240" s="84">
        <f t="shared" si="119"/>
        <v>0</v>
      </c>
      <c r="AL1240" s="85"/>
    </row>
    <row r="1241" spans="1:38" ht="12.75" hidden="1" customHeight="1" x14ac:dyDescent="0.25">
      <c r="A1241" s="10" t="s">
        <v>2615</v>
      </c>
      <c r="B1241" s="11" t="s">
        <v>2616</v>
      </c>
      <c r="C1241" s="11" t="s">
        <v>92</v>
      </c>
      <c r="D1241" s="90" t="str">
        <f t="shared" si="115"/>
        <v>40</v>
      </c>
      <c r="E1241" s="90" t="str">
        <f t="shared" si="116"/>
        <v>4001</v>
      </c>
      <c r="F1241" s="11" t="s">
        <v>2620</v>
      </c>
      <c r="G1241" s="11" t="s">
        <v>1387</v>
      </c>
      <c r="H1241" s="11">
        <v>54</v>
      </c>
      <c r="I1241" s="11" t="s">
        <v>1388</v>
      </c>
      <c r="J1241" s="11" t="s">
        <v>1389</v>
      </c>
      <c r="K1241" s="13">
        <v>4000</v>
      </c>
      <c r="L1241" s="14">
        <v>750</v>
      </c>
      <c r="M1241" s="75">
        <v>4954</v>
      </c>
      <c r="N1241" s="11" t="s">
        <v>2622</v>
      </c>
      <c r="O1241" s="12" t="s">
        <v>573</v>
      </c>
      <c r="P1241" s="16">
        <v>824317</v>
      </c>
      <c r="Q1241" s="18">
        <v>1</v>
      </c>
      <c r="R1241" s="20">
        <v>44197</v>
      </c>
      <c r="S1241" s="22">
        <v>12</v>
      </c>
      <c r="T1241" s="7" t="s">
        <v>2619</v>
      </c>
      <c r="U1241" s="51">
        <v>1</v>
      </c>
      <c r="V1241" s="79"/>
      <c r="W1241" s="78"/>
      <c r="X1241" s="49">
        <f t="shared" si="114"/>
        <v>0</v>
      </c>
      <c r="Y1241" s="16">
        <v>0</v>
      </c>
      <c r="Z1241" s="16">
        <v>196734298</v>
      </c>
      <c r="AA1241" s="16">
        <v>824317</v>
      </c>
      <c r="AB1241" s="16">
        <v>0</v>
      </c>
      <c r="AC1241" s="16">
        <v>0</v>
      </c>
      <c r="AD1241" s="55">
        <v>824317</v>
      </c>
      <c r="AF1241" s="58">
        <f t="shared" si="117"/>
        <v>0</v>
      </c>
      <c r="AJ1241" s="83">
        <f t="shared" si="118"/>
        <v>0</v>
      </c>
      <c r="AK1241" s="84">
        <f t="shared" si="119"/>
        <v>0</v>
      </c>
      <c r="AL1241" s="85"/>
    </row>
    <row r="1242" spans="1:38" ht="12.75" hidden="1" customHeight="1" x14ac:dyDescent="0.25">
      <c r="A1242" s="10" t="s">
        <v>2615</v>
      </c>
      <c r="B1242" s="11" t="s">
        <v>2616</v>
      </c>
      <c r="C1242" s="11" t="s">
        <v>92</v>
      </c>
      <c r="D1242" s="90" t="str">
        <f t="shared" si="115"/>
        <v>40</v>
      </c>
      <c r="E1242" s="90" t="str">
        <f t="shared" si="116"/>
        <v>4001</v>
      </c>
      <c r="F1242" s="11" t="s">
        <v>2620</v>
      </c>
      <c r="G1242" s="11" t="s">
        <v>1387</v>
      </c>
      <c r="H1242" s="11">
        <v>54</v>
      </c>
      <c r="I1242" s="11" t="s">
        <v>1388</v>
      </c>
      <c r="J1242" s="11" t="s">
        <v>1389</v>
      </c>
      <c r="K1242" s="13">
        <v>4000</v>
      </c>
      <c r="L1242" s="14">
        <v>750</v>
      </c>
      <c r="M1242" s="75">
        <v>4954</v>
      </c>
      <c r="N1242" s="11" t="s">
        <v>2623</v>
      </c>
      <c r="O1242" s="12" t="s">
        <v>573</v>
      </c>
      <c r="P1242" s="16">
        <v>6311916</v>
      </c>
      <c r="Q1242" s="18">
        <v>1</v>
      </c>
      <c r="R1242" s="20">
        <v>44197</v>
      </c>
      <c r="S1242" s="22">
        <v>12</v>
      </c>
      <c r="T1242" s="7" t="s">
        <v>2619</v>
      </c>
      <c r="U1242" s="51">
        <v>1</v>
      </c>
      <c r="V1242" s="79"/>
      <c r="W1242" s="78"/>
      <c r="X1242" s="49">
        <f t="shared" si="114"/>
        <v>0</v>
      </c>
      <c r="Y1242" s="16">
        <v>0</v>
      </c>
      <c r="Z1242" s="16">
        <v>196734298</v>
      </c>
      <c r="AA1242" s="16">
        <v>6311916</v>
      </c>
      <c r="AB1242" s="16">
        <v>0</v>
      </c>
      <c r="AC1242" s="16">
        <v>0</v>
      </c>
      <c r="AD1242" s="55">
        <v>6311916</v>
      </c>
      <c r="AF1242" s="58">
        <f t="shared" si="117"/>
        <v>0</v>
      </c>
      <c r="AJ1242" s="83">
        <f t="shared" si="118"/>
        <v>0</v>
      </c>
      <c r="AK1242" s="84">
        <f t="shared" si="119"/>
        <v>0</v>
      </c>
      <c r="AL1242" s="85"/>
    </row>
    <row r="1243" spans="1:38" ht="12.75" hidden="1" customHeight="1" x14ac:dyDescent="0.25">
      <c r="A1243" s="10" t="s">
        <v>2615</v>
      </c>
      <c r="B1243" s="11" t="s">
        <v>2616</v>
      </c>
      <c r="C1243" s="11" t="s">
        <v>92</v>
      </c>
      <c r="D1243" s="90" t="str">
        <f t="shared" si="115"/>
        <v>40</v>
      </c>
      <c r="E1243" s="90" t="str">
        <f t="shared" si="116"/>
        <v>4001</v>
      </c>
      <c r="F1243" s="11" t="s">
        <v>2620</v>
      </c>
      <c r="G1243" s="11" t="s">
        <v>1387</v>
      </c>
      <c r="H1243" s="11">
        <v>54</v>
      </c>
      <c r="I1243" s="11" t="s">
        <v>1388</v>
      </c>
      <c r="J1243" s="11" t="s">
        <v>1389</v>
      </c>
      <c r="K1243" s="13">
        <v>4000</v>
      </c>
      <c r="L1243" s="14">
        <v>750</v>
      </c>
      <c r="M1243" s="75">
        <v>4954</v>
      </c>
      <c r="N1243" s="11" t="s">
        <v>2624</v>
      </c>
      <c r="O1243" s="12" t="s">
        <v>573</v>
      </c>
      <c r="P1243" s="16">
        <v>2529280</v>
      </c>
      <c r="Q1243" s="18">
        <v>1</v>
      </c>
      <c r="R1243" s="20">
        <v>44197</v>
      </c>
      <c r="S1243" s="22">
        <v>12</v>
      </c>
      <c r="T1243" s="7" t="s">
        <v>2619</v>
      </c>
      <c r="U1243" s="51">
        <v>1</v>
      </c>
      <c r="V1243" s="79"/>
      <c r="W1243" s="78"/>
      <c r="X1243" s="49">
        <f t="shared" si="114"/>
        <v>0</v>
      </c>
      <c r="Y1243" s="16">
        <v>0</v>
      </c>
      <c r="Z1243" s="16">
        <v>196734298</v>
      </c>
      <c r="AA1243" s="16">
        <v>2529280</v>
      </c>
      <c r="AB1243" s="16">
        <v>0</v>
      </c>
      <c r="AC1243" s="16">
        <v>0</v>
      </c>
      <c r="AD1243" s="55">
        <v>2529280</v>
      </c>
      <c r="AF1243" s="58">
        <f t="shared" si="117"/>
        <v>0</v>
      </c>
      <c r="AJ1243" s="83">
        <f t="shared" si="118"/>
        <v>0</v>
      </c>
      <c r="AK1243" s="84">
        <f t="shared" si="119"/>
        <v>0</v>
      </c>
      <c r="AL1243" s="85"/>
    </row>
    <row r="1244" spans="1:38" ht="12.75" hidden="1" customHeight="1" x14ac:dyDescent="0.25">
      <c r="A1244" s="10" t="s">
        <v>2615</v>
      </c>
      <c r="B1244" s="11" t="s">
        <v>2616</v>
      </c>
      <c r="C1244" s="11" t="s">
        <v>92</v>
      </c>
      <c r="D1244" s="90" t="str">
        <f t="shared" si="115"/>
        <v>40</v>
      </c>
      <c r="E1244" s="90" t="str">
        <f t="shared" si="116"/>
        <v>4001</v>
      </c>
      <c r="F1244" s="11" t="s">
        <v>2620</v>
      </c>
      <c r="G1244" s="11" t="s">
        <v>1387</v>
      </c>
      <c r="H1244" s="11">
        <v>54</v>
      </c>
      <c r="I1244" s="11" t="s">
        <v>1388</v>
      </c>
      <c r="J1244" s="11" t="s">
        <v>1389</v>
      </c>
      <c r="K1244" s="13">
        <v>4000</v>
      </c>
      <c r="L1244" s="14">
        <v>750</v>
      </c>
      <c r="M1244" s="75">
        <v>4954</v>
      </c>
      <c r="N1244" s="11" t="s">
        <v>2625</v>
      </c>
      <c r="O1244" s="12" t="s">
        <v>573</v>
      </c>
      <c r="P1244" s="16">
        <v>887653</v>
      </c>
      <c r="Q1244" s="18">
        <v>1</v>
      </c>
      <c r="R1244" s="20">
        <v>44197</v>
      </c>
      <c r="S1244" s="22">
        <v>12</v>
      </c>
      <c r="T1244" s="7" t="s">
        <v>2619</v>
      </c>
      <c r="U1244" s="51">
        <v>1</v>
      </c>
      <c r="V1244" s="79"/>
      <c r="W1244" s="78"/>
      <c r="X1244" s="49">
        <f t="shared" si="114"/>
        <v>0</v>
      </c>
      <c r="Y1244" s="16">
        <v>0</v>
      </c>
      <c r="Z1244" s="16">
        <v>196734298</v>
      </c>
      <c r="AA1244" s="16">
        <v>887653</v>
      </c>
      <c r="AB1244" s="16">
        <v>0</v>
      </c>
      <c r="AC1244" s="16">
        <v>0</v>
      </c>
      <c r="AD1244" s="55">
        <v>887653</v>
      </c>
      <c r="AF1244" s="58">
        <f t="shared" si="117"/>
        <v>0</v>
      </c>
      <c r="AJ1244" s="83">
        <f t="shared" si="118"/>
        <v>0</v>
      </c>
      <c r="AK1244" s="84">
        <f t="shared" si="119"/>
        <v>0</v>
      </c>
      <c r="AL1244" s="85"/>
    </row>
    <row r="1245" spans="1:38" ht="12.75" hidden="1" customHeight="1" x14ac:dyDescent="0.25">
      <c r="A1245" s="10" t="s">
        <v>2615</v>
      </c>
      <c r="B1245" s="11" t="s">
        <v>2616</v>
      </c>
      <c r="C1245" s="11" t="s">
        <v>92</v>
      </c>
      <c r="D1245" s="90" t="str">
        <f t="shared" si="115"/>
        <v>40</v>
      </c>
      <c r="E1245" s="90" t="str">
        <f t="shared" si="116"/>
        <v>4001</v>
      </c>
      <c r="F1245" s="11" t="s">
        <v>2620</v>
      </c>
      <c r="G1245" s="11" t="s">
        <v>1387</v>
      </c>
      <c r="H1245" s="11">
        <v>54</v>
      </c>
      <c r="I1245" s="11" t="s">
        <v>1388</v>
      </c>
      <c r="J1245" s="11" t="s">
        <v>1389</v>
      </c>
      <c r="K1245" s="13">
        <v>4000</v>
      </c>
      <c r="L1245" s="14">
        <v>750</v>
      </c>
      <c r="M1245" s="75">
        <v>4954</v>
      </c>
      <c r="N1245" s="11" t="s">
        <v>2626</v>
      </c>
      <c r="O1245" s="12" t="s">
        <v>573</v>
      </c>
      <c r="P1245" s="16">
        <v>1963208</v>
      </c>
      <c r="Q1245" s="18">
        <v>1</v>
      </c>
      <c r="R1245" s="20">
        <v>44197</v>
      </c>
      <c r="S1245" s="22">
        <v>12</v>
      </c>
      <c r="T1245" s="7" t="s">
        <v>2619</v>
      </c>
      <c r="U1245" s="51">
        <v>1</v>
      </c>
      <c r="V1245" s="79"/>
      <c r="W1245" s="78"/>
      <c r="X1245" s="49">
        <f t="shared" si="114"/>
        <v>0</v>
      </c>
      <c r="Y1245" s="16">
        <v>0</v>
      </c>
      <c r="Z1245" s="16">
        <v>196734298</v>
      </c>
      <c r="AA1245" s="16">
        <v>1963208</v>
      </c>
      <c r="AB1245" s="16">
        <v>0</v>
      </c>
      <c r="AC1245" s="16">
        <v>0</v>
      </c>
      <c r="AD1245" s="55">
        <v>1963208</v>
      </c>
      <c r="AF1245" s="58">
        <f t="shared" si="117"/>
        <v>0</v>
      </c>
      <c r="AJ1245" s="83">
        <f t="shared" si="118"/>
        <v>0</v>
      </c>
      <c r="AK1245" s="84">
        <f t="shared" si="119"/>
        <v>0</v>
      </c>
      <c r="AL1245" s="85"/>
    </row>
    <row r="1246" spans="1:38" ht="12.75" hidden="1" customHeight="1" x14ac:dyDescent="0.25">
      <c r="A1246" s="10" t="s">
        <v>2615</v>
      </c>
      <c r="B1246" s="11" t="s">
        <v>2616</v>
      </c>
      <c r="C1246" s="11" t="s">
        <v>92</v>
      </c>
      <c r="D1246" s="90" t="str">
        <f t="shared" si="115"/>
        <v>40</v>
      </c>
      <c r="E1246" s="90" t="str">
        <f t="shared" si="116"/>
        <v>4001</v>
      </c>
      <c r="F1246" s="11" t="s">
        <v>2620</v>
      </c>
      <c r="G1246" s="11" t="s">
        <v>1387</v>
      </c>
      <c r="H1246" s="11">
        <v>54</v>
      </c>
      <c r="I1246" s="11" t="s">
        <v>1388</v>
      </c>
      <c r="J1246" s="11" t="s">
        <v>1389</v>
      </c>
      <c r="K1246" s="13">
        <v>4000</v>
      </c>
      <c r="L1246" s="14">
        <v>750</v>
      </c>
      <c r="M1246" s="75">
        <v>4954</v>
      </c>
      <c r="N1246" s="11" t="s">
        <v>2627</v>
      </c>
      <c r="O1246" s="12" t="s">
        <v>573</v>
      </c>
      <c r="P1246" s="16">
        <v>2162745</v>
      </c>
      <c r="Q1246" s="18">
        <v>1</v>
      </c>
      <c r="R1246" s="20">
        <v>44197</v>
      </c>
      <c r="S1246" s="22">
        <v>12</v>
      </c>
      <c r="T1246" s="7" t="s">
        <v>2619</v>
      </c>
      <c r="U1246" s="51">
        <v>1</v>
      </c>
      <c r="V1246" s="79"/>
      <c r="W1246" s="78"/>
      <c r="X1246" s="49">
        <f t="shared" si="114"/>
        <v>0</v>
      </c>
      <c r="Y1246" s="16">
        <v>0</v>
      </c>
      <c r="Z1246" s="16">
        <v>196734298</v>
      </c>
      <c r="AA1246" s="16">
        <v>2162745</v>
      </c>
      <c r="AB1246" s="16">
        <v>0</v>
      </c>
      <c r="AC1246" s="16">
        <v>0</v>
      </c>
      <c r="AD1246" s="55">
        <v>2162745</v>
      </c>
      <c r="AF1246" s="58">
        <f t="shared" si="117"/>
        <v>0</v>
      </c>
      <c r="AJ1246" s="83">
        <f t="shared" si="118"/>
        <v>0</v>
      </c>
      <c r="AK1246" s="84">
        <f t="shared" si="119"/>
        <v>0</v>
      </c>
      <c r="AL1246" s="85"/>
    </row>
    <row r="1247" spans="1:38" ht="12.75" hidden="1" customHeight="1" x14ac:dyDescent="0.25">
      <c r="A1247" s="10" t="s">
        <v>2615</v>
      </c>
      <c r="B1247" s="11" t="s">
        <v>2616</v>
      </c>
      <c r="C1247" s="11" t="s">
        <v>92</v>
      </c>
      <c r="D1247" s="90" t="str">
        <f t="shared" si="115"/>
        <v>40</v>
      </c>
      <c r="E1247" s="90" t="str">
        <f t="shared" si="116"/>
        <v>4001</v>
      </c>
      <c r="F1247" s="11" t="s">
        <v>2620</v>
      </c>
      <c r="G1247" s="11" t="s">
        <v>1387</v>
      </c>
      <c r="H1247" s="11">
        <v>54</v>
      </c>
      <c r="I1247" s="11" t="s">
        <v>1388</v>
      </c>
      <c r="J1247" s="11" t="s">
        <v>1389</v>
      </c>
      <c r="K1247" s="13">
        <v>4000</v>
      </c>
      <c r="L1247" s="14">
        <v>750</v>
      </c>
      <c r="M1247" s="75">
        <v>4954</v>
      </c>
      <c r="N1247" s="11" t="s">
        <v>2628</v>
      </c>
      <c r="O1247" s="12" t="s">
        <v>573</v>
      </c>
      <c r="P1247" s="16">
        <v>2568000</v>
      </c>
      <c r="Q1247" s="18">
        <v>1</v>
      </c>
      <c r="R1247" s="20">
        <v>44197</v>
      </c>
      <c r="S1247" s="22">
        <v>12</v>
      </c>
      <c r="T1247" s="7" t="s">
        <v>2619</v>
      </c>
      <c r="U1247" s="51">
        <v>1</v>
      </c>
      <c r="V1247" s="79"/>
      <c r="W1247" s="78"/>
      <c r="X1247" s="49">
        <f t="shared" si="114"/>
        <v>0</v>
      </c>
      <c r="Y1247" s="16">
        <v>0</v>
      </c>
      <c r="Z1247" s="16">
        <v>196734298</v>
      </c>
      <c r="AA1247" s="16">
        <v>2568000</v>
      </c>
      <c r="AB1247" s="16">
        <v>0</v>
      </c>
      <c r="AC1247" s="16">
        <v>0</v>
      </c>
      <c r="AD1247" s="55">
        <v>2568000</v>
      </c>
      <c r="AF1247" s="58">
        <f t="shared" si="117"/>
        <v>0</v>
      </c>
      <c r="AJ1247" s="83">
        <f t="shared" si="118"/>
        <v>0</v>
      </c>
      <c r="AK1247" s="84">
        <f t="shared" si="119"/>
        <v>0</v>
      </c>
      <c r="AL1247" s="85"/>
    </row>
    <row r="1248" spans="1:38" ht="12.75" hidden="1" customHeight="1" x14ac:dyDescent="0.25">
      <c r="A1248" s="10" t="s">
        <v>2615</v>
      </c>
      <c r="B1248" s="11" t="s">
        <v>2616</v>
      </c>
      <c r="C1248" s="11" t="s">
        <v>92</v>
      </c>
      <c r="D1248" s="90" t="str">
        <f t="shared" si="115"/>
        <v>40</v>
      </c>
      <c r="E1248" s="90" t="str">
        <f t="shared" si="116"/>
        <v>4001</v>
      </c>
      <c r="F1248" s="11" t="s">
        <v>2620</v>
      </c>
      <c r="G1248" s="11" t="s">
        <v>1387</v>
      </c>
      <c r="H1248" s="11">
        <v>54</v>
      </c>
      <c r="I1248" s="11" t="s">
        <v>1388</v>
      </c>
      <c r="J1248" s="11" t="s">
        <v>1389</v>
      </c>
      <c r="K1248" s="13">
        <v>4000</v>
      </c>
      <c r="L1248" s="14">
        <v>750</v>
      </c>
      <c r="M1248" s="75">
        <v>4954</v>
      </c>
      <c r="N1248" s="11" t="s">
        <v>2629</v>
      </c>
      <c r="O1248" s="12" t="s">
        <v>573</v>
      </c>
      <c r="P1248" s="16">
        <v>1147991</v>
      </c>
      <c r="Q1248" s="18">
        <v>1</v>
      </c>
      <c r="R1248" s="20">
        <v>44197</v>
      </c>
      <c r="S1248" s="22">
        <v>12</v>
      </c>
      <c r="T1248" s="7" t="s">
        <v>2619</v>
      </c>
      <c r="U1248" s="51">
        <v>1</v>
      </c>
      <c r="V1248" s="79"/>
      <c r="W1248" s="78"/>
      <c r="X1248" s="49">
        <f t="shared" si="114"/>
        <v>0</v>
      </c>
      <c r="Y1248" s="16">
        <v>0</v>
      </c>
      <c r="Z1248" s="16">
        <v>196734298</v>
      </c>
      <c r="AA1248" s="16">
        <v>1147991</v>
      </c>
      <c r="AB1248" s="16">
        <v>0</v>
      </c>
      <c r="AC1248" s="16">
        <v>0</v>
      </c>
      <c r="AD1248" s="55">
        <v>1147991</v>
      </c>
      <c r="AF1248" s="58">
        <f t="shared" si="117"/>
        <v>0</v>
      </c>
      <c r="AJ1248" s="83">
        <f t="shared" si="118"/>
        <v>0</v>
      </c>
      <c r="AK1248" s="84">
        <f t="shared" si="119"/>
        <v>0</v>
      </c>
      <c r="AL1248" s="85"/>
    </row>
    <row r="1249" spans="1:38" ht="12.75" hidden="1" customHeight="1" x14ac:dyDescent="0.25">
      <c r="A1249" s="10" t="s">
        <v>2615</v>
      </c>
      <c r="B1249" s="11" t="s">
        <v>2616</v>
      </c>
      <c r="C1249" s="11" t="s">
        <v>92</v>
      </c>
      <c r="D1249" s="90" t="str">
        <f t="shared" si="115"/>
        <v>40</v>
      </c>
      <c r="E1249" s="90" t="str">
        <f t="shared" si="116"/>
        <v>4001</v>
      </c>
      <c r="F1249" s="11" t="s">
        <v>2620</v>
      </c>
      <c r="G1249" s="11" t="s">
        <v>1387</v>
      </c>
      <c r="H1249" s="11">
        <v>54</v>
      </c>
      <c r="I1249" s="11" t="s">
        <v>1388</v>
      </c>
      <c r="J1249" s="11" t="s">
        <v>1389</v>
      </c>
      <c r="K1249" s="13">
        <v>4000</v>
      </c>
      <c r="L1249" s="14">
        <v>750</v>
      </c>
      <c r="M1249" s="75">
        <v>4954</v>
      </c>
      <c r="N1249" s="11" t="s">
        <v>2630</v>
      </c>
      <c r="O1249" s="12" t="s">
        <v>573</v>
      </c>
      <c r="P1249" s="16">
        <v>207818</v>
      </c>
      <c r="Q1249" s="18">
        <v>1</v>
      </c>
      <c r="R1249" s="20">
        <v>44197</v>
      </c>
      <c r="S1249" s="22">
        <v>12</v>
      </c>
      <c r="T1249" s="7" t="s">
        <v>2619</v>
      </c>
      <c r="U1249" s="51">
        <v>1</v>
      </c>
      <c r="V1249" s="79"/>
      <c r="W1249" s="78"/>
      <c r="X1249" s="49">
        <f t="shared" si="114"/>
        <v>0</v>
      </c>
      <c r="Y1249" s="16">
        <v>0</v>
      </c>
      <c r="Z1249" s="16">
        <v>196734298</v>
      </c>
      <c r="AA1249" s="16">
        <v>207818</v>
      </c>
      <c r="AB1249" s="16">
        <v>0</v>
      </c>
      <c r="AC1249" s="16">
        <v>0</v>
      </c>
      <c r="AD1249" s="55">
        <v>207818</v>
      </c>
      <c r="AF1249" s="58">
        <f t="shared" si="117"/>
        <v>0</v>
      </c>
      <c r="AJ1249" s="83">
        <f t="shared" si="118"/>
        <v>0</v>
      </c>
      <c r="AK1249" s="84">
        <f t="shared" si="119"/>
        <v>0</v>
      </c>
      <c r="AL1249" s="85"/>
    </row>
    <row r="1250" spans="1:38" ht="12.75" hidden="1" customHeight="1" x14ac:dyDescent="0.25">
      <c r="A1250" s="10" t="s">
        <v>2615</v>
      </c>
      <c r="B1250" s="11" t="s">
        <v>2616</v>
      </c>
      <c r="C1250" s="11" t="s">
        <v>92</v>
      </c>
      <c r="D1250" s="90" t="str">
        <f t="shared" si="115"/>
        <v>40</v>
      </c>
      <c r="E1250" s="90" t="str">
        <f t="shared" si="116"/>
        <v>4001</v>
      </c>
      <c r="F1250" s="11" t="s">
        <v>2620</v>
      </c>
      <c r="G1250" s="11" t="s">
        <v>1387</v>
      </c>
      <c r="H1250" s="11">
        <v>54</v>
      </c>
      <c r="I1250" s="11" t="s">
        <v>1388</v>
      </c>
      <c r="J1250" s="11" t="s">
        <v>1389</v>
      </c>
      <c r="K1250" s="13">
        <v>4000</v>
      </c>
      <c r="L1250" s="14">
        <v>750</v>
      </c>
      <c r="M1250" s="75">
        <v>4954</v>
      </c>
      <c r="N1250" s="11" t="s">
        <v>2631</v>
      </c>
      <c r="O1250" s="12" t="s">
        <v>573</v>
      </c>
      <c r="P1250" s="16">
        <v>3480014</v>
      </c>
      <c r="Q1250" s="18">
        <v>1</v>
      </c>
      <c r="R1250" s="20">
        <v>44197</v>
      </c>
      <c r="S1250" s="22">
        <v>12</v>
      </c>
      <c r="T1250" s="7" t="s">
        <v>2619</v>
      </c>
      <c r="U1250" s="51">
        <v>1</v>
      </c>
      <c r="V1250" s="79"/>
      <c r="W1250" s="78"/>
      <c r="X1250" s="49">
        <f t="shared" si="114"/>
        <v>0</v>
      </c>
      <c r="Y1250" s="16">
        <v>0</v>
      </c>
      <c r="Z1250" s="16">
        <v>196734298</v>
      </c>
      <c r="AA1250" s="16">
        <v>3480014</v>
      </c>
      <c r="AB1250" s="16">
        <v>0</v>
      </c>
      <c r="AC1250" s="16">
        <v>0</v>
      </c>
      <c r="AD1250" s="55">
        <v>3480014</v>
      </c>
      <c r="AF1250" s="58">
        <f t="shared" si="117"/>
        <v>0</v>
      </c>
      <c r="AJ1250" s="83">
        <f t="shared" si="118"/>
        <v>0</v>
      </c>
      <c r="AK1250" s="84">
        <f t="shared" si="119"/>
        <v>0</v>
      </c>
      <c r="AL1250" s="85"/>
    </row>
    <row r="1251" spans="1:38" ht="12.75" hidden="1" customHeight="1" x14ac:dyDescent="0.25">
      <c r="A1251" s="10" t="s">
        <v>2615</v>
      </c>
      <c r="B1251" s="11" t="s">
        <v>2616</v>
      </c>
      <c r="C1251" s="11" t="s">
        <v>92</v>
      </c>
      <c r="D1251" s="90" t="str">
        <f t="shared" si="115"/>
        <v>40</v>
      </c>
      <c r="E1251" s="90" t="str">
        <f t="shared" si="116"/>
        <v>4001</v>
      </c>
      <c r="F1251" s="11" t="s">
        <v>2620</v>
      </c>
      <c r="G1251" s="11" t="s">
        <v>1387</v>
      </c>
      <c r="H1251" s="11">
        <v>54</v>
      </c>
      <c r="I1251" s="11" t="s">
        <v>1388</v>
      </c>
      <c r="J1251" s="11" t="s">
        <v>1389</v>
      </c>
      <c r="K1251" s="13">
        <v>4000</v>
      </c>
      <c r="L1251" s="14">
        <v>750</v>
      </c>
      <c r="M1251" s="75">
        <v>4954</v>
      </c>
      <c r="N1251" s="11" t="s">
        <v>2632</v>
      </c>
      <c r="O1251" s="12" t="s">
        <v>573</v>
      </c>
      <c r="P1251" s="16">
        <v>8812076</v>
      </c>
      <c r="Q1251" s="18">
        <v>1</v>
      </c>
      <c r="R1251" s="20">
        <v>44197</v>
      </c>
      <c r="S1251" s="22">
        <v>12</v>
      </c>
      <c r="T1251" s="7" t="s">
        <v>2619</v>
      </c>
      <c r="U1251" s="51">
        <v>1</v>
      </c>
      <c r="V1251" s="79"/>
      <c r="W1251" s="78"/>
      <c r="X1251" s="49">
        <f t="shared" si="114"/>
        <v>0</v>
      </c>
      <c r="Y1251" s="16">
        <v>0</v>
      </c>
      <c r="Z1251" s="16">
        <v>196734298</v>
      </c>
      <c r="AA1251" s="16">
        <v>8812076</v>
      </c>
      <c r="AB1251" s="16">
        <v>0</v>
      </c>
      <c r="AC1251" s="16">
        <v>0</v>
      </c>
      <c r="AD1251" s="55">
        <v>8812076</v>
      </c>
      <c r="AF1251" s="58">
        <f t="shared" si="117"/>
        <v>0</v>
      </c>
      <c r="AJ1251" s="83">
        <f t="shared" si="118"/>
        <v>0</v>
      </c>
      <c r="AK1251" s="84">
        <f t="shared" si="119"/>
        <v>0</v>
      </c>
      <c r="AL1251" s="85"/>
    </row>
    <row r="1252" spans="1:38" ht="12.75" hidden="1" customHeight="1" x14ac:dyDescent="0.25">
      <c r="A1252" s="10" t="s">
        <v>2615</v>
      </c>
      <c r="B1252" s="11" t="s">
        <v>2616</v>
      </c>
      <c r="C1252" s="11" t="s">
        <v>92</v>
      </c>
      <c r="D1252" s="90" t="str">
        <f t="shared" si="115"/>
        <v>40</v>
      </c>
      <c r="E1252" s="90" t="str">
        <f t="shared" si="116"/>
        <v>4001</v>
      </c>
      <c r="F1252" s="11" t="s">
        <v>2620</v>
      </c>
      <c r="G1252" s="11" t="s">
        <v>1387</v>
      </c>
      <c r="H1252" s="11">
        <v>54</v>
      </c>
      <c r="I1252" s="11" t="s">
        <v>1388</v>
      </c>
      <c r="J1252" s="11" t="s">
        <v>1389</v>
      </c>
      <c r="K1252" s="13">
        <v>4000</v>
      </c>
      <c r="L1252" s="14">
        <v>750</v>
      </c>
      <c r="M1252" s="75">
        <v>4954</v>
      </c>
      <c r="N1252" s="11" t="s">
        <v>2633</v>
      </c>
      <c r="O1252" s="12" t="s">
        <v>573</v>
      </c>
      <c r="P1252" s="16">
        <v>7403233</v>
      </c>
      <c r="Q1252" s="18">
        <v>1</v>
      </c>
      <c r="R1252" s="20">
        <v>44197</v>
      </c>
      <c r="S1252" s="22">
        <v>12</v>
      </c>
      <c r="T1252" s="7" t="s">
        <v>2619</v>
      </c>
      <c r="U1252" s="51">
        <v>1</v>
      </c>
      <c r="V1252" s="79"/>
      <c r="W1252" s="78"/>
      <c r="X1252" s="49">
        <f t="shared" si="114"/>
        <v>0</v>
      </c>
      <c r="Y1252" s="16">
        <v>0</v>
      </c>
      <c r="Z1252" s="16">
        <v>196734298</v>
      </c>
      <c r="AA1252" s="16">
        <v>7403233</v>
      </c>
      <c r="AB1252" s="16">
        <v>0</v>
      </c>
      <c r="AC1252" s="16">
        <v>0</v>
      </c>
      <c r="AD1252" s="55">
        <v>7403233</v>
      </c>
      <c r="AF1252" s="58">
        <f t="shared" si="117"/>
        <v>0</v>
      </c>
      <c r="AJ1252" s="83">
        <f t="shared" si="118"/>
        <v>0</v>
      </c>
      <c r="AK1252" s="84">
        <f t="shared" si="119"/>
        <v>0</v>
      </c>
      <c r="AL1252" s="85"/>
    </row>
    <row r="1253" spans="1:38" ht="12.75" hidden="1" customHeight="1" x14ac:dyDescent="0.25">
      <c r="A1253" s="10" t="s">
        <v>2615</v>
      </c>
      <c r="B1253" s="11" t="s">
        <v>2616</v>
      </c>
      <c r="C1253" s="11" t="s">
        <v>92</v>
      </c>
      <c r="D1253" s="90" t="str">
        <f t="shared" si="115"/>
        <v>40</v>
      </c>
      <c r="E1253" s="90" t="str">
        <f t="shared" si="116"/>
        <v>4001</v>
      </c>
      <c r="F1253" s="11" t="s">
        <v>2620</v>
      </c>
      <c r="G1253" s="11" t="s">
        <v>1387</v>
      </c>
      <c r="H1253" s="11">
        <v>54</v>
      </c>
      <c r="I1253" s="11" t="s">
        <v>1388</v>
      </c>
      <c r="J1253" s="11" t="s">
        <v>1389</v>
      </c>
      <c r="K1253" s="13">
        <v>4000</v>
      </c>
      <c r="L1253" s="14">
        <v>750</v>
      </c>
      <c r="M1253" s="75">
        <v>4954</v>
      </c>
      <c r="N1253" s="11" t="s">
        <v>2634</v>
      </c>
      <c r="O1253" s="12" t="s">
        <v>573</v>
      </c>
      <c r="P1253" s="16">
        <v>15766762</v>
      </c>
      <c r="Q1253" s="18">
        <v>1</v>
      </c>
      <c r="R1253" s="20">
        <v>44197</v>
      </c>
      <c r="S1253" s="22">
        <v>12</v>
      </c>
      <c r="T1253" s="7" t="s">
        <v>2619</v>
      </c>
      <c r="U1253" s="51">
        <v>1</v>
      </c>
      <c r="V1253" s="79"/>
      <c r="W1253" s="78"/>
      <c r="X1253" s="49">
        <f t="shared" si="114"/>
        <v>0</v>
      </c>
      <c r="Y1253" s="16">
        <v>0</v>
      </c>
      <c r="Z1253" s="16">
        <v>196734298</v>
      </c>
      <c r="AA1253" s="16">
        <v>15766762</v>
      </c>
      <c r="AB1253" s="16">
        <v>0</v>
      </c>
      <c r="AC1253" s="16">
        <v>0</v>
      </c>
      <c r="AD1253" s="55">
        <v>15766762</v>
      </c>
      <c r="AF1253" s="58">
        <f t="shared" si="117"/>
        <v>0</v>
      </c>
      <c r="AJ1253" s="83">
        <f t="shared" si="118"/>
        <v>0</v>
      </c>
      <c r="AK1253" s="84">
        <f t="shared" si="119"/>
        <v>0</v>
      </c>
      <c r="AL1253" s="85"/>
    </row>
    <row r="1254" spans="1:38" ht="12.75" hidden="1" customHeight="1" x14ac:dyDescent="0.25">
      <c r="A1254" s="10" t="s">
        <v>2615</v>
      </c>
      <c r="B1254" s="11" t="s">
        <v>2616</v>
      </c>
      <c r="C1254" s="11" t="s">
        <v>92</v>
      </c>
      <c r="D1254" s="90" t="str">
        <f t="shared" si="115"/>
        <v>40</v>
      </c>
      <c r="E1254" s="90" t="str">
        <f t="shared" si="116"/>
        <v>4001</v>
      </c>
      <c r="F1254" s="11" t="s">
        <v>2620</v>
      </c>
      <c r="G1254" s="11" t="s">
        <v>1387</v>
      </c>
      <c r="H1254" s="11">
        <v>54</v>
      </c>
      <c r="I1254" s="11" t="s">
        <v>1388</v>
      </c>
      <c r="J1254" s="11" t="s">
        <v>1389</v>
      </c>
      <c r="K1254" s="13">
        <v>4000</v>
      </c>
      <c r="L1254" s="14">
        <v>750</v>
      </c>
      <c r="M1254" s="75">
        <v>4954</v>
      </c>
      <c r="N1254" s="11" t="s">
        <v>2635</v>
      </c>
      <c r="O1254" s="12" t="s">
        <v>573</v>
      </c>
      <c r="P1254" s="16">
        <v>11284621</v>
      </c>
      <c r="Q1254" s="18">
        <v>1</v>
      </c>
      <c r="R1254" s="20">
        <v>44197</v>
      </c>
      <c r="S1254" s="22">
        <v>12</v>
      </c>
      <c r="T1254" s="7" t="s">
        <v>2619</v>
      </c>
      <c r="U1254" s="51">
        <v>1</v>
      </c>
      <c r="V1254" s="79"/>
      <c r="W1254" s="78"/>
      <c r="X1254" s="49">
        <f t="shared" si="114"/>
        <v>0</v>
      </c>
      <c r="Y1254" s="16">
        <v>0</v>
      </c>
      <c r="Z1254" s="16">
        <v>196734298</v>
      </c>
      <c r="AA1254" s="16">
        <v>11284621</v>
      </c>
      <c r="AB1254" s="16">
        <v>0</v>
      </c>
      <c r="AC1254" s="16">
        <v>0</v>
      </c>
      <c r="AD1254" s="55">
        <v>11284621</v>
      </c>
      <c r="AF1254" s="58">
        <f t="shared" si="117"/>
        <v>0</v>
      </c>
      <c r="AJ1254" s="83">
        <f t="shared" si="118"/>
        <v>0</v>
      </c>
      <c r="AK1254" s="84">
        <f t="shared" si="119"/>
        <v>0</v>
      </c>
      <c r="AL1254" s="85"/>
    </row>
    <row r="1255" spans="1:38" ht="12.75" hidden="1" customHeight="1" x14ac:dyDescent="0.25">
      <c r="A1255" s="10" t="s">
        <v>2615</v>
      </c>
      <c r="B1255" s="11" t="s">
        <v>2616</v>
      </c>
      <c r="C1255" s="11" t="s">
        <v>92</v>
      </c>
      <c r="D1255" s="90" t="str">
        <f t="shared" si="115"/>
        <v>40</v>
      </c>
      <c r="E1255" s="90" t="str">
        <f t="shared" si="116"/>
        <v>4001</v>
      </c>
      <c r="F1255" s="11" t="s">
        <v>2620</v>
      </c>
      <c r="G1255" s="11" t="s">
        <v>1387</v>
      </c>
      <c r="H1255" s="11">
        <v>54</v>
      </c>
      <c r="I1255" s="11" t="s">
        <v>1388</v>
      </c>
      <c r="J1255" s="11" t="s">
        <v>1389</v>
      </c>
      <c r="K1255" s="13">
        <v>4000</v>
      </c>
      <c r="L1255" s="14">
        <v>750</v>
      </c>
      <c r="M1255" s="75">
        <v>4954</v>
      </c>
      <c r="N1255" s="11" t="s">
        <v>2636</v>
      </c>
      <c r="O1255" s="12" t="s">
        <v>573</v>
      </c>
      <c r="P1255" s="16">
        <v>22073677</v>
      </c>
      <c r="Q1255" s="18">
        <v>1</v>
      </c>
      <c r="R1255" s="20">
        <v>44197</v>
      </c>
      <c r="S1255" s="22">
        <v>12</v>
      </c>
      <c r="T1255" s="7" t="s">
        <v>2619</v>
      </c>
      <c r="U1255" s="51">
        <v>1</v>
      </c>
      <c r="V1255" s="79"/>
      <c r="W1255" s="78"/>
      <c r="X1255" s="49">
        <f t="shared" si="114"/>
        <v>0</v>
      </c>
      <c r="Y1255" s="16">
        <v>0</v>
      </c>
      <c r="Z1255" s="16">
        <v>196734298</v>
      </c>
      <c r="AA1255" s="16">
        <v>22073677</v>
      </c>
      <c r="AB1255" s="16">
        <v>0</v>
      </c>
      <c r="AC1255" s="16">
        <v>0</v>
      </c>
      <c r="AD1255" s="55">
        <v>22073677</v>
      </c>
      <c r="AF1255" s="58">
        <f t="shared" si="117"/>
        <v>0</v>
      </c>
      <c r="AJ1255" s="83">
        <f t="shared" si="118"/>
        <v>0</v>
      </c>
      <c r="AK1255" s="84">
        <f t="shared" si="119"/>
        <v>0</v>
      </c>
      <c r="AL1255" s="85"/>
    </row>
    <row r="1256" spans="1:38" ht="12.75" hidden="1" customHeight="1" x14ac:dyDescent="0.25">
      <c r="A1256" s="10" t="s">
        <v>2615</v>
      </c>
      <c r="B1256" s="11" t="s">
        <v>2616</v>
      </c>
      <c r="C1256" s="11" t="s">
        <v>92</v>
      </c>
      <c r="D1256" s="90" t="str">
        <f t="shared" si="115"/>
        <v>40</v>
      </c>
      <c r="E1256" s="90" t="str">
        <f t="shared" si="116"/>
        <v>4001</v>
      </c>
      <c r="F1256" s="11" t="s">
        <v>2620</v>
      </c>
      <c r="G1256" s="11" t="s">
        <v>1387</v>
      </c>
      <c r="H1256" s="11">
        <v>54</v>
      </c>
      <c r="I1256" s="11" t="s">
        <v>1388</v>
      </c>
      <c r="J1256" s="11" t="s">
        <v>1389</v>
      </c>
      <c r="K1256" s="13">
        <v>4000</v>
      </c>
      <c r="L1256" s="14">
        <v>750</v>
      </c>
      <c r="M1256" s="75">
        <v>4954</v>
      </c>
      <c r="N1256" s="11" t="s">
        <v>2637</v>
      </c>
      <c r="O1256" s="12" t="s">
        <v>573</v>
      </c>
      <c r="P1256" s="16">
        <v>1057290</v>
      </c>
      <c r="Q1256" s="18">
        <v>1</v>
      </c>
      <c r="R1256" s="20">
        <v>44197</v>
      </c>
      <c r="S1256" s="22">
        <v>12</v>
      </c>
      <c r="T1256" s="7" t="s">
        <v>2619</v>
      </c>
      <c r="U1256" s="51">
        <v>1</v>
      </c>
      <c r="V1256" s="79"/>
      <c r="W1256" s="78"/>
      <c r="X1256" s="49">
        <f t="shared" si="114"/>
        <v>0</v>
      </c>
      <c r="Y1256" s="16">
        <v>0</v>
      </c>
      <c r="Z1256" s="16">
        <v>196734298</v>
      </c>
      <c r="AA1256" s="16">
        <v>1057290</v>
      </c>
      <c r="AB1256" s="16">
        <v>0</v>
      </c>
      <c r="AC1256" s="16">
        <v>0</v>
      </c>
      <c r="AD1256" s="55">
        <v>1057290</v>
      </c>
      <c r="AF1256" s="58">
        <f t="shared" si="117"/>
        <v>0</v>
      </c>
      <c r="AJ1256" s="83">
        <f t="shared" si="118"/>
        <v>0</v>
      </c>
      <c r="AK1256" s="84">
        <f t="shared" si="119"/>
        <v>0</v>
      </c>
      <c r="AL1256" s="85"/>
    </row>
    <row r="1257" spans="1:38" ht="12.75" hidden="1" customHeight="1" x14ac:dyDescent="0.25">
      <c r="A1257" s="10" t="s">
        <v>2615</v>
      </c>
      <c r="B1257" s="11" t="s">
        <v>2616</v>
      </c>
      <c r="C1257" s="11" t="s">
        <v>92</v>
      </c>
      <c r="D1257" s="90" t="str">
        <f t="shared" si="115"/>
        <v>40</v>
      </c>
      <c r="E1257" s="90" t="str">
        <f t="shared" si="116"/>
        <v>4001</v>
      </c>
      <c r="F1257" s="11" t="s">
        <v>2620</v>
      </c>
      <c r="G1257" s="11" t="s">
        <v>1387</v>
      </c>
      <c r="H1257" s="11">
        <v>54</v>
      </c>
      <c r="I1257" s="11" t="s">
        <v>1388</v>
      </c>
      <c r="J1257" s="11" t="s">
        <v>1389</v>
      </c>
      <c r="K1257" s="13">
        <v>4000</v>
      </c>
      <c r="L1257" s="14">
        <v>750</v>
      </c>
      <c r="M1257" s="75">
        <v>4954</v>
      </c>
      <c r="N1257" s="11" t="s">
        <v>2638</v>
      </c>
      <c r="O1257" s="12" t="s">
        <v>573</v>
      </c>
      <c r="P1257" s="16">
        <v>61612288</v>
      </c>
      <c r="Q1257" s="18">
        <v>1</v>
      </c>
      <c r="R1257" s="20">
        <v>44197</v>
      </c>
      <c r="S1257" s="22">
        <v>12</v>
      </c>
      <c r="T1257" s="7" t="s">
        <v>2619</v>
      </c>
      <c r="U1257" s="51">
        <v>1</v>
      </c>
      <c r="V1257" s="79"/>
      <c r="W1257" s="78"/>
      <c r="X1257" s="49">
        <f t="shared" si="114"/>
        <v>0</v>
      </c>
      <c r="Y1257" s="16">
        <v>0</v>
      </c>
      <c r="Z1257" s="16">
        <v>196734298</v>
      </c>
      <c r="AA1257" s="16">
        <v>61612288</v>
      </c>
      <c r="AB1257" s="16">
        <v>0</v>
      </c>
      <c r="AC1257" s="16">
        <v>0</v>
      </c>
      <c r="AD1257" s="55">
        <v>61612288</v>
      </c>
      <c r="AF1257" s="58">
        <f t="shared" si="117"/>
        <v>0</v>
      </c>
      <c r="AJ1257" s="83">
        <f t="shared" si="118"/>
        <v>0</v>
      </c>
      <c r="AK1257" s="84">
        <f t="shared" si="119"/>
        <v>0</v>
      </c>
      <c r="AL1257" s="85"/>
    </row>
    <row r="1258" spans="1:38" ht="12.75" hidden="1" customHeight="1" x14ac:dyDescent="0.25">
      <c r="A1258" s="10" t="s">
        <v>2615</v>
      </c>
      <c r="B1258" s="11" t="s">
        <v>2616</v>
      </c>
      <c r="C1258" s="11" t="s">
        <v>92</v>
      </c>
      <c r="D1258" s="90" t="str">
        <f t="shared" si="115"/>
        <v>40</v>
      </c>
      <c r="E1258" s="90" t="str">
        <f t="shared" si="116"/>
        <v>4001</v>
      </c>
      <c r="F1258" s="11" t="s">
        <v>2620</v>
      </c>
      <c r="G1258" s="11" t="s">
        <v>1387</v>
      </c>
      <c r="H1258" s="11">
        <v>54</v>
      </c>
      <c r="I1258" s="11" t="s">
        <v>1388</v>
      </c>
      <c r="J1258" s="11" t="s">
        <v>1389</v>
      </c>
      <c r="K1258" s="13">
        <v>4000</v>
      </c>
      <c r="L1258" s="14">
        <v>750</v>
      </c>
      <c r="M1258" s="75">
        <v>4954</v>
      </c>
      <c r="N1258" s="11" t="s">
        <v>2639</v>
      </c>
      <c r="O1258" s="12" t="s">
        <v>573</v>
      </c>
      <c r="P1258" s="16">
        <v>739503</v>
      </c>
      <c r="Q1258" s="18">
        <v>1</v>
      </c>
      <c r="R1258" s="20">
        <v>44197</v>
      </c>
      <c r="S1258" s="22">
        <v>12</v>
      </c>
      <c r="T1258" s="7" t="s">
        <v>2619</v>
      </c>
      <c r="U1258" s="51">
        <v>1</v>
      </c>
      <c r="V1258" s="79"/>
      <c r="W1258" s="78"/>
      <c r="X1258" s="49">
        <f t="shared" si="114"/>
        <v>0</v>
      </c>
      <c r="Y1258" s="16">
        <v>0</v>
      </c>
      <c r="Z1258" s="16">
        <v>196734298</v>
      </c>
      <c r="AA1258" s="16">
        <v>739503</v>
      </c>
      <c r="AB1258" s="16">
        <v>0</v>
      </c>
      <c r="AC1258" s="16">
        <v>0</v>
      </c>
      <c r="AD1258" s="55">
        <v>739503</v>
      </c>
      <c r="AF1258" s="58">
        <f t="shared" si="117"/>
        <v>0</v>
      </c>
      <c r="AJ1258" s="83">
        <f t="shared" si="118"/>
        <v>0</v>
      </c>
      <c r="AK1258" s="84">
        <f t="shared" si="119"/>
        <v>0</v>
      </c>
      <c r="AL1258" s="85"/>
    </row>
    <row r="1259" spans="1:38" ht="12.75" hidden="1" customHeight="1" x14ac:dyDescent="0.25">
      <c r="A1259" s="10" t="s">
        <v>2615</v>
      </c>
      <c r="B1259" s="11" t="s">
        <v>2616</v>
      </c>
      <c r="C1259" s="11" t="s">
        <v>92</v>
      </c>
      <c r="D1259" s="90" t="str">
        <f t="shared" si="115"/>
        <v>40</v>
      </c>
      <c r="E1259" s="90" t="str">
        <f t="shared" si="116"/>
        <v>4001</v>
      </c>
      <c r="F1259" s="11" t="s">
        <v>2620</v>
      </c>
      <c r="G1259" s="11" t="s">
        <v>1387</v>
      </c>
      <c r="H1259" s="11">
        <v>54</v>
      </c>
      <c r="I1259" s="11" t="s">
        <v>1388</v>
      </c>
      <c r="J1259" s="11" t="s">
        <v>1389</v>
      </c>
      <c r="K1259" s="13">
        <v>4000</v>
      </c>
      <c r="L1259" s="14">
        <v>750</v>
      </c>
      <c r="M1259" s="75">
        <v>4954</v>
      </c>
      <c r="N1259" s="11" t="s">
        <v>2640</v>
      </c>
      <c r="O1259" s="12" t="s">
        <v>573</v>
      </c>
      <c r="P1259" s="16">
        <v>376375</v>
      </c>
      <c r="Q1259" s="18">
        <v>1</v>
      </c>
      <c r="R1259" s="20">
        <v>44197</v>
      </c>
      <c r="S1259" s="22">
        <v>12</v>
      </c>
      <c r="T1259" s="7" t="s">
        <v>2619</v>
      </c>
      <c r="U1259" s="51">
        <v>1</v>
      </c>
      <c r="V1259" s="79"/>
      <c r="W1259" s="78"/>
      <c r="X1259" s="49">
        <f t="shared" si="114"/>
        <v>0</v>
      </c>
      <c r="Y1259" s="16">
        <v>0</v>
      </c>
      <c r="Z1259" s="16">
        <v>196734298</v>
      </c>
      <c r="AA1259" s="16">
        <v>376375</v>
      </c>
      <c r="AB1259" s="16">
        <v>0</v>
      </c>
      <c r="AC1259" s="16">
        <v>0</v>
      </c>
      <c r="AD1259" s="55">
        <v>376375</v>
      </c>
      <c r="AF1259" s="58">
        <f t="shared" si="117"/>
        <v>0</v>
      </c>
      <c r="AJ1259" s="83">
        <f t="shared" si="118"/>
        <v>0</v>
      </c>
      <c r="AK1259" s="84">
        <f t="shared" si="119"/>
        <v>0</v>
      </c>
      <c r="AL1259" s="85"/>
    </row>
    <row r="1260" spans="1:38" ht="12.75" hidden="1" customHeight="1" x14ac:dyDescent="0.25">
      <c r="A1260" s="10" t="s">
        <v>2615</v>
      </c>
      <c r="B1260" s="11" t="s">
        <v>2616</v>
      </c>
      <c r="C1260" s="11" t="s">
        <v>92</v>
      </c>
      <c r="D1260" s="90" t="str">
        <f t="shared" si="115"/>
        <v>40</v>
      </c>
      <c r="E1260" s="90" t="str">
        <f t="shared" si="116"/>
        <v>4001</v>
      </c>
      <c r="F1260" s="11" t="s">
        <v>2620</v>
      </c>
      <c r="G1260" s="11" t="s">
        <v>1387</v>
      </c>
      <c r="H1260" s="11">
        <v>54</v>
      </c>
      <c r="I1260" s="11" t="s">
        <v>1388</v>
      </c>
      <c r="J1260" s="11" t="s">
        <v>1389</v>
      </c>
      <c r="K1260" s="13">
        <v>4000</v>
      </c>
      <c r="L1260" s="14">
        <v>750</v>
      </c>
      <c r="M1260" s="75">
        <v>4954</v>
      </c>
      <c r="N1260" s="11" t="s">
        <v>2641</v>
      </c>
      <c r="O1260" s="12" t="s">
        <v>573</v>
      </c>
      <c r="P1260" s="16">
        <v>19230480</v>
      </c>
      <c r="Q1260" s="18">
        <v>1</v>
      </c>
      <c r="R1260" s="20">
        <v>44197</v>
      </c>
      <c r="S1260" s="22">
        <v>12</v>
      </c>
      <c r="T1260" s="7" t="s">
        <v>2619</v>
      </c>
      <c r="U1260" s="51">
        <v>1</v>
      </c>
      <c r="V1260" s="79"/>
      <c r="W1260" s="78"/>
      <c r="X1260" s="49">
        <f t="shared" si="114"/>
        <v>0</v>
      </c>
      <c r="Y1260" s="16">
        <v>0</v>
      </c>
      <c r="Z1260" s="16">
        <v>196734298</v>
      </c>
      <c r="AA1260" s="16">
        <v>19230480</v>
      </c>
      <c r="AB1260" s="16">
        <v>0</v>
      </c>
      <c r="AC1260" s="16">
        <v>0</v>
      </c>
      <c r="AD1260" s="55">
        <v>19230480</v>
      </c>
      <c r="AF1260" s="58">
        <f t="shared" si="117"/>
        <v>0</v>
      </c>
      <c r="AJ1260" s="83">
        <f t="shared" si="118"/>
        <v>0</v>
      </c>
      <c r="AK1260" s="84">
        <f t="shared" si="119"/>
        <v>0</v>
      </c>
      <c r="AL1260" s="85"/>
    </row>
    <row r="1261" spans="1:38" ht="12.75" hidden="1" customHeight="1" x14ac:dyDescent="0.25">
      <c r="A1261" s="10" t="s">
        <v>2615</v>
      </c>
      <c r="B1261" s="11" t="s">
        <v>2616</v>
      </c>
      <c r="C1261" s="11" t="s">
        <v>92</v>
      </c>
      <c r="D1261" s="90" t="str">
        <f t="shared" si="115"/>
        <v>40</v>
      </c>
      <c r="E1261" s="90" t="str">
        <f t="shared" si="116"/>
        <v>4001</v>
      </c>
      <c r="F1261" s="11" t="s">
        <v>2620</v>
      </c>
      <c r="G1261" s="11" t="s">
        <v>1387</v>
      </c>
      <c r="H1261" s="11">
        <v>54</v>
      </c>
      <c r="I1261" s="11" t="s">
        <v>1388</v>
      </c>
      <c r="J1261" s="11" t="s">
        <v>1389</v>
      </c>
      <c r="K1261" s="13">
        <v>4000</v>
      </c>
      <c r="L1261" s="14">
        <v>750</v>
      </c>
      <c r="M1261" s="75">
        <v>4954</v>
      </c>
      <c r="N1261" s="11" t="s">
        <v>2642</v>
      </c>
      <c r="O1261" s="12" t="s">
        <v>573</v>
      </c>
      <c r="P1261" s="16">
        <v>1014414</v>
      </c>
      <c r="Q1261" s="18">
        <v>1</v>
      </c>
      <c r="R1261" s="20">
        <v>44197</v>
      </c>
      <c r="S1261" s="22">
        <v>12</v>
      </c>
      <c r="T1261" s="7" t="s">
        <v>2619</v>
      </c>
      <c r="U1261" s="51">
        <v>1</v>
      </c>
      <c r="V1261" s="79"/>
      <c r="W1261" s="78"/>
      <c r="X1261" s="49">
        <f t="shared" si="114"/>
        <v>0</v>
      </c>
      <c r="Y1261" s="16">
        <v>0</v>
      </c>
      <c r="Z1261" s="16">
        <v>196734298</v>
      </c>
      <c r="AA1261" s="16">
        <v>1014414</v>
      </c>
      <c r="AB1261" s="16">
        <v>0</v>
      </c>
      <c r="AC1261" s="16">
        <v>0</v>
      </c>
      <c r="AD1261" s="55">
        <v>1014414</v>
      </c>
      <c r="AF1261" s="58">
        <f t="shared" si="117"/>
        <v>0</v>
      </c>
      <c r="AJ1261" s="83">
        <f t="shared" si="118"/>
        <v>0</v>
      </c>
      <c r="AK1261" s="84">
        <f t="shared" si="119"/>
        <v>0</v>
      </c>
      <c r="AL1261" s="85"/>
    </row>
    <row r="1262" spans="1:38" ht="12.75" hidden="1" customHeight="1" x14ac:dyDescent="0.25">
      <c r="A1262" s="10" t="s">
        <v>2615</v>
      </c>
      <c r="B1262" s="11" t="s">
        <v>2616</v>
      </c>
      <c r="C1262" s="11" t="s">
        <v>92</v>
      </c>
      <c r="D1262" s="90" t="str">
        <f t="shared" si="115"/>
        <v>40</v>
      </c>
      <c r="E1262" s="90" t="str">
        <f t="shared" si="116"/>
        <v>4001</v>
      </c>
      <c r="F1262" s="11" t="s">
        <v>2620</v>
      </c>
      <c r="G1262" s="11" t="s">
        <v>1387</v>
      </c>
      <c r="H1262" s="11">
        <v>54</v>
      </c>
      <c r="I1262" s="11" t="s">
        <v>1388</v>
      </c>
      <c r="J1262" s="11" t="s">
        <v>1389</v>
      </c>
      <c r="K1262" s="13">
        <v>4000</v>
      </c>
      <c r="L1262" s="14">
        <v>750</v>
      </c>
      <c r="M1262" s="75">
        <v>4954</v>
      </c>
      <c r="N1262" s="11" t="s">
        <v>2643</v>
      </c>
      <c r="O1262" s="12" t="s">
        <v>573</v>
      </c>
      <c r="P1262" s="16">
        <v>18929370</v>
      </c>
      <c r="Q1262" s="18">
        <v>1</v>
      </c>
      <c r="R1262" s="20">
        <v>44197</v>
      </c>
      <c r="S1262" s="22">
        <v>12</v>
      </c>
      <c r="T1262" s="7" t="s">
        <v>2619</v>
      </c>
      <c r="U1262" s="51">
        <v>1</v>
      </c>
      <c r="V1262" s="79"/>
      <c r="W1262" s="78"/>
      <c r="X1262" s="49">
        <f t="shared" si="114"/>
        <v>0</v>
      </c>
      <c r="Y1262" s="16">
        <v>0</v>
      </c>
      <c r="Z1262" s="16">
        <v>196734298</v>
      </c>
      <c r="AA1262" s="16">
        <v>18929370</v>
      </c>
      <c r="AB1262" s="16">
        <v>0</v>
      </c>
      <c r="AC1262" s="16">
        <v>0</v>
      </c>
      <c r="AD1262" s="55">
        <v>18929370</v>
      </c>
      <c r="AF1262" s="58">
        <f t="shared" si="117"/>
        <v>0</v>
      </c>
      <c r="AJ1262" s="83">
        <f t="shared" si="118"/>
        <v>0</v>
      </c>
      <c r="AK1262" s="84">
        <f t="shared" si="119"/>
        <v>0</v>
      </c>
      <c r="AL1262" s="85"/>
    </row>
    <row r="1263" spans="1:38" ht="12.75" hidden="1" customHeight="1" x14ac:dyDescent="0.25">
      <c r="A1263" s="10" t="s">
        <v>2615</v>
      </c>
      <c r="B1263" s="11" t="s">
        <v>2616</v>
      </c>
      <c r="C1263" s="11" t="s">
        <v>92</v>
      </c>
      <c r="D1263" s="90" t="str">
        <f t="shared" si="115"/>
        <v>40</v>
      </c>
      <c r="E1263" s="90" t="str">
        <f t="shared" si="116"/>
        <v>4001</v>
      </c>
      <c r="F1263" s="11" t="s">
        <v>2620</v>
      </c>
      <c r="G1263" s="11" t="s">
        <v>1387</v>
      </c>
      <c r="H1263" s="11">
        <v>54</v>
      </c>
      <c r="I1263" s="11" t="s">
        <v>1388</v>
      </c>
      <c r="J1263" s="11" t="s">
        <v>1389</v>
      </c>
      <c r="K1263" s="13">
        <v>4000</v>
      </c>
      <c r="L1263" s="14">
        <v>750</v>
      </c>
      <c r="M1263" s="75">
        <v>4954</v>
      </c>
      <c r="N1263" s="11" t="s">
        <v>2644</v>
      </c>
      <c r="O1263" s="12" t="s">
        <v>573</v>
      </c>
      <c r="P1263" s="16">
        <v>1864200</v>
      </c>
      <c r="Q1263" s="18">
        <v>1</v>
      </c>
      <c r="R1263" s="20">
        <v>44197</v>
      </c>
      <c r="S1263" s="22">
        <v>12</v>
      </c>
      <c r="T1263" s="7" t="s">
        <v>2619</v>
      </c>
      <c r="U1263" s="51">
        <v>1</v>
      </c>
      <c r="V1263" s="79"/>
      <c r="W1263" s="78"/>
      <c r="X1263" s="49">
        <f t="shared" si="114"/>
        <v>0</v>
      </c>
      <c r="Y1263" s="16">
        <v>0</v>
      </c>
      <c r="Z1263" s="16">
        <v>196734298</v>
      </c>
      <c r="AA1263" s="16">
        <v>1864200</v>
      </c>
      <c r="AB1263" s="16">
        <v>0</v>
      </c>
      <c r="AC1263" s="16">
        <v>0</v>
      </c>
      <c r="AD1263" s="55">
        <v>1864200</v>
      </c>
      <c r="AF1263" s="58">
        <f t="shared" si="117"/>
        <v>0</v>
      </c>
      <c r="AJ1263" s="83">
        <f t="shared" si="118"/>
        <v>0</v>
      </c>
      <c r="AK1263" s="84">
        <f t="shared" si="119"/>
        <v>0</v>
      </c>
      <c r="AL1263" s="85"/>
    </row>
    <row r="1264" spans="1:38" ht="12.75" hidden="1" customHeight="1" x14ac:dyDescent="0.25">
      <c r="A1264" s="10" t="s">
        <v>2615</v>
      </c>
      <c r="B1264" s="11" t="s">
        <v>2616</v>
      </c>
      <c r="C1264" s="11" t="s">
        <v>92</v>
      </c>
      <c r="D1264" s="90" t="str">
        <f t="shared" si="115"/>
        <v>40</v>
      </c>
      <c r="E1264" s="90" t="str">
        <f t="shared" si="116"/>
        <v>4001</v>
      </c>
      <c r="F1264" s="11" t="s">
        <v>2620</v>
      </c>
      <c r="G1264" s="11" t="s">
        <v>1387</v>
      </c>
      <c r="H1264" s="11">
        <v>54</v>
      </c>
      <c r="I1264" s="11" t="s">
        <v>1388</v>
      </c>
      <c r="J1264" s="11" t="s">
        <v>1389</v>
      </c>
      <c r="K1264" s="13">
        <v>4000</v>
      </c>
      <c r="L1264" s="14">
        <v>750</v>
      </c>
      <c r="M1264" s="75">
        <v>4954</v>
      </c>
      <c r="N1264" s="11" t="s">
        <v>2645</v>
      </c>
      <c r="O1264" s="12" t="s">
        <v>573</v>
      </c>
      <c r="P1264" s="16">
        <v>624182</v>
      </c>
      <c r="Q1264" s="18">
        <v>1</v>
      </c>
      <c r="R1264" s="20">
        <v>44197</v>
      </c>
      <c r="S1264" s="22">
        <v>12</v>
      </c>
      <c r="T1264" s="7" t="s">
        <v>2619</v>
      </c>
      <c r="U1264" s="51">
        <v>1</v>
      </c>
      <c r="V1264" s="79"/>
      <c r="W1264" s="78"/>
      <c r="X1264" s="49">
        <f t="shared" si="114"/>
        <v>0</v>
      </c>
      <c r="Y1264" s="16">
        <v>0</v>
      </c>
      <c r="Z1264" s="16">
        <v>196734298</v>
      </c>
      <c r="AA1264" s="16">
        <v>624182</v>
      </c>
      <c r="AB1264" s="16">
        <v>0</v>
      </c>
      <c r="AC1264" s="16">
        <v>0</v>
      </c>
      <c r="AD1264" s="55">
        <v>624182</v>
      </c>
      <c r="AF1264" s="58">
        <f t="shared" si="117"/>
        <v>0</v>
      </c>
      <c r="AJ1264" s="83">
        <f t="shared" si="118"/>
        <v>0</v>
      </c>
      <c r="AK1264" s="84">
        <f t="shared" si="119"/>
        <v>0</v>
      </c>
      <c r="AL1264" s="85"/>
    </row>
    <row r="1265" spans="1:38" ht="12.75" hidden="1" customHeight="1" x14ac:dyDescent="0.25">
      <c r="A1265" s="10" t="s">
        <v>2615</v>
      </c>
      <c r="B1265" s="11" t="s">
        <v>2616</v>
      </c>
      <c r="C1265" s="11" t="s">
        <v>92</v>
      </c>
      <c r="D1265" s="90" t="str">
        <f t="shared" si="115"/>
        <v>40</v>
      </c>
      <c r="E1265" s="90" t="str">
        <f t="shared" si="116"/>
        <v>4001</v>
      </c>
      <c r="F1265" s="11" t="s">
        <v>2620</v>
      </c>
      <c r="G1265" s="11" t="s">
        <v>1387</v>
      </c>
      <c r="H1265" s="11">
        <v>54</v>
      </c>
      <c r="I1265" s="11" t="s">
        <v>1388</v>
      </c>
      <c r="J1265" s="11" t="s">
        <v>1389</v>
      </c>
      <c r="K1265" s="13">
        <v>4000</v>
      </c>
      <c r="L1265" s="14">
        <v>750</v>
      </c>
      <c r="M1265" s="75">
        <v>4954</v>
      </c>
      <c r="N1265" s="11" t="s">
        <v>2646</v>
      </c>
      <c r="O1265" s="12" t="s">
        <v>573</v>
      </c>
      <c r="P1265" s="16">
        <v>1345825</v>
      </c>
      <c r="Q1265" s="18">
        <v>1</v>
      </c>
      <c r="R1265" s="20">
        <v>44197</v>
      </c>
      <c r="S1265" s="22">
        <v>12</v>
      </c>
      <c r="T1265" s="7" t="s">
        <v>2619</v>
      </c>
      <c r="U1265" s="51">
        <v>1</v>
      </c>
      <c r="V1265" s="79"/>
      <c r="W1265" s="78"/>
      <c r="X1265" s="49">
        <f t="shared" si="114"/>
        <v>0</v>
      </c>
      <c r="Y1265" s="16">
        <v>0</v>
      </c>
      <c r="Z1265" s="16">
        <v>196734298</v>
      </c>
      <c r="AA1265" s="16">
        <v>1345825</v>
      </c>
      <c r="AB1265" s="16">
        <v>0</v>
      </c>
      <c r="AC1265" s="16">
        <v>0</v>
      </c>
      <c r="AD1265" s="55">
        <v>1345825</v>
      </c>
      <c r="AF1265" s="58">
        <f t="shared" si="117"/>
        <v>0</v>
      </c>
      <c r="AJ1265" s="83">
        <f t="shared" si="118"/>
        <v>0</v>
      </c>
      <c r="AK1265" s="84">
        <f t="shared" si="119"/>
        <v>0</v>
      </c>
      <c r="AL1265" s="85"/>
    </row>
    <row r="1266" spans="1:38" ht="12.75" hidden="1" customHeight="1" x14ac:dyDescent="0.25">
      <c r="A1266" s="10" t="s">
        <v>2615</v>
      </c>
      <c r="B1266" s="11" t="s">
        <v>2616</v>
      </c>
      <c r="C1266" s="11" t="s">
        <v>92</v>
      </c>
      <c r="D1266" s="90" t="str">
        <f t="shared" si="115"/>
        <v>40</v>
      </c>
      <c r="E1266" s="90" t="str">
        <f t="shared" si="116"/>
        <v>4001</v>
      </c>
      <c r="F1266" s="11" t="s">
        <v>2620</v>
      </c>
      <c r="G1266" s="11" t="s">
        <v>1387</v>
      </c>
      <c r="H1266" s="11">
        <v>54</v>
      </c>
      <c r="I1266" s="11" t="s">
        <v>1388</v>
      </c>
      <c r="J1266" s="11" t="s">
        <v>1389</v>
      </c>
      <c r="K1266" s="13">
        <v>4000</v>
      </c>
      <c r="L1266" s="14">
        <v>750</v>
      </c>
      <c r="M1266" s="75">
        <v>4954</v>
      </c>
      <c r="N1266" s="11" t="s">
        <v>2647</v>
      </c>
      <c r="O1266" s="12" t="s">
        <v>573</v>
      </c>
      <c r="P1266" s="16">
        <v>731705</v>
      </c>
      <c r="Q1266" s="18">
        <v>1</v>
      </c>
      <c r="R1266" s="20">
        <v>44197</v>
      </c>
      <c r="S1266" s="22">
        <v>12</v>
      </c>
      <c r="T1266" s="7" t="s">
        <v>2619</v>
      </c>
      <c r="U1266" s="51">
        <v>1</v>
      </c>
      <c r="V1266" s="79"/>
      <c r="W1266" s="78"/>
      <c r="X1266" s="49">
        <f t="shared" si="114"/>
        <v>0</v>
      </c>
      <c r="Y1266" s="16">
        <v>0</v>
      </c>
      <c r="Z1266" s="16">
        <v>196734298</v>
      </c>
      <c r="AA1266" s="16">
        <v>731705</v>
      </c>
      <c r="AB1266" s="16">
        <v>0</v>
      </c>
      <c r="AC1266" s="16">
        <v>0</v>
      </c>
      <c r="AD1266" s="55">
        <v>731705</v>
      </c>
      <c r="AF1266" s="58">
        <f t="shared" si="117"/>
        <v>0</v>
      </c>
      <c r="AJ1266" s="83">
        <f t="shared" si="118"/>
        <v>0</v>
      </c>
      <c r="AK1266" s="84">
        <f t="shared" si="119"/>
        <v>0</v>
      </c>
      <c r="AL1266" s="85"/>
    </row>
    <row r="1267" spans="1:38" ht="12.75" hidden="1" customHeight="1" x14ac:dyDescent="0.25">
      <c r="A1267" s="10" t="s">
        <v>2615</v>
      </c>
      <c r="B1267" s="11" t="s">
        <v>2616</v>
      </c>
      <c r="C1267" s="11" t="s">
        <v>92</v>
      </c>
      <c r="D1267" s="90" t="str">
        <f t="shared" si="115"/>
        <v>40</v>
      </c>
      <c r="E1267" s="90" t="str">
        <f t="shared" si="116"/>
        <v>4001</v>
      </c>
      <c r="F1267" s="11" t="s">
        <v>2620</v>
      </c>
      <c r="G1267" s="11" t="s">
        <v>1387</v>
      </c>
      <c r="H1267" s="11">
        <v>54</v>
      </c>
      <c r="I1267" s="11" t="s">
        <v>1388</v>
      </c>
      <c r="J1267" s="11" t="s">
        <v>1389</v>
      </c>
      <c r="K1267" s="13">
        <v>4000</v>
      </c>
      <c r="L1267" s="14">
        <v>750</v>
      </c>
      <c r="M1267" s="75">
        <v>4954</v>
      </c>
      <c r="N1267" s="11" t="s">
        <v>2648</v>
      </c>
      <c r="O1267" s="12" t="s">
        <v>573</v>
      </c>
      <c r="P1267" s="16">
        <v>1663753</v>
      </c>
      <c r="Q1267" s="18">
        <v>1</v>
      </c>
      <c r="R1267" s="20">
        <v>44197</v>
      </c>
      <c r="S1267" s="22">
        <v>12</v>
      </c>
      <c r="T1267" s="7" t="s">
        <v>2619</v>
      </c>
      <c r="U1267" s="51">
        <v>1</v>
      </c>
      <c r="V1267" s="79"/>
      <c r="W1267" s="78"/>
      <c r="X1267" s="49">
        <f t="shared" si="114"/>
        <v>0</v>
      </c>
      <c r="Y1267" s="16">
        <v>0</v>
      </c>
      <c r="Z1267" s="16">
        <v>196734298</v>
      </c>
      <c r="AA1267" s="16">
        <v>1663753</v>
      </c>
      <c r="AB1267" s="16">
        <v>0</v>
      </c>
      <c r="AC1267" s="16">
        <v>0</v>
      </c>
      <c r="AD1267" s="55">
        <v>1663753</v>
      </c>
      <c r="AF1267" s="58">
        <f t="shared" si="117"/>
        <v>0</v>
      </c>
      <c r="AJ1267" s="83">
        <f t="shared" si="118"/>
        <v>0</v>
      </c>
      <c r="AK1267" s="84">
        <f t="shared" si="119"/>
        <v>0</v>
      </c>
      <c r="AL1267" s="85"/>
    </row>
    <row r="1268" spans="1:38" ht="12.75" hidden="1" customHeight="1" x14ac:dyDescent="0.25">
      <c r="A1268" s="10" t="s">
        <v>2615</v>
      </c>
      <c r="B1268" s="11" t="s">
        <v>2616</v>
      </c>
      <c r="C1268" s="11" t="s">
        <v>92</v>
      </c>
      <c r="D1268" s="90" t="str">
        <f t="shared" si="115"/>
        <v>40</v>
      </c>
      <c r="E1268" s="90" t="str">
        <f t="shared" si="116"/>
        <v>4001</v>
      </c>
      <c r="F1268" s="11" t="s">
        <v>2649</v>
      </c>
      <c r="G1268" s="11" t="s">
        <v>1387</v>
      </c>
      <c r="H1268" s="11">
        <v>54</v>
      </c>
      <c r="I1268" s="11" t="s">
        <v>1388</v>
      </c>
      <c r="J1268" s="11" t="s">
        <v>1389</v>
      </c>
      <c r="K1268" s="13">
        <v>4000</v>
      </c>
      <c r="L1268" s="14">
        <v>750</v>
      </c>
      <c r="M1268" s="75">
        <v>4954</v>
      </c>
      <c r="N1268" s="11" t="s">
        <v>2650</v>
      </c>
      <c r="O1268" s="12" t="s">
        <v>573</v>
      </c>
      <c r="P1268" s="16">
        <v>130814145</v>
      </c>
      <c r="Q1268" s="18">
        <v>1</v>
      </c>
      <c r="R1268" s="20">
        <v>44197</v>
      </c>
      <c r="S1268" s="22">
        <v>12</v>
      </c>
      <c r="T1268" s="7" t="s">
        <v>2619</v>
      </c>
      <c r="U1268" s="51">
        <v>1</v>
      </c>
      <c r="V1268" s="79"/>
      <c r="W1268" s="78"/>
      <c r="X1268" s="49">
        <f t="shared" si="114"/>
        <v>0</v>
      </c>
      <c r="Y1268" s="16">
        <v>0</v>
      </c>
      <c r="Z1268" s="16">
        <v>424215</v>
      </c>
      <c r="AA1268" s="16">
        <v>424215</v>
      </c>
      <c r="AB1268" s="16">
        <v>0</v>
      </c>
      <c r="AC1268" s="16">
        <v>0</v>
      </c>
      <c r="AD1268" s="55">
        <v>424215</v>
      </c>
      <c r="AF1268" s="58">
        <f t="shared" si="117"/>
        <v>0</v>
      </c>
      <c r="AJ1268" s="83">
        <f t="shared" si="118"/>
        <v>0</v>
      </c>
      <c r="AK1268" s="84">
        <f t="shared" si="119"/>
        <v>0</v>
      </c>
      <c r="AL1268" s="85"/>
    </row>
    <row r="1269" spans="1:38" ht="12.75" hidden="1" customHeight="1" x14ac:dyDescent="0.25">
      <c r="A1269" s="10" t="s">
        <v>2651</v>
      </c>
      <c r="B1269" s="11" t="s">
        <v>2652</v>
      </c>
      <c r="C1269" s="11" t="s">
        <v>545</v>
      </c>
      <c r="D1269" s="90" t="str">
        <f t="shared" si="115"/>
        <v>32</v>
      </c>
      <c r="E1269" s="90" t="str">
        <f t="shared" si="116"/>
        <v>3205</v>
      </c>
      <c r="F1269" s="11" t="s">
        <v>2653</v>
      </c>
      <c r="G1269" s="11" t="s">
        <v>2654</v>
      </c>
      <c r="H1269" s="11">
        <v>312</v>
      </c>
      <c r="I1269" s="11" t="s">
        <v>1560</v>
      </c>
      <c r="J1269" s="11" t="s">
        <v>1561</v>
      </c>
      <c r="K1269" s="13">
        <v>100</v>
      </c>
      <c r="L1269" s="14">
        <v>100</v>
      </c>
      <c r="M1269" s="75">
        <v>100</v>
      </c>
      <c r="N1269" s="11" t="s">
        <v>2655</v>
      </c>
      <c r="O1269" s="12" t="s">
        <v>573</v>
      </c>
      <c r="P1269" s="16">
        <v>275223200</v>
      </c>
      <c r="Q1269" s="18">
        <v>1</v>
      </c>
      <c r="R1269" s="20">
        <v>44197</v>
      </c>
      <c r="S1269" s="22">
        <v>12</v>
      </c>
      <c r="T1269" s="7" t="s">
        <v>2656</v>
      </c>
      <c r="U1269" s="51">
        <v>1</v>
      </c>
      <c r="V1269" s="79"/>
      <c r="W1269" s="78"/>
      <c r="X1269" s="49">
        <f t="shared" si="114"/>
        <v>0</v>
      </c>
      <c r="Y1269" s="65" t="s">
        <v>2657</v>
      </c>
      <c r="Z1269" s="16">
        <v>497648480</v>
      </c>
      <c r="AA1269" s="16">
        <v>275223200</v>
      </c>
      <c r="AB1269" s="16">
        <v>0</v>
      </c>
      <c r="AC1269" s="16">
        <v>0</v>
      </c>
      <c r="AD1269" s="55">
        <v>275223200</v>
      </c>
      <c r="AF1269" s="58">
        <f t="shared" si="117"/>
        <v>0</v>
      </c>
      <c r="AJ1269" s="83">
        <f t="shared" si="118"/>
        <v>0</v>
      </c>
      <c r="AK1269" s="84">
        <f t="shared" si="119"/>
        <v>0</v>
      </c>
      <c r="AL1269" s="85" t="s">
        <v>2767</v>
      </c>
    </row>
    <row r="1270" spans="1:38" ht="12.75" hidden="1" customHeight="1" x14ac:dyDescent="0.25">
      <c r="A1270" s="10" t="s">
        <v>2651</v>
      </c>
      <c r="B1270" s="11" t="s">
        <v>2652</v>
      </c>
      <c r="C1270" s="11" t="s">
        <v>545</v>
      </c>
      <c r="D1270" s="90" t="str">
        <f t="shared" si="115"/>
        <v>32</v>
      </c>
      <c r="E1270" s="90" t="str">
        <f t="shared" si="116"/>
        <v>3205</v>
      </c>
      <c r="F1270" s="11" t="s">
        <v>2653</v>
      </c>
      <c r="G1270" s="11" t="s">
        <v>2654</v>
      </c>
      <c r="H1270" s="11">
        <v>312</v>
      </c>
      <c r="I1270" s="11" t="s">
        <v>1560</v>
      </c>
      <c r="J1270" s="11" t="s">
        <v>1561</v>
      </c>
      <c r="K1270" s="13">
        <v>100</v>
      </c>
      <c r="L1270" s="14">
        <v>100</v>
      </c>
      <c r="M1270" s="75">
        <v>100</v>
      </c>
      <c r="N1270" s="11" t="s">
        <v>2658</v>
      </c>
      <c r="O1270" s="12" t="s">
        <v>573</v>
      </c>
      <c r="P1270" s="16">
        <v>260641200</v>
      </c>
      <c r="Q1270" s="18">
        <v>1</v>
      </c>
      <c r="R1270" s="20">
        <v>44197</v>
      </c>
      <c r="S1270" s="22">
        <v>12</v>
      </c>
      <c r="T1270" s="7" t="s">
        <v>2656</v>
      </c>
      <c r="U1270" s="51">
        <v>1</v>
      </c>
      <c r="V1270" s="79"/>
      <c r="W1270" s="78"/>
      <c r="X1270" s="49">
        <f t="shared" si="114"/>
        <v>0</v>
      </c>
      <c r="Y1270" s="65" t="s">
        <v>2657</v>
      </c>
      <c r="Z1270" s="16">
        <v>497648480</v>
      </c>
      <c r="AA1270" s="16">
        <v>260641200</v>
      </c>
      <c r="AB1270" s="16">
        <v>0</v>
      </c>
      <c r="AC1270" s="16">
        <v>0</v>
      </c>
      <c r="AD1270" s="55">
        <v>260641200</v>
      </c>
      <c r="AF1270" s="58">
        <f t="shared" si="117"/>
        <v>0</v>
      </c>
      <c r="AJ1270" s="83">
        <f t="shared" si="118"/>
        <v>0</v>
      </c>
      <c r="AK1270" s="84">
        <f t="shared" si="119"/>
        <v>0</v>
      </c>
      <c r="AL1270" s="85" t="s">
        <v>2767</v>
      </c>
    </row>
    <row r="1271" spans="1:38" ht="12.75" hidden="1" customHeight="1" x14ac:dyDescent="0.25">
      <c r="A1271" s="10" t="s">
        <v>2651</v>
      </c>
      <c r="B1271" s="11" t="s">
        <v>2652</v>
      </c>
      <c r="C1271" s="11" t="s">
        <v>545</v>
      </c>
      <c r="D1271" s="90" t="str">
        <f t="shared" si="115"/>
        <v>32</v>
      </c>
      <c r="E1271" s="90" t="str">
        <f t="shared" si="116"/>
        <v>3205</v>
      </c>
      <c r="F1271" s="11" t="s">
        <v>2653</v>
      </c>
      <c r="G1271" s="11" t="s">
        <v>2654</v>
      </c>
      <c r="H1271" s="11">
        <v>312</v>
      </c>
      <c r="I1271" s="11" t="s">
        <v>1560</v>
      </c>
      <c r="J1271" s="11" t="s">
        <v>1561</v>
      </c>
      <c r="K1271" s="13">
        <v>100</v>
      </c>
      <c r="L1271" s="14">
        <v>100</v>
      </c>
      <c r="M1271" s="75">
        <v>100</v>
      </c>
      <c r="N1271" s="11" t="s">
        <v>2659</v>
      </c>
      <c r="O1271" s="12" t="s">
        <v>573</v>
      </c>
      <c r="P1271" s="16">
        <v>222425280</v>
      </c>
      <c r="Q1271" s="18">
        <v>1</v>
      </c>
      <c r="R1271" s="20">
        <v>44197</v>
      </c>
      <c r="S1271" s="22">
        <v>12</v>
      </c>
      <c r="T1271" s="7" t="s">
        <v>2656</v>
      </c>
      <c r="U1271" s="51">
        <v>1</v>
      </c>
      <c r="V1271" s="79"/>
      <c r="W1271" s="78"/>
      <c r="X1271" s="49">
        <f t="shared" si="114"/>
        <v>0</v>
      </c>
      <c r="Y1271" s="65" t="s">
        <v>2657</v>
      </c>
      <c r="Z1271" s="16">
        <v>497648480</v>
      </c>
      <c r="AA1271" s="16">
        <v>222425280</v>
      </c>
      <c r="AB1271" s="16">
        <v>0</v>
      </c>
      <c r="AC1271" s="16">
        <v>0</v>
      </c>
      <c r="AD1271" s="55">
        <v>222425280</v>
      </c>
      <c r="AF1271" s="58">
        <f t="shared" si="117"/>
        <v>0</v>
      </c>
      <c r="AJ1271" s="83">
        <f t="shared" si="118"/>
        <v>0</v>
      </c>
      <c r="AK1271" s="84">
        <f t="shared" si="119"/>
        <v>0</v>
      </c>
      <c r="AL1271" s="85" t="s">
        <v>2767</v>
      </c>
    </row>
    <row r="1272" spans="1:38" ht="12.75" hidden="1" customHeight="1" x14ac:dyDescent="0.25">
      <c r="A1272" s="10" t="s">
        <v>2651</v>
      </c>
      <c r="B1272" s="11" t="s">
        <v>2652</v>
      </c>
      <c r="C1272" s="11" t="s">
        <v>545</v>
      </c>
      <c r="D1272" s="90" t="str">
        <f t="shared" si="115"/>
        <v>32</v>
      </c>
      <c r="E1272" s="90" t="str">
        <f t="shared" si="116"/>
        <v>3205</v>
      </c>
      <c r="F1272" s="11" t="s">
        <v>2653</v>
      </c>
      <c r="G1272" s="11" t="s">
        <v>2660</v>
      </c>
      <c r="H1272" s="11">
        <v>312</v>
      </c>
      <c r="I1272" s="11" t="s">
        <v>1560</v>
      </c>
      <c r="J1272" s="11" t="s">
        <v>1561</v>
      </c>
      <c r="K1272" s="13">
        <v>100</v>
      </c>
      <c r="L1272" s="14">
        <v>100</v>
      </c>
      <c r="M1272" s="75">
        <v>100</v>
      </c>
      <c r="N1272" s="11" t="s">
        <v>2661</v>
      </c>
      <c r="O1272" s="12" t="s">
        <v>573</v>
      </c>
      <c r="P1272" s="16">
        <v>1983431713</v>
      </c>
      <c r="Q1272" s="18">
        <v>1</v>
      </c>
      <c r="R1272" s="20">
        <v>44197</v>
      </c>
      <c r="S1272" s="22">
        <v>12</v>
      </c>
      <c r="T1272" s="7" t="s">
        <v>2656</v>
      </c>
      <c r="U1272" s="51">
        <v>1</v>
      </c>
      <c r="V1272" s="79"/>
      <c r="W1272" s="78"/>
      <c r="X1272" s="49">
        <f t="shared" si="114"/>
        <v>0</v>
      </c>
      <c r="Y1272" s="16">
        <v>0</v>
      </c>
      <c r="Z1272" s="16">
        <v>2326618193</v>
      </c>
      <c r="AA1272" s="16">
        <v>1983431713</v>
      </c>
      <c r="AB1272" s="16">
        <v>0</v>
      </c>
      <c r="AC1272" s="16">
        <v>0</v>
      </c>
      <c r="AD1272" s="55">
        <v>1983431713</v>
      </c>
      <c r="AF1272" s="58">
        <f t="shared" si="117"/>
        <v>0</v>
      </c>
      <c r="AJ1272" s="83">
        <f t="shared" si="118"/>
        <v>0</v>
      </c>
      <c r="AK1272" s="84">
        <f t="shared" si="119"/>
        <v>0</v>
      </c>
      <c r="AL1272" s="85"/>
    </row>
    <row r="1273" spans="1:38" ht="12.75" hidden="1" customHeight="1" x14ac:dyDescent="0.25">
      <c r="A1273" s="10" t="s">
        <v>2651</v>
      </c>
      <c r="B1273" s="11" t="s">
        <v>2652</v>
      </c>
      <c r="C1273" s="11" t="s">
        <v>545</v>
      </c>
      <c r="D1273" s="90" t="str">
        <f t="shared" si="115"/>
        <v>32</v>
      </c>
      <c r="E1273" s="90" t="str">
        <f t="shared" si="116"/>
        <v>3205</v>
      </c>
      <c r="F1273" s="11" t="s">
        <v>2653</v>
      </c>
      <c r="G1273" s="11" t="s">
        <v>2660</v>
      </c>
      <c r="H1273" s="11">
        <v>312</v>
      </c>
      <c r="I1273" s="11" t="s">
        <v>1560</v>
      </c>
      <c r="J1273" s="11" t="s">
        <v>1561</v>
      </c>
      <c r="K1273" s="13">
        <v>100</v>
      </c>
      <c r="L1273" s="14">
        <v>100</v>
      </c>
      <c r="M1273" s="75">
        <v>100</v>
      </c>
      <c r="N1273" s="11" t="s">
        <v>2662</v>
      </c>
      <c r="O1273" s="12" t="s">
        <v>573</v>
      </c>
      <c r="P1273" s="16">
        <v>343186480</v>
      </c>
      <c r="Q1273" s="18">
        <v>1</v>
      </c>
      <c r="R1273" s="20">
        <v>44197</v>
      </c>
      <c r="S1273" s="22">
        <v>12</v>
      </c>
      <c r="T1273" s="7" t="s">
        <v>2656</v>
      </c>
      <c r="U1273" s="51">
        <v>1</v>
      </c>
      <c r="V1273" s="79"/>
      <c r="W1273" s="78"/>
      <c r="X1273" s="49">
        <f t="shared" si="114"/>
        <v>0</v>
      </c>
      <c r="Y1273" s="16">
        <v>0</v>
      </c>
      <c r="Z1273" s="16">
        <v>2326618193</v>
      </c>
      <c r="AA1273" s="16">
        <v>343186480</v>
      </c>
      <c r="AB1273" s="16">
        <v>0</v>
      </c>
      <c r="AC1273" s="16">
        <v>0</v>
      </c>
      <c r="AD1273" s="55">
        <v>343186480</v>
      </c>
      <c r="AF1273" s="58">
        <f t="shared" si="117"/>
        <v>0</v>
      </c>
      <c r="AJ1273" s="83">
        <f t="shared" si="118"/>
        <v>0</v>
      </c>
      <c r="AK1273" s="84">
        <f t="shared" si="119"/>
        <v>0</v>
      </c>
      <c r="AL1273" s="85"/>
    </row>
    <row r="1274" spans="1:38" ht="12.75" hidden="1" customHeight="1" x14ac:dyDescent="0.25">
      <c r="A1274" s="10" t="s">
        <v>2651</v>
      </c>
      <c r="B1274" s="11" t="s">
        <v>2652</v>
      </c>
      <c r="C1274" s="11" t="s">
        <v>545</v>
      </c>
      <c r="D1274" s="90" t="str">
        <f t="shared" si="115"/>
        <v>32</v>
      </c>
      <c r="E1274" s="90" t="str">
        <f t="shared" si="116"/>
        <v>3205</v>
      </c>
      <c r="F1274" s="11" t="s">
        <v>2663</v>
      </c>
      <c r="G1274" s="11" t="s">
        <v>2664</v>
      </c>
      <c r="H1274" s="11">
        <v>312</v>
      </c>
      <c r="I1274" s="11" t="s">
        <v>1560</v>
      </c>
      <c r="J1274" s="11" t="s">
        <v>1561</v>
      </c>
      <c r="K1274" s="13">
        <v>100</v>
      </c>
      <c r="L1274" s="14">
        <v>100</v>
      </c>
      <c r="M1274" s="75">
        <v>100</v>
      </c>
      <c r="N1274" s="11" t="s">
        <v>2665</v>
      </c>
      <c r="O1274" s="12" t="s">
        <v>573</v>
      </c>
      <c r="P1274" s="16">
        <v>162223960</v>
      </c>
      <c r="Q1274" s="18">
        <v>1</v>
      </c>
      <c r="R1274" s="20">
        <v>44197</v>
      </c>
      <c r="S1274" s="22">
        <v>12</v>
      </c>
      <c r="T1274" s="7" t="s">
        <v>2656</v>
      </c>
      <c r="U1274" s="51">
        <v>1</v>
      </c>
      <c r="V1274" s="79"/>
      <c r="W1274" s="78"/>
      <c r="X1274" s="49">
        <f t="shared" si="114"/>
        <v>0</v>
      </c>
      <c r="Y1274" s="65" t="s">
        <v>2666</v>
      </c>
      <c r="Z1274" s="16">
        <v>152610140</v>
      </c>
      <c r="AA1274" s="16">
        <v>162223960</v>
      </c>
      <c r="AB1274" s="16">
        <v>0</v>
      </c>
      <c r="AC1274" s="16">
        <v>0</v>
      </c>
      <c r="AD1274" s="55">
        <v>162223960</v>
      </c>
      <c r="AF1274" s="58">
        <f t="shared" si="117"/>
        <v>0</v>
      </c>
      <c r="AJ1274" s="83">
        <f t="shared" si="118"/>
        <v>0</v>
      </c>
      <c r="AK1274" s="84">
        <f t="shared" si="119"/>
        <v>0</v>
      </c>
      <c r="AL1274" s="85" t="s">
        <v>2767</v>
      </c>
    </row>
    <row r="1275" spans="1:38" ht="12.75" hidden="1" customHeight="1" x14ac:dyDescent="0.25">
      <c r="A1275" s="10" t="s">
        <v>2651</v>
      </c>
      <c r="B1275" s="11" t="s">
        <v>2652</v>
      </c>
      <c r="C1275" s="11" t="s">
        <v>545</v>
      </c>
      <c r="D1275" s="90" t="str">
        <f t="shared" si="115"/>
        <v>32</v>
      </c>
      <c r="E1275" s="90" t="str">
        <f t="shared" si="116"/>
        <v>3205</v>
      </c>
      <c r="F1275" s="11" t="s">
        <v>2663</v>
      </c>
      <c r="G1275" s="11" t="s">
        <v>2667</v>
      </c>
      <c r="H1275" s="11">
        <v>312</v>
      </c>
      <c r="I1275" s="11" t="s">
        <v>1560</v>
      </c>
      <c r="J1275" s="11" t="s">
        <v>1561</v>
      </c>
      <c r="K1275" s="13">
        <v>100</v>
      </c>
      <c r="L1275" s="14">
        <v>100</v>
      </c>
      <c r="M1275" s="75">
        <v>100</v>
      </c>
      <c r="N1275" s="11" t="s">
        <v>2635</v>
      </c>
      <c r="O1275" s="12" t="s">
        <v>573</v>
      </c>
      <c r="P1275" s="16">
        <v>190386179</v>
      </c>
      <c r="Q1275" s="18">
        <v>1</v>
      </c>
      <c r="R1275" s="20">
        <v>44197</v>
      </c>
      <c r="S1275" s="22">
        <v>12</v>
      </c>
      <c r="T1275" s="7" t="s">
        <v>2656</v>
      </c>
      <c r="U1275" s="51">
        <v>1</v>
      </c>
      <c r="V1275" s="79"/>
      <c r="W1275" s="78"/>
      <c r="X1275" s="49">
        <f t="shared" si="114"/>
        <v>0</v>
      </c>
      <c r="Y1275" s="65">
        <v>9613820</v>
      </c>
      <c r="Z1275" s="16">
        <v>2153178042</v>
      </c>
      <c r="AA1275" s="16">
        <v>190386179</v>
      </c>
      <c r="AB1275" s="16">
        <v>0</v>
      </c>
      <c r="AC1275" s="16">
        <v>0</v>
      </c>
      <c r="AD1275" s="55">
        <v>190386179</v>
      </c>
      <c r="AF1275" s="58">
        <f t="shared" si="117"/>
        <v>0</v>
      </c>
      <c r="AJ1275" s="83">
        <f t="shared" si="118"/>
        <v>0</v>
      </c>
      <c r="AK1275" s="84">
        <f t="shared" si="119"/>
        <v>0</v>
      </c>
      <c r="AL1275" s="85" t="s">
        <v>2767</v>
      </c>
    </row>
    <row r="1276" spans="1:38" ht="12.75" hidden="1" customHeight="1" x14ac:dyDescent="0.25">
      <c r="A1276" s="10" t="s">
        <v>2651</v>
      </c>
      <c r="B1276" s="11" t="s">
        <v>2652</v>
      </c>
      <c r="C1276" s="11" t="s">
        <v>545</v>
      </c>
      <c r="D1276" s="90" t="str">
        <f t="shared" si="115"/>
        <v>32</v>
      </c>
      <c r="E1276" s="90" t="str">
        <f t="shared" si="116"/>
        <v>3205</v>
      </c>
      <c r="F1276" s="11" t="s">
        <v>2663</v>
      </c>
      <c r="G1276" s="11" t="s">
        <v>2667</v>
      </c>
      <c r="H1276" s="11">
        <v>312</v>
      </c>
      <c r="I1276" s="11" t="s">
        <v>1560</v>
      </c>
      <c r="J1276" s="11" t="s">
        <v>1561</v>
      </c>
      <c r="K1276" s="13">
        <v>100</v>
      </c>
      <c r="L1276" s="14">
        <v>100</v>
      </c>
      <c r="M1276" s="75">
        <v>100</v>
      </c>
      <c r="N1276" s="11" t="s">
        <v>2668</v>
      </c>
      <c r="O1276" s="12" t="s">
        <v>573</v>
      </c>
      <c r="P1276" s="16">
        <v>60256802</v>
      </c>
      <c r="Q1276" s="18">
        <v>1</v>
      </c>
      <c r="R1276" s="20">
        <v>44197</v>
      </c>
      <c r="S1276" s="22">
        <v>12</v>
      </c>
      <c r="T1276" s="7" t="s">
        <v>2656</v>
      </c>
      <c r="U1276" s="51">
        <v>1</v>
      </c>
      <c r="V1276" s="79"/>
      <c r="W1276" s="78"/>
      <c r="X1276" s="49">
        <f t="shared" si="114"/>
        <v>0</v>
      </c>
      <c r="Y1276" s="65">
        <v>9613820</v>
      </c>
      <c r="Z1276" s="16">
        <v>2153178042</v>
      </c>
      <c r="AA1276" s="16">
        <v>60256802</v>
      </c>
      <c r="AB1276" s="16">
        <v>0</v>
      </c>
      <c r="AC1276" s="16">
        <v>0</v>
      </c>
      <c r="AD1276" s="55">
        <v>60256802</v>
      </c>
      <c r="AF1276" s="58">
        <f t="shared" si="117"/>
        <v>0</v>
      </c>
      <c r="AJ1276" s="83">
        <f t="shared" si="118"/>
        <v>0</v>
      </c>
      <c r="AK1276" s="84">
        <f t="shared" si="119"/>
        <v>0</v>
      </c>
      <c r="AL1276" s="85" t="s">
        <v>2767</v>
      </c>
    </row>
    <row r="1277" spans="1:38" ht="12.75" hidden="1" customHeight="1" x14ac:dyDescent="0.25">
      <c r="A1277" s="10" t="s">
        <v>2651</v>
      </c>
      <c r="B1277" s="11" t="s">
        <v>2652</v>
      </c>
      <c r="C1277" s="11" t="s">
        <v>545</v>
      </c>
      <c r="D1277" s="90" t="str">
        <f t="shared" si="115"/>
        <v>32</v>
      </c>
      <c r="E1277" s="90" t="str">
        <f t="shared" si="116"/>
        <v>3205</v>
      </c>
      <c r="F1277" s="11" t="s">
        <v>2663</v>
      </c>
      <c r="G1277" s="11" t="s">
        <v>2667</v>
      </c>
      <c r="H1277" s="11">
        <v>312</v>
      </c>
      <c r="I1277" s="11" t="s">
        <v>1560</v>
      </c>
      <c r="J1277" s="11" t="s">
        <v>1561</v>
      </c>
      <c r="K1277" s="13">
        <v>100</v>
      </c>
      <c r="L1277" s="14">
        <v>100</v>
      </c>
      <c r="M1277" s="75">
        <v>100</v>
      </c>
      <c r="N1277" s="11" t="s">
        <v>2669</v>
      </c>
      <c r="O1277" s="12" t="s">
        <v>573</v>
      </c>
      <c r="P1277" s="16">
        <v>96216146</v>
      </c>
      <c r="Q1277" s="18">
        <v>1</v>
      </c>
      <c r="R1277" s="20">
        <v>44197</v>
      </c>
      <c r="S1277" s="22">
        <v>12</v>
      </c>
      <c r="T1277" s="7" t="s">
        <v>2656</v>
      </c>
      <c r="U1277" s="51">
        <v>1</v>
      </c>
      <c r="V1277" s="79"/>
      <c r="W1277" s="78"/>
      <c r="X1277" s="49">
        <f t="shared" si="114"/>
        <v>0</v>
      </c>
      <c r="Y1277" s="65">
        <v>9613820</v>
      </c>
      <c r="Z1277" s="16">
        <v>2153178042</v>
      </c>
      <c r="AA1277" s="16">
        <v>96216146</v>
      </c>
      <c r="AB1277" s="16">
        <v>0</v>
      </c>
      <c r="AC1277" s="16">
        <v>0</v>
      </c>
      <c r="AD1277" s="55">
        <v>96216146</v>
      </c>
      <c r="AF1277" s="58">
        <f t="shared" si="117"/>
        <v>0</v>
      </c>
      <c r="AJ1277" s="83">
        <f t="shared" si="118"/>
        <v>0</v>
      </c>
      <c r="AK1277" s="84">
        <f t="shared" si="119"/>
        <v>0</v>
      </c>
      <c r="AL1277" s="85" t="s">
        <v>2767</v>
      </c>
    </row>
    <row r="1278" spans="1:38" ht="12.75" hidden="1" customHeight="1" x14ac:dyDescent="0.25">
      <c r="A1278" s="10" t="s">
        <v>2651</v>
      </c>
      <c r="B1278" s="11" t="s">
        <v>2652</v>
      </c>
      <c r="C1278" s="11" t="s">
        <v>545</v>
      </c>
      <c r="D1278" s="90" t="str">
        <f t="shared" si="115"/>
        <v>32</v>
      </c>
      <c r="E1278" s="90" t="str">
        <f t="shared" si="116"/>
        <v>3205</v>
      </c>
      <c r="F1278" s="11" t="s">
        <v>2663</v>
      </c>
      <c r="G1278" s="11" t="s">
        <v>2667</v>
      </c>
      <c r="H1278" s="11">
        <v>312</v>
      </c>
      <c r="I1278" s="11" t="s">
        <v>1560</v>
      </c>
      <c r="J1278" s="11" t="s">
        <v>1561</v>
      </c>
      <c r="K1278" s="13">
        <v>100</v>
      </c>
      <c r="L1278" s="14">
        <v>100</v>
      </c>
      <c r="M1278" s="75">
        <v>100</v>
      </c>
      <c r="N1278" s="11" t="s">
        <v>2670</v>
      </c>
      <c r="O1278" s="12" t="s">
        <v>573</v>
      </c>
      <c r="P1278" s="16">
        <v>795306483</v>
      </c>
      <c r="Q1278" s="18">
        <v>1</v>
      </c>
      <c r="R1278" s="20">
        <v>44197</v>
      </c>
      <c r="S1278" s="22">
        <v>12</v>
      </c>
      <c r="T1278" s="7" t="s">
        <v>2656</v>
      </c>
      <c r="U1278" s="51">
        <v>1</v>
      </c>
      <c r="V1278" s="79"/>
      <c r="W1278" s="78"/>
      <c r="X1278" s="49">
        <f t="shared" si="114"/>
        <v>0</v>
      </c>
      <c r="Y1278" s="65">
        <v>9613820</v>
      </c>
      <c r="Z1278" s="16">
        <v>2153178042</v>
      </c>
      <c r="AA1278" s="16">
        <v>795306483</v>
      </c>
      <c r="AB1278" s="16">
        <v>0</v>
      </c>
      <c r="AC1278" s="16">
        <v>0</v>
      </c>
      <c r="AD1278" s="55">
        <v>795306483</v>
      </c>
      <c r="AF1278" s="58">
        <f t="shared" si="117"/>
        <v>0</v>
      </c>
      <c r="AJ1278" s="83">
        <f t="shared" si="118"/>
        <v>0</v>
      </c>
      <c r="AK1278" s="84">
        <f t="shared" si="119"/>
        <v>0</v>
      </c>
      <c r="AL1278" s="85" t="s">
        <v>2767</v>
      </c>
    </row>
    <row r="1279" spans="1:38" ht="12.75" hidden="1" customHeight="1" x14ac:dyDescent="0.25">
      <c r="A1279" s="10" t="s">
        <v>2651</v>
      </c>
      <c r="B1279" s="11" t="s">
        <v>2652</v>
      </c>
      <c r="C1279" s="11" t="s">
        <v>545</v>
      </c>
      <c r="D1279" s="90" t="str">
        <f t="shared" si="115"/>
        <v>32</v>
      </c>
      <c r="E1279" s="90" t="str">
        <f t="shared" si="116"/>
        <v>3205</v>
      </c>
      <c r="F1279" s="11" t="s">
        <v>2663</v>
      </c>
      <c r="G1279" s="11" t="s">
        <v>2667</v>
      </c>
      <c r="H1279" s="11">
        <v>312</v>
      </c>
      <c r="I1279" s="11" t="s">
        <v>1560</v>
      </c>
      <c r="J1279" s="11" t="s">
        <v>1561</v>
      </c>
      <c r="K1279" s="13">
        <v>100</v>
      </c>
      <c r="L1279" s="14">
        <v>100</v>
      </c>
      <c r="M1279" s="75">
        <v>100</v>
      </c>
      <c r="N1279" s="11" t="s">
        <v>2671</v>
      </c>
      <c r="O1279" s="12" t="s">
        <v>573</v>
      </c>
      <c r="P1279" s="16">
        <v>1001398612</v>
      </c>
      <c r="Q1279" s="18">
        <v>1</v>
      </c>
      <c r="R1279" s="20">
        <v>44197</v>
      </c>
      <c r="S1279" s="22">
        <v>12</v>
      </c>
      <c r="T1279" s="7" t="s">
        <v>2656</v>
      </c>
      <c r="U1279" s="51">
        <v>1</v>
      </c>
      <c r="V1279" s="79"/>
      <c r="W1279" s="78"/>
      <c r="X1279" s="49">
        <f t="shared" si="114"/>
        <v>0</v>
      </c>
      <c r="Y1279" s="65">
        <v>9613820</v>
      </c>
      <c r="Z1279" s="16">
        <v>2153178042</v>
      </c>
      <c r="AA1279" s="16">
        <v>1001398612</v>
      </c>
      <c r="AB1279" s="16">
        <v>0</v>
      </c>
      <c r="AC1279" s="16">
        <v>0</v>
      </c>
      <c r="AD1279" s="55">
        <v>1001398612</v>
      </c>
      <c r="AF1279" s="58">
        <f t="shared" si="117"/>
        <v>0</v>
      </c>
      <c r="AJ1279" s="83">
        <f t="shared" si="118"/>
        <v>0</v>
      </c>
      <c r="AK1279" s="84">
        <f t="shared" si="119"/>
        <v>0</v>
      </c>
      <c r="AL1279" s="85" t="s">
        <v>2767</v>
      </c>
    </row>
    <row r="1280" spans="1:38" ht="12.75" hidden="1" customHeight="1" x14ac:dyDescent="0.25">
      <c r="A1280" s="10" t="s">
        <v>2651</v>
      </c>
      <c r="B1280" s="11" t="s">
        <v>2652</v>
      </c>
      <c r="C1280" s="11" t="s">
        <v>545</v>
      </c>
      <c r="D1280" s="90" t="str">
        <f t="shared" si="115"/>
        <v>45</v>
      </c>
      <c r="E1280" s="90" t="str">
        <f t="shared" si="116"/>
        <v>4503</v>
      </c>
      <c r="F1280" s="11" t="s">
        <v>2672</v>
      </c>
      <c r="G1280" s="11" t="s">
        <v>1573</v>
      </c>
      <c r="H1280" s="11">
        <v>317</v>
      </c>
      <c r="I1280" s="11" t="s">
        <v>1598</v>
      </c>
      <c r="J1280" s="11" t="s">
        <v>119</v>
      </c>
      <c r="K1280" s="13">
        <v>100</v>
      </c>
      <c r="L1280" s="14">
        <v>100</v>
      </c>
      <c r="M1280" s="75">
        <v>100</v>
      </c>
      <c r="N1280" s="11" t="s">
        <v>2673</v>
      </c>
      <c r="O1280" s="12" t="s">
        <v>573</v>
      </c>
      <c r="P1280" s="16">
        <v>1019700001</v>
      </c>
      <c r="Q1280" s="18">
        <v>2</v>
      </c>
      <c r="R1280" s="20">
        <v>44197</v>
      </c>
      <c r="S1280" s="22">
        <v>12</v>
      </c>
      <c r="T1280" s="7" t="s">
        <v>2656</v>
      </c>
      <c r="U1280" s="51">
        <v>2</v>
      </c>
      <c r="V1280" s="79"/>
      <c r="W1280" s="78"/>
      <c r="X1280" s="49">
        <f t="shared" si="114"/>
        <v>0</v>
      </c>
      <c r="Y1280" s="16">
        <v>0</v>
      </c>
      <c r="Z1280" s="16">
        <v>4936307506</v>
      </c>
      <c r="AA1280" s="16">
        <v>1019700001</v>
      </c>
      <c r="AB1280" s="16">
        <v>0</v>
      </c>
      <c r="AC1280" s="16">
        <v>0</v>
      </c>
      <c r="AD1280" s="55">
        <v>1019700001</v>
      </c>
      <c r="AF1280" s="58">
        <f t="shared" si="117"/>
        <v>0</v>
      </c>
      <c r="AJ1280" s="83">
        <f t="shared" si="118"/>
        <v>0</v>
      </c>
      <c r="AK1280" s="84">
        <f t="shared" si="119"/>
        <v>0</v>
      </c>
      <c r="AL1280" s="85"/>
    </row>
    <row r="1281" spans="1:38" ht="12.75" hidden="1" customHeight="1" x14ac:dyDescent="0.25">
      <c r="A1281" s="10" t="s">
        <v>2651</v>
      </c>
      <c r="B1281" s="11" t="s">
        <v>2652</v>
      </c>
      <c r="C1281" s="11" t="s">
        <v>545</v>
      </c>
      <c r="D1281" s="90" t="str">
        <f t="shared" si="115"/>
        <v>45</v>
      </c>
      <c r="E1281" s="90" t="str">
        <f t="shared" si="116"/>
        <v>4503</v>
      </c>
      <c r="F1281" s="11" t="s">
        <v>2672</v>
      </c>
      <c r="G1281" s="11" t="s">
        <v>1573</v>
      </c>
      <c r="H1281" s="11">
        <v>317</v>
      </c>
      <c r="I1281" s="11" t="s">
        <v>1598</v>
      </c>
      <c r="J1281" s="11" t="s">
        <v>119</v>
      </c>
      <c r="K1281" s="13">
        <v>100</v>
      </c>
      <c r="L1281" s="14">
        <v>100</v>
      </c>
      <c r="M1281" s="75">
        <v>100</v>
      </c>
      <c r="N1281" s="11" t="s">
        <v>2674</v>
      </c>
      <c r="O1281" s="12" t="s">
        <v>573</v>
      </c>
      <c r="P1281" s="16">
        <v>1249307502</v>
      </c>
      <c r="Q1281" s="18">
        <v>7</v>
      </c>
      <c r="R1281" s="20">
        <v>44197</v>
      </c>
      <c r="S1281" s="22">
        <v>12</v>
      </c>
      <c r="T1281" s="7" t="s">
        <v>2656</v>
      </c>
      <c r="U1281" s="51">
        <v>7</v>
      </c>
      <c r="V1281" s="79"/>
      <c r="W1281" s="78"/>
      <c r="X1281" s="49">
        <f t="shared" si="114"/>
        <v>0</v>
      </c>
      <c r="Y1281" s="16">
        <v>0</v>
      </c>
      <c r="Z1281" s="16">
        <v>4936307506</v>
      </c>
      <c r="AA1281" s="16">
        <v>1249307502</v>
      </c>
      <c r="AB1281" s="16">
        <v>0</v>
      </c>
      <c r="AC1281" s="16">
        <v>0</v>
      </c>
      <c r="AD1281" s="55">
        <v>1249307502</v>
      </c>
      <c r="AF1281" s="58">
        <f t="shared" si="117"/>
        <v>0</v>
      </c>
      <c r="AJ1281" s="83">
        <f t="shared" si="118"/>
        <v>0</v>
      </c>
      <c r="AK1281" s="84">
        <f t="shared" si="119"/>
        <v>0</v>
      </c>
      <c r="AL1281" s="85"/>
    </row>
    <row r="1282" spans="1:38" ht="12.75" hidden="1" customHeight="1" x14ac:dyDescent="0.25">
      <c r="A1282" s="10" t="s">
        <v>2651</v>
      </c>
      <c r="B1282" s="11" t="s">
        <v>2652</v>
      </c>
      <c r="C1282" s="11" t="s">
        <v>545</v>
      </c>
      <c r="D1282" s="90" t="str">
        <f t="shared" si="115"/>
        <v>45</v>
      </c>
      <c r="E1282" s="90" t="str">
        <f t="shared" si="116"/>
        <v>4503</v>
      </c>
      <c r="F1282" s="11" t="s">
        <v>2672</v>
      </c>
      <c r="G1282" s="11" t="s">
        <v>1573</v>
      </c>
      <c r="H1282" s="11">
        <v>317</v>
      </c>
      <c r="I1282" s="11" t="s">
        <v>1598</v>
      </c>
      <c r="J1282" s="11" t="s">
        <v>119</v>
      </c>
      <c r="K1282" s="13">
        <v>100</v>
      </c>
      <c r="L1282" s="14">
        <v>100</v>
      </c>
      <c r="M1282" s="75">
        <v>100</v>
      </c>
      <c r="N1282" s="11" t="s">
        <v>2675</v>
      </c>
      <c r="O1282" s="12" t="s">
        <v>573</v>
      </c>
      <c r="P1282" s="16">
        <v>2213800003</v>
      </c>
      <c r="Q1282" s="18">
        <v>8</v>
      </c>
      <c r="R1282" s="20">
        <v>44197</v>
      </c>
      <c r="S1282" s="22">
        <v>12</v>
      </c>
      <c r="T1282" s="7" t="s">
        <v>2656</v>
      </c>
      <c r="U1282" s="51">
        <v>8</v>
      </c>
      <c r="V1282" s="79"/>
      <c r="W1282" s="78"/>
      <c r="X1282" s="49">
        <f t="shared" si="114"/>
        <v>0</v>
      </c>
      <c r="Y1282" s="16">
        <v>0</v>
      </c>
      <c r="Z1282" s="16">
        <v>4936307506</v>
      </c>
      <c r="AA1282" s="16">
        <v>2213800003</v>
      </c>
      <c r="AB1282" s="16">
        <v>0</v>
      </c>
      <c r="AC1282" s="16">
        <v>0</v>
      </c>
      <c r="AD1282" s="55">
        <v>2213800003</v>
      </c>
      <c r="AF1282" s="58">
        <f t="shared" si="117"/>
        <v>0</v>
      </c>
      <c r="AJ1282" s="83">
        <f t="shared" si="118"/>
        <v>0</v>
      </c>
      <c r="AK1282" s="84">
        <f t="shared" si="119"/>
        <v>0</v>
      </c>
      <c r="AL1282" s="85"/>
    </row>
    <row r="1283" spans="1:38" ht="12.75" hidden="1" customHeight="1" x14ac:dyDescent="0.25">
      <c r="A1283" s="10" t="s">
        <v>2651</v>
      </c>
      <c r="B1283" s="11" t="s">
        <v>2652</v>
      </c>
      <c r="C1283" s="11" t="s">
        <v>545</v>
      </c>
      <c r="D1283" s="90" t="str">
        <f t="shared" si="115"/>
        <v>45</v>
      </c>
      <c r="E1283" s="90" t="str">
        <f t="shared" si="116"/>
        <v>4503</v>
      </c>
      <c r="F1283" s="11" t="s">
        <v>2672</v>
      </c>
      <c r="G1283" s="11" t="s">
        <v>1573</v>
      </c>
      <c r="H1283" s="11">
        <v>317</v>
      </c>
      <c r="I1283" s="11" t="s">
        <v>1598</v>
      </c>
      <c r="J1283" s="11" t="s">
        <v>119</v>
      </c>
      <c r="K1283" s="13">
        <v>100</v>
      </c>
      <c r="L1283" s="14">
        <v>100</v>
      </c>
      <c r="M1283" s="75">
        <v>100</v>
      </c>
      <c r="N1283" s="11" t="s">
        <v>2676</v>
      </c>
      <c r="O1283" s="12" t="s">
        <v>573</v>
      </c>
      <c r="P1283" s="16">
        <v>453500000</v>
      </c>
      <c r="Q1283" s="18">
        <v>1</v>
      </c>
      <c r="R1283" s="20">
        <v>44197</v>
      </c>
      <c r="S1283" s="22">
        <v>12</v>
      </c>
      <c r="T1283" s="7" t="s">
        <v>2656</v>
      </c>
      <c r="U1283" s="51">
        <v>1</v>
      </c>
      <c r="V1283" s="79"/>
      <c r="W1283" s="78"/>
      <c r="X1283" s="49">
        <f t="shared" si="114"/>
        <v>0</v>
      </c>
      <c r="Y1283" s="16">
        <v>0</v>
      </c>
      <c r="Z1283" s="16">
        <v>4936307506</v>
      </c>
      <c r="AA1283" s="16">
        <v>453500000</v>
      </c>
      <c r="AB1283" s="16">
        <v>0</v>
      </c>
      <c r="AC1283" s="16">
        <v>0</v>
      </c>
      <c r="AD1283" s="55">
        <v>453500000</v>
      </c>
      <c r="AF1283" s="58">
        <f t="shared" si="117"/>
        <v>0</v>
      </c>
      <c r="AJ1283" s="83">
        <f t="shared" si="118"/>
        <v>0</v>
      </c>
      <c r="AK1283" s="84">
        <f t="shared" si="119"/>
        <v>0</v>
      </c>
      <c r="AL1283" s="85"/>
    </row>
    <row r="1284" spans="1:38" ht="12.75" hidden="1" customHeight="1" x14ac:dyDescent="0.25">
      <c r="A1284" s="10" t="s">
        <v>2651</v>
      </c>
      <c r="B1284" s="11" t="s">
        <v>2652</v>
      </c>
      <c r="C1284" s="11" t="s">
        <v>545</v>
      </c>
      <c r="D1284" s="90" t="str">
        <f t="shared" si="115"/>
        <v>45</v>
      </c>
      <c r="E1284" s="90" t="str">
        <f t="shared" si="116"/>
        <v>4503</v>
      </c>
      <c r="F1284" s="11" t="s">
        <v>2677</v>
      </c>
      <c r="G1284" s="11" t="s">
        <v>1573</v>
      </c>
      <c r="H1284" s="11">
        <v>317</v>
      </c>
      <c r="I1284" s="11" t="s">
        <v>1598</v>
      </c>
      <c r="J1284" s="11" t="s">
        <v>119</v>
      </c>
      <c r="K1284" s="13">
        <v>100</v>
      </c>
      <c r="L1284" s="14">
        <v>100</v>
      </c>
      <c r="M1284" s="75">
        <v>100</v>
      </c>
      <c r="N1284" s="11" t="s">
        <v>2678</v>
      </c>
      <c r="O1284" s="12" t="s">
        <v>573</v>
      </c>
      <c r="P1284" s="16">
        <v>190322324</v>
      </c>
      <c r="Q1284" s="18">
        <v>1</v>
      </c>
      <c r="R1284" s="20">
        <v>44197</v>
      </c>
      <c r="S1284" s="22">
        <v>12</v>
      </c>
      <c r="T1284" s="7" t="s">
        <v>2656</v>
      </c>
      <c r="U1284" s="51">
        <v>1</v>
      </c>
      <c r="V1284" s="79"/>
      <c r="W1284" s="78"/>
      <c r="X1284" s="49">
        <f t="shared" si="114"/>
        <v>0</v>
      </c>
      <c r="Y1284" s="16">
        <v>0</v>
      </c>
      <c r="Z1284" s="16">
        <v>1788572324</v>
      </c>
      <c r="AA1284" s="16">
        <v>190322324</v>
      </c>
      <c r="AB1284" s="16">
        <v>0</v>
      </c>
      <c r="AC1284" s="16">
        <v>0</v>
      </c>
      <c r="AD1284" s="55">
        <v>190322324</v>
      </c>
      <c r="AF1284" s="58">
        <f t="shared" si="117"/>
        <v>0</v>
      </c>
      <c r="AJ1284" s="83">
        <f t="shared" si="118"/>
        <v>0</v>
      </c>
      <c r="AK1284" s="84">
        <f t="shared" si="119"/>
        <v>0</v>
      </c>
      <c r="AL1284" s="85"/>
    </row>
    <row r="1285" spans="1:38" ht="12.75" hidden="1" customHeight="1" x14ac:dyDescent="0.25">
      <c r="A1285" s="10" t="s">
        <v>2651</v>
      </c>
      <c r="B1285" s="11" t="s">
        <v>2652</v>
      </c>
      <c r="C1285" s="11" t="s">
        <v>545</v>
      </c>
      <c r="D1285" s="90" t="str">
        <f t="shared" si="115"/>
        <v>45</v>
      </c>
      <c r="E1285" s="90" t="str">
        <f t="shared" si="116"/>
        <v>4503</v>
      </c>
      <c r="F1285" s="11" t="s">
        <v>2677</v>
      </c>
      <c r="G1285" s="11" t="s">
        <v>1573</v>
      </c>
      <c r="H1285" s="11">
        <v>317</v>
      </c>
      <c r="I1285" s="11" t="s">
        <v>1598</v>
      </c>
      <c r="J1285" s="11" t="s">
        <v>119</v>
      </c>
      <c r="K1285" s="13">
        <v>100</v>
      </c>
      <c r="L1285" s="14">
        <v>100</v>
      </c>
      <c r="M1285" s="75">
        <v>100</v>
      </c>
      <c r="N1285" s="11" t="s">
        <v>2679</v>
      </c>
      <c r="O1285" s="12" t="s">
        <v>573</v>
      </c>
      <c r="P1285" s="16">
        <v>1598250000</v>
      </c>
      <c r="Q1285" s="18">
        <v>1</v>
      </c>
      <c r="R1285" s="20">
        <v>44197</v>
      </c>
      <c r="S1285" s="22">
        <v>12</v>
      </c>
      <c r="T1285" s="7" t="s">
        <v>2656</v>
      </c>
      <c r="U1285" s="51">
        <v>1</v>
      </c>
      <c r="V1285" s="79"/>
      <c r="W1285" s="78"/>
      <c r="X1285" s="49">
        <f t="shared" si="114"/>
        <v>0</v>
      </c>
      <c r="Y1285" s="16">
        <v>0</v>
      </c>
      <c r="Z1285" s="16">
        <v>1788572324</v>
      </c>
      <c r="AA1285" s="16">
        <v>1598250000</v>
      </c>
      <c r="AB1285" s="16">
        <v>0</v>
      </c>
      <c r="AC1285" s="16">
        <v>0</v>
      </c>
      <c r="AD1285" s="55">
        <v>1598250000</v>
      </c>
      <c r="AF1285" s="58">
        <f t="shared" si="117"/>
        <v>0</v>
      </c>
      <c r="AJ1285" s="83">
        <f t="shared" si="118"/>
        <v>0</v>
      </c>
      <c r="AK1285" s="84">
        <f t="shared" si="119"/>
        <v>0</v>
      </c>
      <c r="AL1285" s="85"/>
    </row>
    <row r="1286" spans="1:38" ht="12.75" hidden="1" customHeight="1" x14ac:dyDescent="0.25">
      <c r="A1286" s="10" t="s">
        <v>2680</v>
      </c>
      <c r="B1286" s="11" t="s">
        <v>2759</v>
      </c>
      <c r="C1286" s="11" t="s">
        <v>92</v>
      </c>
      <c r="D1286" s="90" t="str">
        <f t="shared" si="115"/>
        <v>19</v>
      </c>
      <c r="E1286" s="90" t="str">
        <f t="shared" si="116"/>
        <v>1901</v>
      </c>
      <c r="F1286" s="11" t="s">
        <v>2681</v>
      </c>
      <c r="G1286" s="11" t="s">
        <v>2682</v>
      </c>
      <c r="H1286" s="11">
        <v>27</v>
      </c>
      <c r="I1286" s="11" t="s">
        <v>1842</v>
      </c>
      <c r="J1286" s="11" t="s">
        <v>1843</v>
      </c>
      <c r="K1286" s="13">
        <v>100</v>
      </c>
      <c r="L1286" s="14">
        <v>20</v>
      </c>
      <c r="M1286" s="75">
        <v>20</v>
      </c>
      <c r="N1286" s="11" t="s">
        <v>2683</v>
      </c>
      <c r="O1286" s="12" t="s">
        <v>37</v>
      </c>
      <c r="P1286" s="16">
        <v>93508352</v>
      </c>
      <c r="Q1286" s="18">
        <v>18</v>
      </c>
      <c r="R1286" s="20">
        <v>44197</v>
      </c>
      <c r="S1286" s="22">
        <v>12</v>
      </c>
      <c r="T1286" s="7"/>
      <c r="U1286" s="51">
        <v>18</v>
      </c>
      <c r="V1286" s="79"/>
      <c r="W1286" s="78"/>
      <c r="X1286" s="49">
        <f t="shared" si="114"/>
        <v>0</v>
      </c>
      <c r="Y1286" s="16">
        <v>0</v>
      </c>
      <c r="Z1286" s="16">
        <v>120225024</v>
      </c>
      <c r="AA1286" s="16">
        <v>93508352</v>
      </c>
      <c r="AB1286" s="16">
        <v>0</v>
      </c>
      <c r="AC1286" s="16">
        <v>0</v>
      </c>
      <c r="AD1286" s="55">
        <v>93508352</v>
      </c>
      <c r="AF1286" s="58">
        <f t="shared" si="117"/>
        <v>0</v>
      </c>
      <c r="AJ1286" s="83">
        <f t="shared" si="118"/>
        <v>0</v>
      </c>
      <c r="AK1286" s="84">
        <f t="shared" si="119"/>
        <v>0</v>
      </c>
      <c r="AL1286" s="85"/>
    </row>
    <row r="1287" spans="1:38" ht="12.75" hidden="1" customHeight="1" x14ac:dyDescent="0.25">
      <c r="A1287" s="10" t="s">
        <v>2680</v>
      </c>
      <c r="B1287" s="11" t="s">
        <v>2759</v>
      </c>
      <c r="C1287" s="11" t="s">
        <v>92</v>
      </c>
      <c r="D1287" s="90" t="str">
        <f t="shared" si="115"/>
        <v>19</v>
      </c>
      <c r="E1287" s="90" t="str">
        <f t="shared" si="116"/>
        <v>1901</v>
      </c>
      <c r="F1287" s="11" t="s">
        <v>2681</v>
      </c>
      <c r="G1287" s="11" t="s">
        <v>2682</v>
      </c>
      <c r="H1287" s="11">
        <v>27</v>
      </c>
      <c r="I1287" s="11" t="s">
        <v>1842</v>
      </c>
      <c r="J1287" s="11" t="s">
        <v>1843</v>
      </c>
      <c r="K1287" s="13">
        <v>100</v>
      </c>
      <c r="L1287" s="14">
        <v>20</v>
      </c>
      <c r="M1287" s="75">
        <v>20</v>
      </c>
      <c r="N1287" s="11" t="s">
        <v>2684</v>
      </c>
      <c r="O1287" s="12" t="s">
        <v>37</v>
      </c>
      <c r="P1287" s="16">
        <v>26716672</v>
      </c>
      <c r="Q1287" s="18">
        <v>4</v>
      </c>
      <c r="R1287" s="20">
        <v>44197</v>
      </c>
      <c r="S1287" s="22">
        <v>12</v>
      </c>
      <c r="T1287" s="7"/>
      <c r="U1287" s="51">
        <v>4</v>
      </c>
      <c r="V1287" s="79"/>
      <c r="W1287" s="78"/>
      <c r="X1287" s="49">
        <f t="shared" si="114"/>
        <v>0</v>
      </c>
      <c r="Y1287" s="16">
        <v>0</v>
      </c>
      <c r="Z1287" s="16">
        <v>120225024</v>
      </c>
      <c r="AA1287" s="16">
        <v>26716672</v>
      </c>
      <c r="AB1287" s="16">
        <v>0</v>
      </c>
      <c r="AC1287" s="16">
        <v>0</v>
      </c>
      <c r="AD1287" s="55">
        <v>26716672</v>
      </c>
      <c r="AF1287" s="58">
        <f t="shared" si="117"/>
        <v>0</v>
      </c>
      <c r="AJ1287" s="83">
        <f t="shared" si="118"/>
        <v>0</v>
      </c>
      <c r="AK1287" s="84">
        <f t="shared" si="119"/>
        <v>0</v>
      </c>
      <c r="AL1287" s="85"/>
    </row>
    <row r="1288" spans="1:38" ht="12.75" hidden="1" customHeight="1" x14ac:dyDescent="0.25">
      <c r="A1288" s="10" t="s">
        <v>2680</v>
      </c>
      <c r="B1288" s="11" t="s">
        <v>2759</v>
      </c>
      <c r="C1288" s="11" t="s">
        <v>92</v>
      </c>
      <c r="D1288" s="90" t="str">
        <f t="shared" si="115"/>
        <v>19</v>
      </c>
      <c r="E1288" s="90" t="str">
        <f t="shared" si="116"/>
        <v>1901</v>
      </c>
      <c r="F1288" s="11" t="s">
        <v>2685</v>
      </c>
      <c r="G1288" s="11" t="s">
        <v>2682</v>
      </c>
      <c r="H1288" s="11">
        <v>27</v>
      </c>
      <c r="I1288" s="11" t="s">
        <v>1842</v>
      </c>
      <c r="J1288" s="11" t="s">
        <v>1843</v>
      </c>
      <c r="K1288" s="13">
        <v>100</v>
      </c>
      <c r="L1288" s="14">
        <v>20</v>
      </c>
      <c r="M1288" s="75">
        <v>20</v>
      </c>
      <c r="N1288" s="11" t="s">
        <v>2683</v>
      </c>
      <c r="O1288" s="12" t="s">
        <v>37</v>
      </c>
      <c r="P1288" s="16">
        <v>205000000</v>
      </c>
      <c r="Q1288" s="18">
        <v>5</v>
      </c>
      <c r="R1288" s="20">
        <v>44197</v>
      </c>
      <c r="S1288" s="22">
        <v>12</v>
      </c>
      <c r="T1288" s="7"/>
      <c r="U1288" s="51">
        <v>5</v>
      </c>
      <c r="V1288" s="79"/>
      <c r="W1288" s="78"/>
      <c r="X1288" s="49">
        <f t="shared" si="114"/>
        <v>0</v>
      </c>
      <c r="Y1288" s="16">
        <v>0</v>
      </c>
      <c r="Z1288" s="16">
        <v>410000000</v>
      </c>
      <c r="AA1288" s="16">
        <v>205000000</v>
      </c>
      <c r="AB1288" s="16">
        <v>0</v>
      </c>
      <c r="AC1288" s="16">
        <v>0</v>
      </c>
      <c r="AD1288" s="55">
        <v>205000000</v>
      </c>
      <c r="AF1288" s="58">
        <f t="shared" si="117"/>
        <v>0</v>
      </c>
      <c r="AJ1288" s="83">
        <f t="shared" si="118"/>
        <v>0</v>
      </c>
      <c r="AK1288" s="84">
        <f t="shared" si="119"/>
        <v>0</v>
      </c>
      <c r="AL1288" s="85"/>
    </row>
    <row r="1289" spans="1:38" ht="12.75" hidden="1" customHeight="1" x14ac:dyDescent="0.25">
      <c r="A1289" s="10" t="s">
        <v>2680</v>
      </c>
      <c r="B1289" s="11" t="s">
        <v>2759</v>
      </c>
      <c r="C1289" s="11" t="s">
        <v>92</v>
      </c>
      <c r="D1289" s="90" t="str">
        <f t="shared" si="115"/>
        <v>19</v>
      </c>
      <c r="E1289" s="90" t="str">
        <f t="shared" si="116"/>
        <v>1901</v>
      </c>
      <c r="F1289" s="11" t="s">
        <v>2685</v>
      </c>
      <c r="G1289" s="11" t="s">
        <v>2682</v>
      </c>
      <c r="H1289" s="11">
        <v>27</v>
      </c>
      <c r="I1289" s="11" t="s">
        <v>1842</v>
      </c>
      <c r="J1289" s="11" t="s">
        <v>1843</v>
      </c>
      <c r="K1289" s="13">
        <v>100</v>
      </c>
      <c r="L1289" s="14">
        <v>20</v>
      </c>
      <c r="M1289" s="75">
        <v>20</v>
      </c>
      <c r="N1289" s="37" t="s">
        <v>2686</v>
      </c>
      <c r="O1289" s="12" t="s">
        <v>37</v>
      </c>
      <c r="P1289" s="16">
        <v>205000000</v>
      </c>
      <c r="Q1289" s="18">
        <v>5</v>
      </c>
      <c r="R1289" s="20">
        <v>44197</v>
      </c>
      <c r="S1289" s="22">
        <v>12</v>
      </c>
      <c r="T1289" s="7"/>
      <c r="U1289" s="51">
        <v>5</v>
      </c>
      <c r="V1289" s="79"/>
      <c r="W1289" s="78"/>
      <c r="X1289" s="49">
        <f t="shared" si="114"/>
        <v>0</v>
      </c>
      <c r="Y1289" s="16">
        <v>0</v>
      </c>
      <c r="Z1289" s="16">
        <v>410000000</v>
      </c>
      <c r="AA1289" s="16">
        <v>205000000</v>
      </c>
      <c r="AB1289" s="16">
        <v>0</v>
      </c>
      <c r="AC1289" s="16">
        <v>0</v>
      </c>
      <c r="AD1289" s="55">
        <v>205000000</v>
      </c>
      <c r="AF1289" s="58">
        <f t="shared" si="117"/>
        <v>0</v>
      </c>
      <c r="AJ1289" s="83">
        <f t="shared" si="118"/>
        <v>0</v>
      </c>
      <c r="AK1289" s="84">
        <f t="shared" si="119"/>
        <v>0</v>
      </c>
      <c r="AL1289" s="85"/>
    </row>
    <row r="1290" spans="1:38" ht="12.75" hidden="1" customHeight="1" x14ac:dyDescent="0.25">
      <c r="A1290" s="10" t="s">
        <v>2680</v>
      </c>
      <c r="B1290" s="11" t="s">
        <v>2759</v>
      </c>
      <c r="C1290" s="11" t="s">
        <v>92</v>
      </c>
      <c r="D1290" s="90" t="str">
        <f t="shared" si="115"/>
        <v>19</v>
      </c>
      <c r="E1290" s="90" t="str">
        <f t="shared" si="116"/>
        <v>1901</v>
      </c>
      <c r="F1290" s="11" t="s">
        <v>2687</v>
      </c>
      <c r="G1290" s="11" t="s">
        <v>2682</v>
      </c>
      <c r="H1290" s="11">
        <v>27</v>
      </c>
      <c r="I1290" s="11" t="s">
        <v>1842</v>
      </c>
      <c r="J1290" s="11" t="s">
        <v>1843</v>
      </c>
      <c r="K1290" s="13">
        <v>100</v>
      </c>
      <c r="L1290" s="14">
        <v>20</v>
      </c>
      <c r="M1290" s="75">
        <v>20</v>
      </c>
      <c r="N1290" s="11" t="s">
        <v>2688</v>
      </c>
      <c r="O1290" s="12" t="s">
        <v>37</v>
      </c>
      <c r="P1290" s="16">
        <v>561365830</v>
      </c>
      <c r="Q1290" s="18">
        <v>2</v>
      </c>
      <c r="R1290" s="20">
        <v>44197</v>
      </c>
      <c r="S1290" s="22">
        <v>12</v>
      </c>
      <c r="T1290" s="7"/>
      <c r="U1290" s="51">
        <v>2</v>
      </c>
      <c r="V1290" s="79"/>
      <c r="W1290" s="78"/>
      <c r="X1290" s="49">
        <f t="shared" si="114"/>
        <v>0</v>
      </c>
      <c r="Y1290" s="16">
        <v>0</v>
      </c>
      <c r="Z1290" s="16">
        <v>561365830</v>
      </c>
      <c r="AA1290" s="16">
        <v>561365830</v>
      </c>
      <c r="AB1290" s="16">
        <v>0</v>
      </c>
      <c r="AC1290" s="16">
        <v>0</v>
      </c>
      <c r="AD1290" s="55">
        <v>561365830</v>
      </c>
      <c r="AF1290" s="58">
        <f t="shared" si="117"/>
        <v>0</v>
      </c>
      <c r="AJ1290" s="83">
        <f t="shared" si="118"/>
        <v>0</v>
      </c>
      <c r="AK1290" s="84">
        <f t="shared" si="119"/>
        <v>0</v>
      </c>
      <c r="AL1290" s="85"/>
    </row>
    <row r="1291" spans="1:38" ht="12.75" hidden="1" customHeight="1" x14ac:dyDescent="0.25">
      <c r="A1291" s="10" t="s">
        <v>2680</v>
      </c>
      <c r="B1291" s="11" t="s">
        <v>2759</v>
      </c>
      <c r="C1291" s="11" t="s">
        <v>32</v>
      </c>
      <c r="D1291" s="90" t="str">
        <f t="shared" si="115"/>
        <v>19</v>
      </c>
      <c r="E1291" s="90" t="str">
        <f t="shared" si="116"/>
        <v>1901</v>
      </c>
      <c r="F1291" s="11" t="s">
        <v>2687</v>
      </c>
      <c r="G1291" s="11" t="s">
        <v>2689</v>
      </c>
      <c r="H1291" s="11">
        <v>382</v>
      </c>
      <c r="I1291" s="11" t="s">
        <v>1876</v>
      </c>
      <c r="J1291" s="11" t="s">
        <v>1877</v>
      </c>
      <c r="K1291" s="13">
        <v>100</v>
      </c>
      <c r="L1291" s="14">
        <v>25</v>
      </c>
      <c r="M1291" s="75">
        <v>25</v>
      </c>
      <c r="N1291" s="11" t="s">
        <v>2690</v>
      </c>
      <c r="O1291" s="12" t="s">
        <v>37</v>
      </c>
      <c r="P1291" s="16">
        <v>1932432418</v>
      </c>
      <c r="Q1291" s="18">
        <v>3500</v>
      </c>
      <c r="R1291" s="20">
        <v>44197</v>
      </c>
      <c r="S1291" s="22">
        <v>12</v>
      </c>
      <c r="T1291" s="7"/>
      <c r="U1291" s="51">
        <v>3500</v>
      </c>
      <c r="V1291" s="79"/>
      <c r="W1291" s="78"/>
      <c r="X1291" s="49">
        <f t="shared" si="114"/>
        <v>0</v>
      </c>
      <c r="Y1291" s="16">
        <v>0</v>
      </c>
      <c r="Z1291" s="16">
        <v>19216456983</v>
      </c>
      <c r="AA1291" s="16">
        <v>1932432418</v>
      </c>
      <c r="AB1291" s="16">
        <v>0</v>
      </c>
      <c r="AC1291" s="16">
        <v>0</v>
      </c>
      <c r="AD1291" s="55">
        <v>1932432418</v>
      </c>
      <c r="AF1291" s="58">
        <f t="shared" si="117"/>
        <v>0</v>
      </c>
      <c r="AJ1291" s="83">
        <f t="shared" si="118"/>
        <v>0</v>
      </c>
      <c r="AK1291" s="84">
        <f t="shared" si="119"/>
        <v>0</v>
      </c>
      <c r="AL1291" s="85"/>
    </row>
    <row r="1292" spans="1:38" ht="12.75" hidden="1" customHeight="1" x14ac:dyDescent="0.25">
      <c r="A1292" s="10" t="s">
        <v>2680</v>
      </c>
      <c r="B1292" s="11" t="s">
        <v>2759</v>
      </c>
      <c r="C1292" s="11" t="s">
        <v>32</v>
      </c>
      <c r="D1292" s="90" t="str">
        <f t="shared" si="115"/>
        <v>19</v>
      </c>
      <c r="E1292" s="90" t="str">
        <f t="shared" si="116"/>
        <v>1901</v>
      </c>
      <c r="F1292" s="11" t="s">
        <v>2687</v>
      </c>
      <c r="G1292" s="11" t="s">
        <v>2689</v>
      </c>
      <c r="H1292" s="11">
        <v>382</v>
      </c>
      <c r="I1292" s="11" t="s">
        <v>1876</v>
      </c>
      <c r="J1292" s="11" t="s">
        <v>1877</v>
      </c>
      <c r="K1292" s="13">
        <v>100</v>
      </c>
      <c r="L1292" s="14">
        <v>25</v>
      </c>
      <c r="M1292" s="75">
        <v>25</v>
      </c>
      <c r="N1292" s="11" t="s">
        <v>2691</v>
      </c>
      <c r="O1292" s="12" t="s">
        <v>37</v>
      </c>
      <c r="P1292" s="16">
        <v>249628628</v>
      </c>
      <c r="Q1292" s="18">
        <v>500</v>
      </c>
      <c r="R1292" s="20">
        <v>44197</v>
      </c>
      <c r="S1292" s="22">
        <v>12</v>
      </c>
      <c r="T1292" s="7"/>
      <c r="U1292" s="51">
        <v>500</v>
      </c>
      <c r="V1292" s="79"/>
      <c r="W1292" s="78"/>
      <c r="X1292" s="49">
        <f t="shared" si="114"/>
        <v>0</v>
      </c>
      <c r="Y1292" s="16">
        <v>0</v>
      </c>
      <c r="Z1292" s="16">
        <v>19216456983</v>
      </c>
      <c r="AA1292" s="16">
        <v>249628628</v>
      </c>
      <c r="AB1292" s="16">
        <v>0</v>
      </c>
      <c r="AC1292" s="16">
        <v>0</v>
      </c>
      <c r="AD1292" s="55">
        <v>249628628</v>
      </c>
      <c r="AF1292" s="58">
        <f t="shared" si="117"/>
        <v>0</v>
      </c>
      <c r="AJ1292" s="83">
        <f t="shared" si="118"/>
        <v>0</v>
      </c>
      <c r="AK1292" s="84">
        <f t="shared" si="119"/>
        <v>0</v>
      </c>
      <c r="AL1292" s="85"/>
    </row>
    <row r="1293" spans="1:38" ht="12.75" hidden="1" customHeight="1" x14ac:dyDescent="0.25">
      <c r="A1293" s="10" t="s">
        <v>2680</v>
      </c>
      <c r="B1293" s="11" t="s">
        <v>2759</v>
      </c>
      <c r="C1293" s="11" t="s">
        <v>32</v>
      </c>
      <c r="D1293" s="90" t="str">
        <f t="shared" si="115"/>
        <v>19</v>
      </c>
      <c r="E1293" s="90" t="str">
        <f t="shared" si="116"/>
        <v>1901</v>
      </c>
      <c r="F1293" s="11" t="s">
        <v>2687</v>
      </c>
      <c r="G1293" s="11" t="s">
        <v>2689</v>
      </c>
      <c r="H1293" s="11">
        <v>382</v>
      </c>
      <c r="I1293" s="11" t="s">
        <v>1876</v>
      </c>
      <c r="J1293" s="11" t="s">
        <v>1877</v>
      </c>
      <c r="K1293" s="13">
        <v>100</v>
      </c>
      <c r="L1293" s="14">
        <v>25</v>
      </c>
      <c r="M1293" s="75">
        <v>25</v>
      </c>
      <c r="N1293" s="11" t="s">
        <v>2692</v>
      </c>
      <c r="O1293" s="12" t="s">
        <v>37</v>
      </c>
      <c r="P1293" s="16">
        <v>17020910241</v>
      </c>
      <c r="Q1293" s="18">
        <v>150</v>
      </c>
      <c r="R1293" s="20">
        <v>44197</v>
      </c>
      <c r="S1293" s="22">
        <v>12</v>
      </c>
      <c r="T1293" s="7"/>
      <c r="U1293" s="51">
        <v>150</v>
      </c>
      <c r="V1293" s="79"/>
      <c r="W1293" s="78"/>
      <c r="X1293" s="49">
        <f t="shared" ref="X1293:X1332" si="120">V1293/U1293</f>
        <v>0</v>
      </c>
      <c r="Y1293" s="16">
        <v>0</v>
      </c>
      <c r="Z1293" s="16">
        <v>19216456983</v>
      </c>
      <c r="AA1293" s="16">
        <v>17020910241</v>
      </c>
      <c r="AB1293" s="16">
        <v>0</v>
      </c>
      <c r="AC1293" s="16">
        <v>0</v>
      </c>
      <c r="AD1293" s="55">
        <v>17020910241</v>
      </c>
      <c r="AF1293" s="58">
        <f t="shared" si="117"/>
        <v>0</v>
      </c>
      <c r="AJ1293" s="83">
        <f t="shared" si="118"/>
        <v>0</v>
      </c>
      <c r="AK1293" s="84">
        <f t="shared" si="119"/>
        <v>0</v>
      </c>
      <c r="AL1293" s="85"/>
    </row>
    <row r="1294" spans="1:38" ht="12.75" hidden="1" customHeight="1" x14ac:dyDescent="0.25">
      <c r="A1294" s="10" t="s">
        <v>2680</v>
      </c>
      <c r="B1294" s="11" t="s">
        <v>2759</v>
      </c>
      <c r="C1294" s="11" t="s">
        <v>32</v>
      </c>
      <c r="D1294" s="90" t="str">
        <f t="shared" ref="D1294:D1332" si="121">MID(G1294,1,2)</f>
        <v>19</v>
      </c>
      <c r="E1294" s="90" t="str">
        <f t="shared" ref="E1294:E1332" si="122">MID(G1294,1,4)</f>
        <v>1901</v>
      </c>
      <c r="F1294" s="11" t="s">
        <v>2687</v>
      </c>
      <c r="G1294" s="11" t="s">
        <v>2689</v>
      </c>
      <c r="H1294" s="11">
        <v>382</v>
      </c>
      <c r="I1294" s="11" t="s">
        <v>1876</v>
      </c>
      <c r="J1294" s="11" t="s">
        <v>1877</v>
      </c>
      <c r="K1294" s="13">
        <v>100</v>
      </c>
      <c r="L1294" s="14">
        <v>25</v>
      </c>
      <c r="M1294" s="75">
        <v>25</v>
      </c>
      <c r="N1294" s="11" t="s">
        <v>2693</v>
      </c>
      <c r="O1294" s="12" t="s">
        <v>37</v>
      </c>
      <c r="P1294" s="16">
        <v>13485696</v>
      </c>
      <c r="Q1294" s="18">
        <v>1</v>
      </c>
      <c r="R1294" s="20">
        <v>44197</v>
      </c>
      <c r="S1294" s="22">
        <v>12</v>
      </c>
      <c r="T1294" s="7"/>
      <c r="U1294" s="51">
        <v>1</v>
      </c>
      <c r="V1294" s="79"/>
      <c r="W1294" s="78"/>
      <c r="X1294" s="49">
        <f t="shared" si="120"/>
        <v>0</v>
      </c>
      <c r="Y1294" s="16">
        <v>0</v>
      </c>
      <c r="Z1294" s="16">
        <v>19216456983</v>
      </c>
      <c r="AA1294" s="16">
        <v>13485696</v>
      </c>
      <c r="AB1294" s="16">
        <v>0</v>
      </c>
      <c r="AC1294" s="16">
        <v>0</v>
      </c>
      <c r="AD1294" s="55">
        <v>13485696</v>
      </c>
      <c r="AF1294" s="58">
        <f t="shared" ref="AF1294:AF1332" si="123">AE1294/AA1294</f>
        <v>0</v>
      </c>
      <c r="AJ1294" s="83">
        <f t="shared" ref="AJ1294:AJ1332" si="124">AE1294+AG1294+AI1294</f>
        <v>0</v>
      </c>
      <c r="AK1294" s="84">
        <f t="shared" ref="AK1294:AK1332" si="125">AJ1294/AD1294</f>
        <v>0</v>
      </c>
      <c r="AL1294" s="85"/>
    </row>
    <row r="1295" spans="1:38" ht="12.75" hidden="1" customHeight="1" x14ac:dyDescent="0.25">
      <c r="A1295" s="10" t="s">
        <v>2694</v>
      </c>
      <c r="B1295" s="11" t="s">
        <v>2273</v>
      </c>
      <c r="C1295" s="11" t="s">
        <v>567</v>
      </c>
      <c r="D1295" s="90" t="str">
        <f t="shared" si="121"/>
        <v>24</v>
      </c>
      <c r="E1295" s="90" t="str">
        <f t="shared" si="122"/>
        <v>2402</v>
      </c>
      <c r="F1295" s="11" t="s">
        <v>2695</v>
      </c>
      <c r="G1295" s="11" t="s">
        <v>2348</v>
      </c>
      <c r="H1295" s="11">
        <v>233</v>
      </c>
      <c r="I1295" s="11" t="s">
        <v>2349</v>
      </c>
      <c r="J1295" s="11" t="s">
        <v>2347</v>
      </c>
      <c r="K1295" s="13">
        <v>1050000</v>
      </c>
      <c r="L1295" s="14">
        <v>200000</v>
      </c>
      <c r="M1295" s="75">
        <v>200003.72</v>
      </c>
      <c r="N1295" s="11" t="s">
        <v>2696</v>
      </c>
      <c r="O1295" s="12" t="s">
        <v>37</v>
      </c>
      <c r="P1295" s="16">
        <v>55612583</v>
      </c>
      <c r="Q1295" s="18">
        <v>1</v>
      </c>
      <c r="R1295" s="20">
        <v>44197</v>
      </c>
      <c r="S1295" s="22">
        <v>12</v>
      </c>
      <c r="T1295" s="7" t="s">
        <v>2276</v>
      </c>
      <c r="U1295" s="51">
        <v>1</v>
      </c>
      <c r="V1295" s="79"/>
      <c r="W1295" s="78"/>
      <c r="X1295" s="49">
        <f t="shared" si="120"/>
        <v>0</v>
      </c>
      <c r="Y1295" s="16">
        <v>0</v>
      </c>
      <c r="Z1295" s="16">
        <v>65951798</v>
      </c>
      <c r="AA1295" s="16">
        <v>55612583</v>
      </c>
      <c r="AB1295" s="16">
        <v>0</v>
      </c>
      <c r="AC1295" s="16">
        <v>0</v>
      </c>
      <c r="AD1295" s="55">
        <v>55612583</v>
      </c>
      <c r="AF1295" s="58">
        <f t="shared" si="123"/>
        <v>0</v>
      </c>
      <c r="AJ1295" s="83">
        <f t="shared" si="124"/>
        <v>0</v>
      </c>
      <c r="AK1295" s="84">
        <f t="shared" si="125"/>
        <v>0</v>
      </c>
      <c r="AL1295" s="85"/>
    </row>
    <row r="1296" spans="1:38" ht="12.75" hidden="1" customHeight="1" x14ac:dyDescent="0.25">
      <c r="A1296" s="10" t="s">
        <v>2694</v>
      </c>
      <c r="B1296" s="11" t="s">
        <v>2273</v>
      </c>
      <c r="C1296" s="11" t="s">
        <v>567</v>
      </c>
      <c r="D1296" s="90" t="str">
        <f t="shared" si="121"/>
        <v>24</v>
      </c>
      <c r="E1296" s="90" t="str">
        <f t="shared" si="122"/>
        <v>2402</v>
      </c>
      <c r="F1296" s="11" t="s">
        <v>2695</v>
      </c>
      <c r="G1296" s="11" t="s">
        <v>2348</v>
      </c>
      <c r="H1296" s="11">
        <v>233</v>
      </c>
      <c r="I1296" s="11" t="s">
        <v>2349</v>
      </c>
      <c r="J1296" s="11" t="s">
        <v>2347</v>
      </c>
      <c r="K1296" s="13">
        <v>1050000</v>
      </c>
      <c r="L1296" s="14">
        <v>200000</v>
      </c>
      <c r="M1296" s="75">
        <v>200003.72</v>
      </c>
      <c r="N1296" s="11" t="s">
        <v>2697</v>
      </c>
      <c r="O1296" s="12" t="s">
        <v>37</v>
      </c>
      <c r="P1296" s="16">
        <v>26820696</v>
      </c>
      <c r="Q1296" s="18">
        <v>1</v>
      </c>
      <c r="R1296" s="20">
        <v>44197</v>
      </c>
      <c r="S1296" s="22">
        <v>12</v>
      </c>
      <c r="T1296" s="7" t="s">
        <v>2276</v>
      </c>
      <c r="U1296" s="51">
        <v>1</v>
      </c>
      <c r="V1296" s="79"/>
      <c r="W1296" s="78"/>
      <c r="X1296" s="49">
        <f t="shared" si="120"/>
        <v>0</v>
      </c>
      <c r="Y1296" s="16">
        <v>0</v>
      </c>
      <c r="Z1296" s="16">
        <v>65951798</v>
      </c>
      <c r="AA1296" s="16">
        <v>10339215</v>
      </c>
      <c r="AB1296" s="16">
        <v>0</v>
      </c>
      <c r="AC1296" s="16">
        <v>0</v>
      </c>
      <c r="AD1296" s="55">
        <v>10339215</v>
      </c>
      <c r="AF1296" s="58">
        <f t="shared" si="123"/>
        <v>0</v>
      </c>
      <c r="AJ1296" s="83">
        <f t="shared" si="124"/>
        <v>0</v>
      </c>
      <c r="AK1296" s="84">
        <f t="shared" si="125"/>
        <v>0</v>
      </c>
      <c r="AL1296" s="85"/>
    </row>
    <row r="1297" spans="1:38" ht="12.75" hidden="1" customHeight="1" x14ac:dyDescent="0.25">
      <c r="A1297" s="10" t="s">
        <v>2760</v>
      </c>
      <c r="B1297" s="60" t="s">
        <v>2761</v>
      </c>
      <c r="C1297" s="11" t="s">
        <v>567</v>
      </c>
      <c r="D1297" s="90" t="str">
        <f t="shared" si="121"/>
        <v>21</v>
      </c>
      <c r="E1297" s="90" t="str">
        <f t="shared" si="122"/>
        <v>2199</v>
      </c>
      <c r="F1297" s="11" t="s">
        <v>2698</v>
      </c>
      <c r="G1297" s="11" t="s">
        <v>2699</v>
      </c>
      <c r="H1297" s="11">
        <v>238</v>
      </c>
      <c r="I1297" s="11" t="s">
        <v>2700</v>
      </c>
      <c r="J1297" s="11" t="s">
        <v>2701</v>
      </c>
      <c r="K1297" s="13">
        <v>1</v>
      </c>
      <c r="L1297" s="14">
        <v>0.2</v>
      </c>
      <c r="M1297" s="75">
        <v>0.2</v>
      </c>
      <c r="N1297" s="11"/>
      <c r="O1297" s="12"/>
      <c r="P1297" s="16">
        <v>0</v>
      </c>
      <c r="Q1297" s="18">
        <v>0</v>
      </c>
      <c r="R1297" s="20" t="s">
        <v>2702</v>
      </c>
      <c r="S1297" s="22">
        <v>0</v>
      </c>
      <c r="T1297" s="7"/>
      <c r="U1297" s="51">
        <v>0</v>
      </c>
      <c r="V1297" s="79"/>
      <c r="W1297" s="78"/>
      <c r="X1297" s="49" t="e">
        <f t="shared" si="120"/>
        <v>#DIV/0!</v>
      </c>
      <c r="Y1297" s="65">
        <v>420000000</v>
      </c>
      <c r="Z1297" s="16">
        <v>420000000</v>
      </c>
      <c r="AA1297" s="42">
        <v>0</v>
      </c>
      <c r="AB1297" s="16">
        <v>0</v>
      </c>
      <c r="AC1297" s="16">
        <v>0</v>
      </c>
      <c r="AD1297" s="55">
        <v>0</v>
      </c>
      <c r="AF1297" s="58" t="e">
        <f t="shared" si="123"/>
        <v>#DIV/0!</v>
      </c>
      <c r="AJ1297" s="83">
        <f t="shared" si="124"/>
        <v>0</v>
      </c>
      <c r="AK1297" s="84" t="e">
        <f t="shared" si="125"/>
        <v>#DIV/0!</v>
      </c>
      <c r="AL1297" s="87" t="s">
        <v>2752</v>
      </c>
    </row>
    <row r="1298" spans="1:38" ht="12.75" hidden="1" customHeight="1" x14ac:dyDescent="0.25">
      <c r="A1298" s="10" t="s">
        <v>2433</v>
      </c>
      <c r="B1298" s="11" t="s">
        <v>2434</v>
      </c>
      <c r="C1298" s="11" t="s">
        <v>92</v>
      </c>
      <c r="D1298" s="90" t="str">
        <f t="shared" si="121"/>
        <v>22</v>
      </c>
      <c r="E1298" s="90" t="str">
        <f t="shared" si="122"/>
        <v>2201</v>
      </c>
      <c r="F1298" s="11" t="s">
        <v>2703</v>
      </c>
      <c r="G1298" s="11" t="s">
        <v>420</v>
      </c>
      <c r="H1298" s="11">
        <v>96</v>
      </c>
      <c r="I1298" s="11" t="s">
        <v>421</v>
      </c>
      <c r="J1298" s="11" t="s">
        <v>422</v>
      </c>
      <c r="K1298" s="13">
        <v>200000</v>
      </c>
      <c r="L1298" s="14">
        <v>200000</v>
      </c>
      <c r="M1298" s="75">
        <v>198853.5</v>
      </c>
      <c r="N1298" s="11"/>
      <c r="O1298" s="12"/>
      <c r="P1298" s="16">
        <v>0</v>
      </c>
      <c r="Q1298" s="18">
        <v>0</v>
      </c>
      <c r="R1298" s="20" t="s">
        <v>2702</v>
      </c>
      <c r="S1298" s="22">
        <v>0</v>
      </c>
      <c r="T1298" s="7"/>
      <c r="U1298" s="51">
        <v>0</v>
      </c>
      <c r="V1298" s="79"/>
      <c r="W1298" s="78"/>
      <c r="X1298" s="49" t="e">
        <f t="shared" si="120"/>
        <v>#DIV/0!</v>
      </c>
      <c r="Y1298" s="65">
        <v>129917918</v>
      </c>
      <c r="Z1298" s="16">
        <v>129917918</v>
      </c>
      <c r="AA1298" s="42">
        <v>0</v>
      </c>
      <c r="AB1298" s="16">
        <v>0</v>
      </c>
      <c r="AC1298" s="16">
        <v>0</v>
      </c>
      <c r="AD1298" s="55">
        <v>0</v>
      </c>
      <c r="AF1298" s="58" t="e">
        <f t="shared" si="123"/>
        <v>#DIV/0!</v>
      </c>
      <c r="AJ1298" s="83">
        <f t="shared" si="124"/>
        <v>0</v>
      </c>
      <c r="AK1298" s="84" t="e">
        <f t="shared" si="125"/>
        <v>#DIV/0!</v>
      </c>
      <c r="AL1298" s="87" t="s">
        <v>2752</v>
      </c>
    </row>
    <row r="1299" spans="1:38" ht="12.75" hidden="1" customHeight="1" x14ac:dyDescent="0.25">
      <c r="A1299" s="10" t="s">
        <v>2704</v>
      </c>
      <c r="B1299" s="11" t="s">
        <v>493</v>
      </c>
      <c r="C1299" s="11" t="s">
        <v>92</v>
      </c>
      <c r="D1299" s="90" t="str">
        <f t="shared" si="121"/>
        <v>43</v>
      </c>
      <c r="E1299" s="90" t="str">
        <f t="shared" si="122"/>
        <v>4301</v>
      </c>
      <c r="F1299" s="11" t="s">
        <v>2705</v>
      </c>
      <c r="G1299" s="11" t="s">
        <v>2706</v>
      </c>
      <c r="H1299" s="11">
        <v>34</v>
      </c>
      <c r="I1299" s="11"/>
      <c r="J1299" s="11"/>
      <c r="K1299" s="13">
        <v>0</v>
      </c>
      <c r="L1299" s="14">
        <v>0</v>
      </c>
      <c r="M1299" s="75">
        <v>0</v>
      </c>
      <c r="N1299" s="11"/>
      <c r="O1299" s="12"/>
      <c r="P1299" s="16">
        <v>0</v>
      </c>
      <c r="Q1299" s="18">
        <v>0</v>
      </c>
      <c r="R1299" s="20" t="s">
        <v>2702</v>
      </c>
      <c r="S1299" s="22">
        <v>0</v>
      </c>
      <c r="T1299" s="7"/>
      <c r="U1299" s="51">
        <v>0</v>
      </c>
      <c r="V1299" s="79"/>
      <c r="W1299" s="78"/>
      <c r="X1299" s="49" t="e">
        <f t="shared" si="120"/>
        <v>#DIV/0!</v>
      </c>
      <c r="Y1299" s="65">
        <v>901845675</v>
      </c>
      <c r="Z1299" s="16">
        <v>901845675</v>
      </c>
      <c r="AA1299" s="42">
        <v>0</v>
      </c>
      <c r="AB1299" s="16">
        <v>0</v>
      </c>
      <c r="AC1299" s="16">
        <v>0</v>
      </c>
      <c r="AD1299" s="55">
        <v>0</v>
      </c>
      <c r="AF1299" s="58" t="e">
        <f t="shared" si="123"/>
        <v>#DIV/0!</v>
      </c>
      <c r="AJ1299" s="83">
        <f t="shared" si="124"/>
        <v>0</v>
      </c>
      <c r="AK1299" s="84" t="e">
        <f t="shared" si="125"/>
        <v>#DIV/0!</v>
      </c>
      <c r="AL1299" s="87" t="s">
        <v>2752</v>
      </c>
    </row>
    <row r="1300" spans="1:38" ht="12.75" hidden="1" customHeight="1" x14ac:dyDescent="0.25">
      <c r="A1300" s="10" t="s">
        <v>2704</v>
      </c>
      <c r="B1300" s="11" t="s">
        <v>493</v>
      </c>
      <c r="C1300" s="11" t="s">
        <v>545</v>
      </c>
      <c r="D1300" s="90" t="str">
        <f t="shared" si="121"/>
        <v>32</v>
      </c>
      <c r="E1300" s="90" t="str">
        <f t="shared" si="122"/>
        <v>3202</v>
      </c>
      <c r="F1300" s="11" t="s">
        <v>2707</v>
      </c>
      <c r="G1300" s="11" t="s">
        <v>639</v>
      </c>
      <c r="H1300" s="11">
        <v>281</v>
      </c>
      <c r="I1300" s="11" t="s">
        <v>659</v>
      </c>
      <c r="J1300" s="11" t="s">
        <v>660</v>
      </c>
      <c r="K1300" s="13">
        <v>4</v>
      </c>
      <c r="L1300" s="14">
        <v>0.5</v>
      </c>
      <c r="M1300" s="75">
        <v>0.5</v>
      </c>
      <c r="N1300" s="11"/>
      <c r="O1300" s="12"/>
      <c r="P1300" s="16">
        <v>0</v>
      </c>
      <c r="Q1300" s="18">
        <v>0</v>
      </c>
      <c r="R1300" s="20" t="s">
        <v>2702</v>
      </c>
      <c r="S1300" s="22">
        <v>0</v>
      </c>
      <c r="T1300" s="7"/>
      <c r="U1300" s="51">
        <v>0</v>
      </c>
      <c r="V1300" s="79"/>
      <c r="W1300" s="78"/>
      <c r="X1300" s="49" t="e">
        <f t="shared" si="120"/>
        <v>#DIV/0!</v>
      </c>
      <c r="Y1300" s="65">
        <v>52849605</v>
      </c>
      <c r="Z1300" s="16">
        <v>52849605</v>
      </c>
      <c r="AA1300" s="42">
        <v>0</v>
      </c>
      <c r="AB1300" s="16">
        <v>0</v>
      </c>
      <c r="AC1300" s="16">
        <v>0</v>
      </c>
      <c r="AD1300" s="55">
        <v>0</v>
      </c>
      <c r="AF1300" s="58" t="e">
        <f t="shared" si="123"/>
        <v>#DIV/0!</v>
      </c>
      <c r="AJ1300" s="83">
        <f t="shared" si="124"/>
        <v>0</v>
      </c>
      <c r="AK1300" s="84" t="e">
        <f t="shared" si="125"/>
        <v>#DIV/0!</v>
      </c>
      <c r="AL1300" s="87" t="s">
        <v>2752</v>
      </c>
    </row>
    <row r="1301" spans="1:38" ht="12.75" hidden="1" customHeight="1" x14ac:dyDescent="0.25">
      <c r="A1301" s="10" t="s">
        <v>2704</v>
      </c>
      <c r="B1301" s="11" t="s">
        <v>493</v>
      </c>
      <c r="C1301" s="11" t="s">
        <v>32</v>
      </c>
      <c r="D1301" s="90" t="str">
        <f t="shared" si="121"/>
        <v>03</v>
      </c>
      <c r="E1301" s="90" t="str">
        <f t="shared" si="122"/>
        <v>0301</v>
      </c>
      <c r="F1301" s="11" t="s">
        <v>2708</v>
      </c>
      <c r="G1301" s="11" t="s">
        <v>2709</v>
      </c>
      <c r="H1301" s="11">
        <v>392</v>
      </c>
      <c r="I1301" s="11" t="s">
        <v>528</v>
      </c>
      <c r="J1301" s="11" t="s">
        <v>529</v>
      </c>
      <c r="K1301" s="13">
        <v>1</v>
      </c>
      <c r="L1301" s="14">
        <v>1</v>
      </c>
      <c r="M1301" s="75">
        <v>1</v>
      </c>
      <c r="N1301" s="11"/>
      <c r="O1301" s="12"/>
      <c r="P1301" s="16">
        <v>0</v>
      </c>
      <c r="Q1301" s="18">
        <v>0</v>
      </c>
      <c r="R1301" s="20" t="s">
        <v>2702</v>
      </c>
      <c r="S1301" s="22">
        <v>0</v>
      </c>
      <c r="T1301" s="7"/>
      <c r="U1301" s="51">
        <v>0</v>
      </c>
      <c r="V1301" s="79"/>
      <c r="W1301" s="78"/>
      <c r="X1301" s="49" t="e">
        <f t="shared" si="120"/>
        <v>#DIV/0!</v>
      </c>
      <c r="Y1301" s="65">
        <v>757004550</v>
      </c>
      <c r="Z1301" s="16">
        <v>757004550</v>
      </c>
      <c r="AA1301" s="42">
        <v>0</v>
      </c>
      <c r="AB1301" s="16">
        <v>0</v>
      </c>
      <c r="AC1301" s="16">
        <v>0</v>
      </c>
      <c r="AD1301" s="55">
        <v>0</v>
      </c>
      <c r="AF1301" s="58" t="e">
        <f t="shared" si="123"/>
        <v>#DIV/0!</v>
      </c>
      <c r="AJ1301" s="83">
        <f t="shared" si="124"/>
        <v>0</v>
      </c>
      <c r="AK1301" s="84" t="e">
        <f t="shared" si="125"/>
        <v>#DIV/0!</v>
      </c>
      <c r="AL1301" s="87" t="s">
        <v>2752</v>
      </c>
    </row>
    <row r="1302" spans="1:38" ht="12.75" hidden="1" customHeight="1" x14ac:dyDescent="0.25">
      <c r="A1302" s="10" t="s">
        <v>2476</v>
      </c>
      <c r="B1302" s="11" t="s">
        <v>2477</v>
      </c>
      <c r="C1302" s="11" t="s">
        <v>567</v>
      </c>
      <c r="D1302" s="90" t="str">
        <f t="shared" si="121"/>
        <v>54</v>
      </c>
      <c r="E1302" s="90" t="str">
        <f t="shared" si="122"/>
        <v>5400</v>
      </c>
      <c r="F1302" s="11" t="s">
        <v>2710</v>
      </c>
      <c r="G1302" s="11" t="s">
        <v>2711</v>
      </c>
      <c r="H1302" s="11">
        <v>244</v>
      </c>
      <c r="I1302" s="11" t="s">
        <v>2712</v>
      </c>
      <c r="J1302" s="11" t="s">
        <v>2713</v>
      </c>
      <c r="K1302" s="13">
        <v>60000</v>
      </c>
      <c r="L1302" s="14">
        <v>12580</v>
      </c>
      <c r="M1302" s="75">
        <v>3381</v>
      </c>
      <c r="N1302" s="11"/>
      <c r="O1302" s="12"/>
      <c r="P1302" s="16">
        <v>0</v>
      </c>
      <c r="Q1302" s="18">
        <v>0</v>
      </c>
      <c r="R1302" s="20" t="s">
        <v>2702</v>
      </c>
      <c r="S1302" s="22">
        <v>0</v>
      </c>
      <c r="T1302" s="7"/>
      <c r="U1302" s="51">
        <v>0</v>
      </c>
      <c r="V1302" s="79"/>
      <c r="W1302" s="78"/>
      <c r="X1302" s="49" t="e">
        <f t="shared" si="120"/>
        <v>#DIV/0!</v>
      </c>
      <c r="Y1302" s="65">
        <v>179532</v>
      </c>
      <c r="Z1302" s="16">
        <v>179532</v>
      </c>
      <c r="AA1302" s="42">
        <v>0</v>
      </c>
      <c r="AB1302" s="16">
        <v>0</v>
      </c>
      <c r="AC1302" s="16">
        <v>0</v>
      </c>
      <c r="AD1302" s="55">
        <v>0</v>
      </c>
      <c r="AF1302" s="58" t="e">
        <f t="shared" si="123"/>
        <v>#DIV/0!</v>
      </c>
      <c r="AJ1302" s="83">
        <f t="shared" si="124"/>
        <v>0</v>
      </c>
      <c r="AK1302" s="84" t="e">
        <f t="shared" si="125"/>
        <v>#DIV/0!</v>
      </c>
      <c r="AL1302" s="87" t="s">
        <v>2752</v>
      </c>
    </row>
    <row r="1303" spans="1:38" ht="12.75" hidden="1" customHeight="1" x14ac:dyDescent="0.25">
      <c r="A1303" s="10" t="s">
        <v>2482</v>
      </c>
      <c r="B1303" s="11" t="s">
        <v>2483</v>
      </c>
      <c r="C1303" s="11" t="s">
        <v>567</v>
      </c>
      <c r="D1303" s="90" t="str">
        <f t="shared" si="121"/>
        <v>39</v>
      </c>
      <c r="E1303" s="90" t="str">
        <f t="shared" si="122"/>
        <v>3902</v>
      </c>
      <c r="F1303" s="11" t="s">
        <v>2714</v>
      </c>
      <c r="G1303" s="11" t="s">
        <v>932</v>
      </c>
      <c r="H1303" s="11">
        <v>206</v>
      </c>
      <c r="I1303" s="11" t="s">
        <v>933</v>
      </c>
      <c r="J1303" s="11" t="s">
        <v>934</v>
      </c>
      <c r="K1303" s="13">
        <v>140</v>
      </c>
      <c r="L1303" s="14">
        <v>40</v>
      </c>
      <c r="M1303" s="75">
        <v>40</v>
      </c>
      <c r="N1303" s="11"/>
      <c r="O1303" s="12"/>
      <c r="P1303" s="16">
        <v>0</v>
      </c>
      <c r="Q1303" s="18">
        <v>0</v>
      </c>
      <c r="R1303" s="20" t="s">
        <v>2702</v>
      </c>
      <c r="S1303" s="22">
        <v>0</v>
      </c>
      <c r="T1303" s="7"/>
      <c r="U1303" s="51">
        <v>0</v>
      </c>
      <c r="V1303" s="79"/>
      <c r="W1303" s="78"/>
      <c r="X1303" s="49" t="e">
        <f t="shared" si="120"/>
        <v>#DIV/0!</v>
      </c>
      <c r="Y1303" s="65">
        <v>141764128</v>
      </c>
      <c r="Z1303" s="16">
        <v>141764128</v>
      </c>
      <c r="AA1303" s="42">
        <v>0</v>
      </c>
      <c r="AB1303" s="16">
        <v>0</v>
      </c>
      <c r="AC1303" s="16">
        <v>0</v>
      </c>
      <c r="AD1303" s="55">
        <v>0</v>
      </c>
      <c r="AF1303" s="58" t="e">
        <f t="shared" si="123"/>
        <v>#DIV/0!</v>
      </c>
      <c r="AJ1303" s="83">
        <f t="shared" si="124"/>
        <v>0</v>
      </c>
      <c r="AK1303" s="84" t="e">
        <f t="shared" si="125"/>
        <v>#DIV/0!</v>
      </c>
      <c r="AL1303" s="87" t="s">
        <v>2752</v>
      </c>
    </row>
    <row r="1304" spans="1:38" ht="12.75" hidden="1" customHeight="1" x14ac:dyDescent="0.25">
      <c r="A1304" s="10" t="s">
        <v>2482</v>
      </c>
      <c r="B1304" s="11" t="s">
        <v>2483</v>
      </c>
      <c r="C1304" s="11" t="s">
        <v>567</v>
      </c>
      <c r="D1304" s="90" t="str">
        <f t="shared" si="121"/>
        <v>39</v>
      </c>
      <c r="E1304" s="90" t="str">
        <f t="shared" si="122"/>
        <v>3903</v>
      </c>
      <c r="F1304" s="11" t="s">
        <v>2715</v>
      </c>
      <c r="G1304" s="11" t="s">
        <v>2529</v>
      </c>
      <c r="H1304" s="11">
        <v>208</v>
      </c>
      <c r="I1304" s="11" t="s">
        <v>945</v>
      </c>
      <c r="J1304" s="11" t="s">
        <v>946</v>
      </c>
      <c r="K1304" s="13">
        <v>1000</v>
      </c>
      <c r="L1304" s="14">
        <v>220</v>
      </c>
      <c r="M1304" s="75">
        <v>220</v>
      </c>
      <c r="N1304" s="11"/>
      <c r="O1304" s="12"/>
      <c r="P1304" s="16">
        <v>0</v>
      </c>
      <c r="Q1304" s="18">
        <v>0</v>
      </c>
      <c r="R1304" s="20" t="s">
        <v>2702</v>
      </c>
      <c r="S1304" s="22">
        <v>0</v>
      </c>
      <c r="T1304" s="7"/>
      <c r="U1304" s="51">
        <v>0</v>
      </c>
      <c r="V1304" s="79"/>
      <c r="W1304" s="78"/>
      <c r="X1304" s="49" t="e">
        <f t="shared" si="120"/>
        <v>#DIV/0!</v>
      </c>
      <c r="Y1304" s="65">
        <v>19043502</v>
      </c>
      <c r="Z1304" s="16">
        <v>19043502</v>
      </c>
      <c r="AA1304" s="42">
        <v>0</v>
      </c>
      <c r="AB1304" s="16">
        <v>0</v>
      </c>
      <c r="AC1304" s="16">
        <v>0</v>
      </c>
      <c r="AD1304" s="55">
        <v>0</v>
      </c>
      <c r="AF1304" s="58" t="e">
        <f t="shared" si="123"/>
        <v>#DIV/0!</v>
      </c>
      <c r="AJ1304" s="83">
        <f t="shared" si="124"/>
        <v>0</v>
      </c>
      <c r="AK1304" s="84" t="e">
        <f t="shared" si="125"/>
        <v>#DIV/0!</v>
      </c>
      <c r="AL1304" s="87" t="s">
        <v>2752</v>
      </c>
    </row>
    <row r="1305" spans="1:38" ht="12.75" hidden="1" customHeight="1" x14ac:dyDescent="0.25">
      <c r="A1305" s="10" t="s">
        <v>2482</v>
      </c>
      <c r="B1305" s="11" t="s">
        <v>2483</v>
      </c>
      <c r="C1305" s="11" t="s">
        <v>567</v>
      </c>
      <c r="D1305" s="90" t="str">
        <f t="shared" si="121"/>
        <v>39</v>
      </c>
      <c r="E1305" s="90" t="str">
        <f t="shared" si="122"/>
        <v>3903</v>
      </c>
      <c r="F1305" s="11" t="s">
        <v>2531</v>
      </c>
      <c r="G1305" s="11" t="s">
        <v>623</v>
      </c>
      <c r="H1305" s="11">
        <v>208</v>
      </c>
      <c r="I1305" s="11" t="s">
        <v>945</v>
      </c>
      <c r="J1305" s="11" t="s">
        <v>946</v>
      </c>
      <c r="K1305" s="13">
        <v>1000</v>
      </c>
      <c r="L1305" s="14">
        <v>220</v>
      </c>
      <c r="M1305" s="75">
        <v>220</v>
      </c>
      <c r="N1305" s="11"/>
      <c r="O1305" s="12"/>
      <c r="P1305" s="16">
        <v>0</v>
      </c>
      <c r="Q1305" s="18">
        <v>0</v>
      </c>
      <c r="R1305" s="20" t="s">
        <v>2702</v>
      </c>
      <c r="S1305" s="22">
        <v>0</v>
      </c>
      <c r="T1305" s="7"/>
      <c r="U1305" s="51">
        <v>0</v>
      </c>
      <c r="V1305" s="79"/>
      <c r="W1305" s="78"/>
      <c r="X1305" s="49" t="e">
        <f t="shared" si="120"/>
        <v>#DIV/0!</v>
      </c>
      <c r="Y1305" s="65">
        <v>487870716</v>
      </c>
      <c r="Z1305" s="16">
        <v>487870716</v>
      </c>
      <c r="AA1305" s="42">
        <v>0</v>
      </c>
      <c r="AB1305" s="16">
        <v>0</v>
      </c>
      <c r="AC1305" s="16">
        <v>0</v>
      </c>
      <c r="AD1305" s="55">
        <v>0</v>
      </c>
      <c r="AF1305" s="58" t="e">
        <f t="shared" si="123"/>
        <v>#DIV/0!</v>
      </c>
      <c r="AJ1305" s="83">
        <f t="shared" si="124"/>
        <v>0</v>
      </c>
      <c r="AK1305" s="84" t="e">
        <f t="shared" si="125"/>
        <v>#DIV/0!</v>
      </c>
      <c r="AL1305" s="87" t="s">
        <v>2752</v>
      </c>
    </row>
    <row r="1306" spans="1:38" ht="12.75" hidden="1" customHeight="1" x14ac:dyDescent="0.25">
      <c r="A1306" s="10" t="s">
        <v>2482</v>
      </c>
      <c r="B1306" s="11" t="s">
        <v>2483</v>
      </c>
      <c r="C1306" s="11" t="s">
        <v>567</v>
      </c>
      <c r="D1306" s="90" t="str">
        <f t="shared" si="121"/>
        <v>39</v>
      </c>
      <c r="E1306" s="90" t="str">
        <f t="shared" si="122"/>
        <v>3903</v>
      </c>
      <c r="F1306" s="11" t="s">
        <v>2531</v>
      </c>
      <c r="G1306" s="11" t="s">
        <v>944</v>
      </c>
      <c r="H1306" s="11">
        <v>208</v>
      </c>
      <c r="I1306" s="11" t="s">
        <v>945</v>
      </c>
      <c r="J1306" s="11" t="s">
        <v>946</v>
      </c>
      <c r="K1306" s="13">
        <v>1000</v>
      </c>
      <c r="L1306" s="14">
        <v>220</v>
      </c>
      <c r="M1306" s="75">
        <v>220</v>
      </c>
      <c r="N1306" s="11"/>
      <c r="O1306" s="12"/>
      <c r="P1306" s="16">
        <v>0</v>
      </c>
      <c r="Q1306" s="18">
        <v>0</v>
      </c>
      <c r="R1306" s="20" t="s">
        <v>2702</v>
      </c>
      <c r="S1306" s="22">
        <v>0</v>
      </c>
      <c r="T1306" s="7"/>
      <c r="U1306" s="51">
        <v>0</v>
      </c>
      <c r="V1306" s="79"/>
      <c r="W1306" s="78"/>
      <c r="X1306" s="49" t="e">
        <f t="shared" si="120"/>
        <v>#DIV/0!</v>
      </c>
      <c r="Y1306" s="65">
        <v>52191408</v>
      </c>
      <c r="Z1306" s="16">
        <v>52191408</v>
      </c>
      <c r="AA1306" s="42">
        <v>0</v>
      </c>
      <c r="AB1306" s="16">
        <v>0</v>
      </c>
      <c r="AC1306" s="16">
        <v>0</v>
      </c>
      <c r="AD1306" s="55">
        <v>0</v>
      </c>
      <c r="AF1306" s="58" t="e">
        <f t="shared" si="123"/>
        <v>#DIV/0!</v>
      </c>
      <c r="AJ1306" s="83">
        <f t="shared" si="124"/>
        <v>0</v>
      </c>
      <c r="AK1306" s="84" t="e">
        <f t="shared" si="125"/>
        <v>#DIV/0!</v>
      </c>
      <c r="AL1306" s="87" t="s">
        <v>2752</v>
      </c>
    </row>
    <row r="1307" spans="1:38" ht="12.75" hidden="1" customHeight="1" x14ac:dyDescent="0.25">
      <c r="A1307" s="10" t="s">
        <v>2482</v>
      </c>
      <c r="B1307" s="11" t="s">
        <v>2483</v>
      </c>
      <c r="C1307" s="11" t="s">
        <v>567</v>
      </c>
      <c r="D1307" s="90" t="str">
        <f t="shared" si="121"/>
        <v>39</v>
      </c>
      <c r="E1307" s="90" t="str">
        <f t="shared" si="122"/>
        <v>3903</v>
      </c>
      <c r="F1307" s="11" t="s">
        <v>2531</v>
      </c>
      <c r="G1307" s="11" t="s">
        <v>2716</v>
      </c>
      <c r="H1307" s="11">
        <v>208</v>
      </c>
      <c r="I1307" s="11" t="s">
        <v>945</v>
      </c>
      <c r="J1307" s="11" t="s">
        <v>946</v>
      </c>
      <c r="K1307" s="13">
        <v>1000</v>
      </c>
      <c r="L1307" s="14">
        <v>220</v>
      </c>
      <c r="M1307" s="75">
        <v>220</v>
      </c>
      <c r="N1307" s="11"/>
      <c r="O1307" s="12"/>
      <c r="P1307" s="16">
        <v>0</v>
      </c>
      <c r="Q1307" s="18">
        <v>0</v>
      </c>
      <c r="R1307" s="20" t="s">
        <v>2702</v>
      </c>
      <c r="S1307" s="22">
        <v>0</v>
      </c>
      <c r="T1307" s="7"/>
      <c r="U1307" s="51">
        <v>0</v>
      </c>
      <c r="V1307" s="79"/>
      <c r="W1307" s="78"/>
      <c r="X1307" s="49" t="e">
        <f t="shared" si="120"/>
        <v>#DIV/0!</v>
      </c>
      <c r="Y1307" s="65">
        <v>80612870</v>
      </c>
      <c r="Z1307" s="16">
        <v>80612870</v>
      </c>
      <c r="AA1307" s="42">
        <v>0</v>
      </c>
      <c r="AB1307" s="16">
        <v>0</v>
      </c>
      <c r="AC1307" s="16">
        <v>0</v>
      </c>
      <c r="AD1307" s="55">
        <v>0</v>
      </c>
      <c r="AF1307" s="58" t="e">
        <f t="shared" si="123"/>
        <v>#DIV/0!</v>
      </c>
      <c r="AJ1307" s="83">
        <f t="shared" si="124"/>
        <v>0</v>
      </c>
      <c r="AK1307" s="84" t="e">
        <f t="shared" si="125"/>
        <v>#DIV/0!</v>
      </c>
      <c r="AL1307" s="87" t="s">
        <v>2752</v>
      </c>
    </row>
    <row r="1308" spans="1:38" ht="12.75" hidden="1" customHeight="1" x14ac:dyDescent="0.25">
      <c r="A1308" s="10" t="s">
        <v>2482</v>
      </c>
      <c r="B1308" s="11" t="s">
        <v>2483</v>
      </c>
      <c r="C1308" s="11" t="s">
        <v>567</v>
      </c>
      <c r="D1308" s="90" t="str">
        <f t="shared" si="121"/>
        <v>39</v>
      </c>
      <c r="E1308" s="90" t="str">
        <f t="shared" si="122"/>
        <v>3903</v>
      </c>
      <c r="F1308" s="11" t="s">
        <v>2531</v>
      </c>
      <c r="G1308" s="11" t="s">
        <v>2506</v>
      </c>
      <c r="H1308" s="11">
        <v>208</v>
      </c>
      <c r="I1308" s="11" t="s">
        <v>945</v>
      </c>
      <c r="J1308" s="11" t="s">
        <v>946</v>
      </c>
      <c r="K1308" s="13">
        <v>1000</v>
      </c>
      <c r="L1308" s="14">
        <v>220</v>
      </c>
      <c r="M1308" s="75">
        <v>220</v>
      </c>
      <c r="N1308" s="11"/>
      <c r="O1308" s="12"/>
      <c r="P1308" s="16">
        <v>0</v>
      </c>
      <c r="Q1308" s="18">
        <v>0</v>
      </c>
      <c r="R1308" s="20" t="s">
        <v>2702</v>
      </c>
      <c r="S1308" s="22">
        <v>0</v>
      </c>
      <c r="T1308" s="7"/>
      <c r="U1308" s="51">
        <v>0</v>
      </c>
      <c r="V1308" s="79"/>
      <c r="W1308" s="78"/>
      <c r="X1308" s="49" t="e">
        <f t="shared" si="120"/>
        <v>#DIV/0!</v>
      </c>
      <c r="Y1308" s="65">
        <v>182174479</v>
      </c>
      <c r="Z1308" s="16">
        <v>182174479</v>
      </c>
      <c r="AA1308" s="42">
        <v>0</v>
      </c>
      <c r="AB1308" s="16">
        <v>0</v>
      </c>
      <c r="AC1308" s="16">
        <v>0</v>
      </c>
      <c r="AD1308" s="55">
        <v>0</v>
      </c>
      <c r="AF1308" s="58" t="e">
        <f t="shared" si="123"/>
        <v>#DIV/0!</v>
      </c>
      <c r="AJ1308" s="83">
        <f t="shared" si="124"/>
        <v>0</v>
      </c>
      <c r="AK1308" s="84" t="e">
        <f t="shared" si="125"/>
        <v>#DIV/0!</v>
      </c>
      <c r="AL1308" s="87" t="s">
        <v>2752</v>
      </c>
    </row>
    <row r="1309" spans="1:38" ht="12.75" hidden="1" customHeight="1" x14ac:dyDescent="0.25">
      <c r="A1309" s="10" t="s">
        <v>2482</v>
      </c>
      <c r="B1309" s="11" t="s">
        <v>2483</v>
      </c>
      <c r="C1309" s="11" t="s">
        <v>567</v>
      </c>
      <c r="D1309" s="90" t="str">
        <f t="shared" si="121"/>
        <v>39</v>
      </c>
      <c r="E1309" s="90" t="str">
        <f t="shared" si="122"/>
        <v>3903</v>
      </c>
      <c r="F1309" s="11" t="s">
        <v>2531</v>
      </c>
      <c r="G1309" s="11" t="s">
        <v>2525</v>
      </c>
      <c r="H1309" s="11">
        <v>208</v>
      </c>
      <c r="I1309" s="11" t="s">
        <v>945</v>
      </c>
      <c r="J1309" s="11" t="s">
        <v>946</v>
      </c>
      <c r="K1309" s="13">
        <v>1000</v>
      </c>
      <c r="L1309" s="14">
        <v>220</v>
      </c>
      <c r="M1309" s="75">
        <v>220</v>
      </c>
      <c r="N1309" s="11"/>
      <c r="O1309" s="12"/>
      <c r="P1309" s="16">
        <v>0</v>
      </c>
      <c r="Q1309" s="18">
        <v>0</v>
      </c>
      <c r="R1309" s="20" t="s">
        <v>2702</v>
      </c>
      <c r="S1309" s="22">
        <v>0</v>
      </c>
      <c r="T1309" s="7"/>
      <c r="U1309" s="51">
        <v>0</v>
      </c>
      <c r="V1309" s="79"/>
      <c r="W1309" s="78"/>
      <c r="X1309" s="49" t="e">
        <f t="shared" si="120"/>
        <v>#DIV/0!</v>
      </c>
      <c r="Y1309" s="65">
        <v>311264707</v>
      </c>
      <c r="Z1309" s="16">
        <v>311264707</v>
      </c>
      <c r="AA1309" s="42">
        <v>0</v>
      </c>
      <c r="AB1309" s="16">
        <v>0</v>
      </c>
      <c r="AC1309" s="16">
        <v>0</v>
      </c>
      <c r="AD1309" s="55">
        <v>0</v>
      </c>
      <c r="AF1309" s="58" t="e">
        <f t="shared" si="123"/>
        <v>#DIV/0!</v>
      </c>
      <c r="AJ1309" s="83">
        <f t="shared" si="124"/>
        <v>0</v>
      </c>
      <c r="AK1309" s="84" t="e">
        <f t="shared" si="125"/>
        <v>#DIV/0!</v>
      </c>
      <c r="AL1309" s="87" t="s">
        <v>2752</v>
      </c>
    </row>
    <row r="1310" spans="1:38" ht="12.75" hidden="1" customHeight="1" x14ac:dyDescent="0.25">
      <c r="A1310" s="10" t="s">
        <v>2482</v>
      </c>
      <c r="B1310" s="11" t="s">
        <v>2483</v>
      </c>
      <c r="C1310" s="11" t="s">
        <v>567</v>
      </c>
      <c r="D1310" s="90" t="str">
        <f t="shared" si="121"/>
        <v>39</v>
      </c>
      <c r="E1310" s="90" t="str">
        <f t="shared" si="122"/>
        <v>3902</v>
      </c>
      <c r="F1310" s="11" t="s">
        <v>2717</v>
      </c>
      <c r="G1310" s="11" t="s">
        <v>2718</v>
      </c>
      <c r="H1310" s="11">
        <v>217</v>
      </c>
      <c r="I1310" s="11" t="s">
        <v>950</v>
      </c>
      <c r="J1310" s="11" t="s">
        <v>951</v>
      </c>
      <c r="K1310" s="13">
        <v>2</v>
      </c>
      <c r="L1310" s="14">
        <v>0.3</v>
      </c>
      <c r="M1310" s="75">
        <v>0.3</v>
      </c>
      <c r="N1310" s="11"/>
      <c r="O1310" s="12"/>
      <c r="P1310" s="16">
        <v>0</v>
      </c>
      <c r="Q1310" s="18">
        <v>0</v>
      </c>
      <c r="R1310" s="20" t="s">
        <v>2702</v>
      </c>
      <c r="S1310" s="22">
        <v>0</v>
      </c>
      <c r="T1310" s="7"/>
      <c r="U1310" s="51">
        <v>0</v>
      </c>
      <c r="V1310" s="79"/>
      <c r="W1310" s="78"/>
      <c r="X1310" s="49" t="e">
        <f t="shared" si="120"/>
        <v>#DIV/0!</v>
      </c>
      <c r="Y1310" s="65">
        <v>1768430</v>
      </c>
      <c r="Z1310" s="16">
        <v>1768430</v>
      </c>
      <c r="AA1310" s="42">
        <v>0</v>
      </c>
      <c r="AB1310" s="16">
        <v>0</v>
      </c>
      <c r="AC1310" s="16">
        <v>0</v>
      </c>
      <c r="AD1310" s="55">
        <v>0</v>
      </c>
      <c r="AF1310" s="58" t="e">
        <f t="shared" si="123"/>
        <v>#DIV/0!</v>
      </c>
      <c r="AJ1310" s="83">
        <f t="shared" si="124"/>
        <v>0</v>
      </c>
      <c r="AK1310" s="84" t="e">
        <f t="shared" si="125"/>
        <v>#DIV/0!</v>
      </c>
      <c r="AL1310" s="87" t="s">
        <v>2752</v>
      </c>
    </row>
    <row r="1311" spans="1:38" ht="12.75" hidden="1" customHeight="1" x14ac:dyDescent="0.25">
      <c r="A1311" s="10" t="s">
        <v>2482</v>
      </c>
      <c r="B1311" s="11" t="s">
        <v>2483</v>
      </c>
      <c r="C1311" s="11" t="s">
        <v>567</v>
      </c>
      <c r="D1311" s="90" t="str">
        <f t="shared" si="121"/>
        <v>39</v>
      </c>
      <c r="E1311" s="90" t="str">
        <f t="shared" si="122"/>
        <v>3902</v>
      </c>
      <c r="F1311" s="11" t="s">
        <v>2717</v>
      </c>
      <c r="G1311" s="11" t="s">
        <v>2719</v>
      </c>
      <c r="H1311" s="11">
        <v>217</v>
      </c>
      <c r="I1311" s="11" t="s">
        <v>950</v>
      </c>
      <c r="J1311" s="11" t="s">
        <v>951</v>
      </c>
      <c r="K1311" s="13">
        <v>2</v>
      </c>
      <c r="L1311" s="14">
        <v>0.3</v>
      </c>
      <c r="M1311" s="75">
        <v>0.3</v>
      </c>
      <c r="N1311" s="11"/>
      <c r="O1311" s="12"/>
      <c r="P1311" s="16">
        <v>0</v>
      </c>
      <c r="Q1311" s="18">
        <v>0</v>
      </c>
      <c r="R1311" s="20" t="s">
        <v>2702</v>
      </c>
      <c r="S1311" s="22">
        <v>0</v>
      </c>
      <c r="T1311" s="7"/>
      <c r="U1311" s="51">
        <v>0</v>
      </c>
      <c r="V1311" s="79"/>
      <c r="W1311" s="78"/>
      <c r="X1311" s="49" t="e">
        <f t="shared" si="120"/>
        <v>#DIV/0!</v>
      </c>
      <c r="Y1311" s="65">
        <v>116371484</v>
      </c>
      <c r="Z1311" s="16">
        <v>116371484</v>
      </c>
      <c r="AA1311" s="42">
        <v>0</v>
      </c>
      <c r="AB1311" s="16">
        <v>0</v>
      </c>
      <c r="AC1311" s="16">
        <v>0</v>
      </c>
      <c r="AD1311" s="55">
        <v>0</v>
      </c>
      <c r="AF1311" s="58" t="e">
        <f t="shared" si="123"/>
        <v>#DIV/0!</v>
      </c>
      <c r="AJ1311" s="83">
        <f t="shared" si="124"/>
        <v>0</v>
      </c>
      <c r="AK1311" s="84" t="e">
        <f t="shared" si="125"/>
        <v>#DIV/0!</v>
      </c>
      <c r="AL1311" s="87" t="s">
        <v>2752</v>
      </c>
    </row>
    <row r="1312" spans="1:38" ht="12.75" hidden="1" customHeight="1" x14ac:dyDescent="0.25">
      <c r="A1312" s="10" t="s">
        <v>2482</v>
      </c>
      <c r="B1312" s="11" t="s">
        <v>2483</v>
      </c>
      <c r="C1312" s="11" t="s">
        <v>567</v>
      </c>
      <c r="D1312" s="90" t="str">
        <f t="shared" si="121"/>
        <v>39</v>
      </c>
      <c r="E1312" s="90" t="str">
        <f t="shared" si="122"/>
        <v>3902</v>
      </c>
      <c r="F1312" s="11" t="s">
        <v>2717</v>
      </c>
      <c r="G1312" s="11" t="s">
        <v>2720</v>
      </c>
      <c r="H1312" s="11">
        <v>217</v>
      </c>
      <c r="I1312" s="11" t="s">
        <v>950</v>
      </c>
      <c r="J1312" s="11" t="s">
        <v>951</v>
      </c>
      <c r="K1312" s="13">
        <v>2</v>
      </c>
      <c r="L1312" s="14">
        <v>0.3</v>
      </c>
      <c r="M1312" s="75">
        <v>0.3</v>
      </c>
      <c r="N1312" s="11"/>
      <c r="O1312" s="12"/>
      <c r="P1312" s="16">
        <v>0</v>
      </c>
      <c r="Q1312" s="18">
        <v>0</v>
      </c>
      <c r="R1312" s="20" t="s">
        <v>2702</v>
      </c>
      <c r="S1312" s="22">
        <v>0</v>
      </c>
      <c r="T1312" s="7"/>
      <c r="U1312" s="51">
        <v>0</v>
      </c>
      <c r="V1312" s="79"/>
      <c r="W1312" s="78"/>
      <c r="X1312" s="49" t="e">
        <f t="shared" si="120"/>
        <v>#DIV/0!</v>
      </c>
      <c r="Y1312" s="65">
        <v>164367969</v>
      </c>
      <c r="Z1312" s="16">
        <v>164367969</v>
      </c>
      <c r="AA1312" s="42">
        <v>0</v>
      </c>
      <c r="AB1312" s="16">
        <v>0</v>
      </c>
      <c r="AC1312" s="16">
        <v>0</v>
      </c>
      <c r="AD1312" s="55">
        <v>0</v>
      </c>
      <c r="AF1312" s="58" t="e">
        <f t="shared" si="123"/>
        <v>#DIV/0!</v>
      </c>
      <c r="AJ1312" s="83">
        <f t="shared" si="124"/>
        <v>0</v>
      </c>
      <c r="AK1312" s="84" t="e">
        <f t="shared" si="125"/>
        <v>#DIV/0!</v>
      </c>
      <c r="AL1312" s="87" t="s">
        <v>2752</v>
      </c>
    </row>
    <row r="1313" spans="1:38" ht="12.75" hidden="1" customHeight="1" x14ac:dyDescent="0.25">
      <c r="A1313" s="10" t="s">
        <v>2482</v>
      </c>
      <c r="B1313" s="11" t="s">
        <v>2483</v>
      </c>
      <c r="C1313" s="11" t="s">
        <v>567</v>
      </c>
      <c r="D1313" s="90" t="str">
        <f t="shared" si="121"/>
        <v>39</v>
      </c>
      <c r="E1313" s="90" t="str">
        <f t="shared" si="122"/>
        <v>3903</v>
      </c>
      <c r="F1313" s="11" t="s">
        <v>2556</v>
      </c>
      <c r="G1313" s="11" t="s">
        <v>944</v>
      </c>
      <c r="H1313" s="11">
        <v>217</v>
      </c>
      <c r="I1313" s="11" t="s">
        <v>950</v>
      </c>
      <c r="J1313" s="11" t="s">
        <v>951</v>
      </c>
      <c r="K1313" s="13">
        <v>2</v>
      </c>
      <c r="L1313" s="14">
        <v>0.3</v>
      </c>
      <c r="M1313" s="75">
        <v>0.3</v>
      </c>
      <c r="N1313" s="11"/>
      <c r="O1313" s="12"/>
      <c r="P1313" s="16">
        <v>0</v>
      </c>
      <c r="Q1313" s="18">
        <v>0</v>
      </c>
      <c r="R1313" s="20" t="s">
        <v>2702</v>
      </c>
      <c r="S1313" s="22">
        <v>0</v>
      </c>
      <c r="T1313" s="7"/>
      <c r="U1313" s="51">
        <v>0</v>
      </c>
      <c r="V1313" s="79"/>
      <c r="W1313" s="78"/>
      <c r="X1313" s="49" t="e">
        <f t="shared" si="120"/>
        <v>#DIV/0!</v>
      </c>
      <c r="Y1313" s="65">
        <v>6985314</v>
      </c>
      <c r="Z1313" s="16">
        <v>6985314</v>
      </c>
      <c r="AA1313" s="42">
        <v>0</v>
      </c>
      <c r="AB1313" s="16">
        <v>0</v>
      </c>
      <c r="AC1313" s="16">
        <v>0</v>
      </c>
      <c r="AD1313" s="55">
        <v>0</v>
      </c>
      <c r="AF1313" s="58" t="e">
        <f t="shared" si="123"/>
        <v>#DIV/0!</v>
      </c>
      <c r="AJ1313" s="83">
        <f t="shared" si="124"/>
        <v>0</v>
      </c>
      <c r="AK1313" s="84" t="e">
        <f t="shared" si="125"/>
        <v>#DIV/0!</v>
      </c>
      <c r="AL1313" s="87" t="s">
        <v>2752</v>
      </c>
    </row>
    <row r="1314" spans="1:38" ht="12.75" hidden="1" customHeight="1" x14ac:dyDescent="0.25">
      <c r="A1314" s="10" t="s">
        <v>2482</v>
      </c>
      <c r="B1314" s="11" t="s">
        <v>2483</v>
      </c>
      <c r="C1314" s="11" t="s">
        <v>567</v>
      </c>
      <c r="D1314" s="90" t="str">
        <f t="shared" si="121"/>
        <v>39</v>
      </c>
      <c r="E1314" s="90" t="str">
        <f t="shared" si="122"/>
        <v>3903</v>
      </c>
      <c r="F1314" s="11" t="s">
        <v>2721</v>
      </c>
      <c r="G1314" s="11" t="s">
        <v>2520</v>
      </c>
      <c r="H1314" s="11">
        <v>219</v>
      </c>
      <c r="I1314" s="11" t="s">
        <v>965</v>
      </c>
      <c r="J1314" s="11" t="s">
        <v>966</v>
      </c>
      <c r="K1314" s="13">
        <v>2</v>
      </c>
      <c r="L1314" s="14">
        <v>0.4</v>
      </c>
      <c r="M1314" s="75">
        <v>0.4</v>
      </c>
      <c r="N1314" s="11"/>
      <c r="O1314" s="12"/>
      <c r="P1314" s="16">
        <v>0</v>
      </c>
      <c r="Q1314" s="18">
        <v>0</v>
      </c>
      <c r="R1314" s="20" t="s">
        <v>2702</v>
      </c>
      <c r="S1314" s="22">
        <v>0</v>
      </c>
      <c r="T1314" s="7"/>
      <c r="U1314" s="51">
        <v>0</v>
      </c>
      <c r="V1314" s="79"/>
      <c r="W1314" s="78"/>
      <c r="X1314" s="49" t="e">
        <f t="shared" si="120"/>
        <v>#DIV/0!</v>
      </c>
      <c r="Y1314" s="65">
        <v>856449</v>
      </c>
      <c r="Z1314" s="16">
        <v>856449</v>
      </c>
      <c r="AA1314" s="42">
        <v>0</v>
      </c>
      <c r="AB1314" s="16">
        <v>0</v>
      </c>
      <c r="AC1314" s="16">
        <v>0</v>
      </c>
      <c r="AD1314" s="55">
        <v>0</v>
      </c>
      <c r="AF1314" s="58" t="e">
        <f t="shared" si="123"/>
        <v>#DIV/0!</v>
      </c>
      <c r="AJ1314" s="83">
        <f t="shared" si="124"/>
        <v>0</v>
      </c>
      <c r="AK1314" s="84" t="e">
        <f t="shared" si="125"/>
        <v>#DIV/0!</v>
      </c>
      <c r="AL1314" s="87" t="s">
        <v>2752</v>
      </c>
    </row>
    <row r="1315" spans="1:38" ht="12.75" hidden="1" customHeight="1" x14ac:dyDescent="0.25">
      <c r="A1315" s="10" t="s">
        <v>2482</v>
      </c>
      <c r="B1315" s="11" t="s">
        <v>2483</v>
      </c>
      <c r="C1315" s="11" t="s">
        <v>567</v>
      </c>
      <c r="D1315" s="90" t="str">
        <f t="shared" si="121"/>
        <v>39</v>
      </c>
      <c r="E1315" s="90" t="str">
        <f t="shared" si="122"/>
        <v>3903</v>
      </c>
      <c r="F1315" s="11" t="s">
        <v>2721</v>
      </c>
      <c r="G1315" s="11" t="s">
        <v>2522</v>
      </c>
      <c r="H1315" s="11">
        <v>219</v>
      </c>
      <c r="I1315" s="11" t="s">
        <v>965</v>
      </c>
      <c r="J1315" s="11" t="s">
        <v>966</v>
      </c>
      <c r="K1315" s="13">
        <v>2</v>
      </c>
      <c r="L1315" s="14">
        <v>0.4</v>
      </c>
      <c r="M1315" s="75">
        <v>0.4</v>
      </c>
      <c r="N1315" s="11"/>
      <c r="O1315" s="12"/>
      <c r="P1315" s="16">
        <v>0</v>
      </c>
      <c r="Q1315" s="18">
        <v>0</v>
      </c>
      <c r="R1315" s="20" t="s">
        <v>2702</v>
      </c>
      <c r="S1315" s="22">
        <v>0</v>
      </c>
      <c r="T1315" s="7"/>
      <c r="U1315" s="51">
        <v>0</v>
      </c>
      <c r="V1315" s="79"/>
      <c r="W1315" s="78"/>
      <c r="X1315" s="49" t="e">
        <f t="shared" si="120"/>
        <v>#DIV/0!</v>
      </c>
      <c r="Y1315" s="65">
        <v>1138000</v>
      </c>
      <c r="Z1315" s="16">
        <v>1138000</v>
      </c>
      <c r="AA1315" s="42">
        <v>0</v>
      </c>
      <c r="AB1315" s="16">
        <v>0</v>
      </c>
      <c r="AC1315" s="16">
        <v>0</v>
      </c>
      <c r="AD1315" s="55">
        <v>0</v>
      </c>
      <c r="AF1315" s="58" t="e">
        <f t="shared" si="123"/>
        <v>#DIV/0!</v>
      </c>
      <c r="AJ1315" s="83">
        <f t="shared" si="124"/>
        <v>0</v>
      </c>
      <c r="AK1315" s="84" t="e">
        <f t="shared" si="125"/>
        <v>#DIV/0!</v>
      </c>
      <c r="AL1315" s="87" t="s">
        <v>2752</v>
      </c>
    </row>
    <row r="1316" spans="1:38" ht="12.75" hidden="1" customHeight="1" x14ac:dyDescent="0.25">
      <c r="A1316" s="10" t="s">
        <v>2482</v>
      </c>
      <c r="B1316" s="11" t="s">
        <v>2483</v>
      </c>
      <c r="C1316" s="11" t="s">
        <v>567</v>
      </c>
      <c r="D1316" s="90" t="str">
        <f t="shared" si="121"/>
        <v>39</v>
      </c>
      <c r="E1316" s="90" t="str">
        <f t="shared" si="122"/>
        <v>3901</v>
      </c>
      <c r="F1316" s="11" t="s">
        <v>2722</v>
      </c>
      <c r="G1316" s="11" t="s">
        <v>2723</v>
      </c>
      <c r="H1316" s="11">
        <v>219</v>
      </c>
      <c r="I1316" s="11" t="s">
        <v>965</v>
      </c>
      <c r="J1316" s="11" t="s">
        <v>966</v>
      </c>
      <c r="K1316" s="13">
        <v>2</v>
      </c>
      <c r="L1316" s="14">
        <v>0.4</v>
      </c>
      <c r="M1316" s="75">
        <v>0.4</v>
      </c>
      <c r="N1316" s="11"/>
      <c r="O1316" s="12"/>
      <c r="P1316" s="16">
        <v>0</v>
      </c>
      <c r="Q1316" s="18">
        <v>0</v>
      </c>
      <c r="R1316" s="20" t="s">
        <v>2702</v>
      </c>
      <c r="S1316" s="22">
        <v>0</v>
      </c>
      <c r="T1316" s="7"/>
      <c r="U1316" s="51">
        <v>0</v>
      </c>
      <c r="V1316" s="79"/>
      <c r="W1316" s="78"/>
      <c r="X1316" s="49" t="e">
        <f t="shared" si="120"/>
        <v>#DIV/0!</v>
      </c>
      <c r="Y1316" s="65">
        <v>495092240</v>
      </c>
      <c r="Z1316" s="16">
        <v>495092240</v>
      </c>
      <c r="AA1316" s="42">
        <v>0</v>
      </c>
      <c r="AB1316" s="16">
        <v>0</v>
      </c>
      <c r="AC1316" s="16">
        <v>0</v>
      </c>
      <c r="AD1316" s="55">
        <v>0</v>
      </c>
      <c r="AF1316" s="58" t="e">
        <f t="shared" si="123"/>
        <v>#DIV/0!</v>
      </c>
      <c r="AJ1316" s="83">
        <f t="shared" si="124"/>
        <v>0</v>
      </c>
      <c r="AK1316" s="84" t="e">
        <f t="shared" si="125"/>
        <v>#DIV/0!</v>
      </c>
      <c r="AL1316" s="87" t="s">
        <v>2752</v>
      </c>
    </row>
    <row r="1317" spans="1:38" ht="12.75" hidden="1" customHeight="1" x14ac:dyDescent="0.25">
      <c r="A1317" s="10" t="s">
        <v>2482</v>
      </c>
      <c r="B1317" s="11" t="s">
        <v>2483</v>
      </c>
      <c r="C1317" s="11" t="s">
        <v>567</v>
      </c>
      <c r="D1317" s="90" t="str">
        <f t="shared" si="121"/>
        <v>39</v>
      </c>
      <c r="E1317" s="90" t="str">
        <f t="shared" si="122"/>
        <v>3904</v>
      </c>
      <c r="F1317" s="11" t="s">
        <v>2724</v>
      </c>
      <c r="G1317" s="11" t="s">
        <v>2725</v>
      </c>
      <c r="H1317" s="11">
        <v>219</v>
      </c>
      <c r="I1317" s="11" t="s">
        <v>965</v>
      </c>
      <c r="J1317" s="11" t="s">
        <v>966</v>
      </c>
      <c r="K1317" s="13">
        <v>2</v>
      </c>
      <c r="L1317" s="14">
        <v>0.4</v>
      </c>
      <c r="M1317" s="75">
        <v>0.4</v>
      </c>
      <c r="N1317" s="11"/>
      <c r="O1317" s="12"/>
      <c r="P1317" s="16">
        <v>0</v>
      </c>
      <c r="Q1317" s="18">
        <v>0</v>
      </c>
      <c r="R1317" s="20" t="s">
        <v>2702</v>
      </c>
      <c r="S1317" s="22">
        <v>0</v>
      </c>
      <c r="T1317" s="7"/>
      <c r="U1317" s="51">
        <v>0</v>
      </c>
      <c r="V1317" s="79"/>
      <c r="W1317" s="78"/>
      <c r="X1317" s="49" t="e">
        <f t="shared" si="120"/>
        <v>#DIV/0!</v>
      </c>
      <c r="Y1317" s="65">
        <v>400000000</v>
      </c>
      <c r="Z1317" s="16">
        <v>400000000</v>
      </c>
      <c r="AA1317" s="42">
        <v>0</v>
      </c>
      <c r="AB1317" s="16">
        <v>0</v>
      </c>
      <c r="AC1317" s="16">
        <v>0</v>
      </c>
      <c r="AD1317" s="55">
        <v>0</v>
      </c>
      <c r="AF1317" s="58" t="e">
        <f t="shared" si="123"/>
        <v>#DIV/0!</v>
      </c>
      <c r="AJ1317" s="83">
        <f t="shared" si="124"/>
        <v>0</v>
      </c>
      <c r="AK1317" s="84" t="e">
        <f t="shared" si="125"/>
        <v>#DIV/0!</v>
      </c>
      <c r="AL1317" s="87" t="s">
        <v>2752</v>
      </c>
    </row>
    <row r="1318" spans="1:38" ht="12.75" hidden="1" customHeight="1" x14ac:dyDescent="0.25">
      <c r="A1318" s="10" t="s">
        <v>2482</v>
      </c>
      <c r="B1318" s="11" t="s">
        <v>2483</v>
      </c>
      <c r="C1318" s="11" t="s">
        <v>567</v>
      </c>
      <c r="D1318" s="90" t="str">
        <f t="shared" si="121"/>
        <v>39</v>
      </c>
      <c r="E1318" s="90" t="str">
        <f t="shared" si="122"/>
        <v>3903</v>
      </c>
      <c r="F1318" s="11" t="s">
        <v>2726</v>
      </c>
      <c r="G1318" s="11" t="s">
        <v>2727</v>
      </c>
      <c r="H1318" s="11">
        <v>219</v>
      </c>
      <c r="I1318" s="11" t="s">
        <v>965</v>
      </c>
      <c r="J1318" s="11" t="s">
        <v>966</v>
      </c>
      <c r="K1318" s="13">
        <v>2</v>
      </c>
      <c r="L1318" s="14">
        <v>0.4</v>
      </c>
      <c r="M1318" s="75">
        <v>0.4</v>
      </c>
      <c r="N1318" s="11"/>
      <c r="O1318" s="12"/>
      <c r="P1318" s="16">
        <v>0</v>
      </c>
      <c r="Q1318" s="18">
        <v>0</v>
      </c>
      <c r="R1318" s="20" t="s">
        <v>2702</v>
      </c>
      <c r="S1318" s="22">
        <v>0</v>
      </c>
      <c r="T1318" s="7"/>
      <c r="U1318" s="51">
        <v>0</v>
      </c>
      <c r="V1318" s="79"/>
      <c r="W1318" s="78"/>
      <c r="X1318" s="49" t="e">
        <f t="shared" si="120"/>
        <v>#DIV/0!</v>
      </c>
      <c r="Y1318" s="65">
        <v>165689379</v>
      </c>
      <c r="Z1318" s="16">
        <v>165689379</v>
      </c>
      <c r="AA1318" s="42">
        <v>0</v>
      </c>
      <c r="AB1318" s="16">
        <v>0</v>
      </c>
      <c r="AC1318" s="16">
        <v>0</v>
      </c>
      <c r="AD1318" s="55">
        <v>0</v>
      </c>
      <c r="AF1318" s="58" t="e">
        <f t="shared" si="123"/>
        <v>#DIV/0!</v>
      </c>
      <c r="AJ1318" s="83">
        <f t="shared" si="124"/>
        <v>0</v>
      </c>
      <c r="AK1318" s="84" t="e">
        <f t="shared" si="125"/>
        <v>#DIV/0!</v>
      </c>
      <c r="AL1318" s="87" t="s">
        <v>2752</v>
      </c>
    </row>
    <row r="1319" spans="1:38" ht="12.75" hidden="1" customHeight="1" x14ac:dyDescent="0.25">
      <c r="A1319" s="10" t="s">
        <v>2482</v>
      </c>
      <c r="B1319" s="11" t="s">
        <v>2483</v>
      </c>
      <c r="C1319" s="11" t="s">
        <v>567</v>
      </c>
      <c r="D1319" s="90" t="str">
        <f t="shared" si="121"/>
        <v>39</v>
      </c>
      <c r="E1319" s="90" t="str">
        <f t="shared" si="122"/>
        <v>3903</v>
      </c>
      <c r="F1319" s="11" t="s">
        <v>2726</v>
      </c>
      <c r="G1319" s="11" t="s">
        <v>2506</v>
      </c>
      <c r="H1319" s="11">
        <v>219</v>
      </c>
      <c r="I1319" s="11" t="s">
        <v>965</v>
      </c>
      <c r="J1319" s="11" t="s">
        <v>966</v>
      </c>
      <c r="K1319" s="13">
        <v>2</v>
      </c>
      <c r="L1319" s="14">
        <v>0.4</v>
      </c>
      <c r="M1319" s="75">
        <v>0.4</v>
      </c>
      <c r="N1319" s="11"/>
      <c r="O1319" s="12"/>
      <c r="P1319" s="16">
        <v>0</v>
      </c>
      <c r="Q1319" s="18">
        <v>0</v>
      </c>
      <c r="R1319" s="20" t="s">
        <v>2702</v>
      </c>
      <c r="S1319" s="22">
        <v>0</v>
      </c>
      <c r="T1319" s="7"/>
      <c r="U1319" s="51">
        <v>0</v>
      </c>
      <c r="V1319" s="79"/>
      <c r="W1319" s="78"/>
      <c r="X1319" s="49" t="e">
        <f t="shared" si="120"/>
        <v>#DIV/0!</v>
      </c>
      <c r="Y1319" s="65">
        <v>4831859</v>
      </c>
      <c r="Z1319" s="16">
        <v>4831859</v>
      </c>
      <c r="AA1319" s="42">
        <v>0</v>
      </c>
      <c r="AB1319" s="16">
        <v>0</v>
      </c>
      <c r="AC1319" s="16">
        <v>0</v>
      </c>
      <c r="AD1319" s="55">
        <v>0</v>
      </c>
      <c r="AF1319" s="58" t="e">
        <f t="shared" si="123"/>
        <v>#DIV/0!</v>
      </c>
      <c r="AJ1319" s="83">
        <f t="shared" si="124"/>
        <v>0</v>
      </c>
      <c r="AK1319" s="84" t="e">
        <f t="shared" si="125"/>
        <v>#DIV/0!</v>
      </c>
      <c r="AL1319" s="87" t="s">
        <v>2752</v>
      </c>
    </row>
    <row r="1320" spans="1:38" ht="12.75" hidden="1" customHeight="1" x14ac:dyDescent="0.25">
      <c r="A1320" s="10" t="s">
        <v>2482</v>
      </c>
      <c r="B1320" s="11" t="s">
        <v>2483</v>
      </c>
      <c r="C1320" s="11" t="s">
        <v>567</v>
      </c>
      <c r="D1320" s="90" t="str">
        <f t="shared" si="121"/>
        <v>39</v>
      </c>
      <c r="E1320" s="90" t="str">
        <f t="shared" si="122"/>
        <v>3903</v>
      </c>
      <c r="F1320" s="11" t="s">
        <v>2728</v>
      </c>
      <c r="G1320" s="11" t="s">
        <v>2522</v>
      </c>
      <c r="H1320" s="11">
        <v>219</v>
      </c>
      <c r="I1320" s="11" t="s">
        <v>965</v>
      </c>
      <c r="J1320" s="11" t="s">
        <v>966</v>
      </c>
      <c r="K1320" s="13">
        <v>2</v>
      </c>
      <c r="L1320" s="14">
        <v>0.4</v>
      </c>
      <c r="M1320" s="75">
        <v>0.4</v>
      </c>
      <c r="N1320" s="11"/>
      <c r="O1320" s="12"/>
      <c r="P1320" s="16">
        <v>0</v>
      </c>
      <c r="Q1320" s="18">
        <v>0</v>
      </c>
      <c r="R1320" s="20" t="s">
        <v>2702</v>
      </c>
      <c r="S1320" s="22">
        <v>0</v>
      </c>
      <c r="T1320" s="7"/>
      <c r="U1320" s="51">
        <v>0</v>
      </c>
      <c r="V1320" s="79"/>
      <c r="W1320" s="78"/>
      <c r="X1320" s="49" t="e">
        <f t="shared" si="120"/>
        <v>#DIV/0!</v>
      </c>
      <c r="Y1320" s="65">
        <v>260000000</v>
      </c>
      <c r="Z1320" s="16">
        <v>260000000</v>
      </c>
      <c r="AA1320" s="42">
        <v>0</v>
      </c>
      <c r="AB1320" s="16">
        <v>0</v>
      </c>
      <c r="AC1320" s="16">
        <v>0</v>
      </c>
      <c r="AD1320" s="55">
        <v>0</v>
      </c>
      <c r="AF1320" s="58" t="e">
        <f t="shared" si="123"/>
        <v>#DIV/0!</v>
      </c>
      <c r="AJ1320" s="83">
        <f t="shared" si="124"/>
        <v>0</v>
      </c>
      <c r="AK1320" s="84" t="e">
        <f t="shared" si="125"/>
        <v>#DIV/0!</v>
      </c>
      <c r="AL1320" s="87" t="s">
        <v>2752</v>
      </c>
    </row>
    <row r="1321" spans="1:38" ht="12.75" hidden="1" customHeight="1" x14ac:dyDescent="0.25">
      <c r="A1321" s="10" t="s">
        <v>2482</v>
      </c>
      <c r="B1321" s="11" t="s">
        <v>2483</v>
      </c>
      <c r="C1321" s="11" t="s">
        <v>567</v>
      </c>
      <c r="D1321" s="90" t="str">
        <f t="shared" si="121"/>
        <v>39</v>
      </c>
      <c r="E1321" s="90" t="str">
        <f t="shared" si="122"/>
        <v>3903</v>
      </c>
      <c r="F1321" s="11" t="s">
        <v>2729</v>
      </c>
      <c r="G1321" s="11" t="s">
        <v>2529</v>
      </c>
      <c r="H1321" s="11">
        <v>219</v>
      </c>
      <c r="I1321" s="11" t="s">
        <v>965</v>
      </c>
      <c r="J1321" s="11" t="s">
        <v>966</v>
      </c>
      <c r="K1321" s="13">
        <v>2</v>
      </c>
      <c r="L1321" s="14">
        <v>0.4</v>
      </c>
      <c r="M1321" s="75">
        <v>0.4</v>
      </c>
      <c r="N1321" s="11"/>
      <c r="O1321" s="12"/>
      <c r="P1321" s="16">
        <v>0</v>
      </c>
      <c r="Q1321" s="18">
        <v>0</v>
      </c>
      <c r="R1321" s="20" t="s">
        <v>2702</v>
      </c>
      <c r="S1321" s="22">
        <v>0</v>
      </c>
      <c r="T1321" s="7"/>
      <c r="U1321" s="51">
        <v>0</v>
      </c>
      <c r="V1321" s="79"/>
      <c r="W1321" s="78"/>
      <c r="X1321" s="49" t="e">
        <f t="shared" si="120"/>
        <v>#DIV/0!</v>
      </c>
      <c r="Y1321" s="65">
        <v>141369000</v>
      </c>
      <c r="Z1321" s="16">
        <v>141369000</v>
      </c>
      <c r="AA1321" s="42">
        <v>0</v>
      </c>
      <c r="AB1321" s="16">
        <v>0</v>
      </c>
      <c r="AC1321" s="16">
        <v>0</v>
      </c>
      <c r="AD1321" s="55">
        <v>0</v>
      </c>
      <c r="AF1321" s="58" t="e">
        <f t="shared" si="123"/>
        <v>#DIV/0!</v>
      </c>
      <c r="AJ1321" s="83">
        <f t="shared" si="124"/>
        <v>0</v>
      </c>
      <c r="AK1321" s="84" t="e">
        <f t="shared" si="125"/>
        <v>#DIV/0!</v>
      </c>
      <c r="AL1321" s="87" t="s">
        <v>2752</v>
      </c>
    </row>
    <row r="1322" spans="1:38" ht="12.75" hidden="1" customHeight="1" x14ac:dyDescent="0.25">
      <c r="A1322" s="10" t="s">
        <v>2482</v>
      </c>
      <c r="B1322" s="11" t="s">
        <v>2483</v>
      </c>
      <c r="C1322" s="11" t="s">
        <v>567</v>
      </c>
      <c r="D1322" s="90" t="str">
        <f t="shared" si="121"/>
        <v>39</v>
      </c>
      <c r="E1322" s="90" t="str">
        <f t="shared" si="122"/>
        <v>3903</v>
      </c>
      <c r="F1322" s="11" t="s">
        <v>2730</v>
      </c>
      <c r="G1322" s="11" t="s">
        <v>2522</v>
      </c>
      <c r="H1322" s="11">
        <v>219</v>
      </c>
      <c r="I1322" s="11" t="s">
        <v>965</v>
      </c>
      <c r="J1322" s="11" t="s">
        <v>966</v>
      </c>
      <c r="K1322" s="13">
        <v>2</v>
      </c>
      <c r="L1322" s="14">
        <v>0.4</v>
      </c>
      <c r="M1322" s="75">
        <v>0.4</v>
      </c>
      <c r="N1322" s="11"/>
      <c r="O1322" s="12"/>
      <c r="P1322" s="16">
        <v>0</v>
      </c>
      <c r="Q1322" s="18">
        <v>0</v>
      </c>
      <c r="R1322" s="20" t="s">
        <v>2702</v>
      </c>
      <c r="S1322" s="22">
        <v>0</v>
      </c>
      <c r="T1322" s="7"/>
      <c r="U1322" s="51">
        <v>0</v>
      </c>
      <c r="V1322" s="79"/>
      <c r="W1322" s="78"/>
      <c r="X1322" s="49" t="e">
        <f t="shared" si="120"/>
        <v>#DIV/0!</v>
      </c>
      <c r="Y1322" s="65">
        <v>59020861</v>
      </c>
      <c r="Z1322" s="16">
        <v>59020861</v>
      </c>
      <c r="AA1322" s="42">
        <v>0</v>
      </c>
      <c r="AB1322" s="16">
        <v>0</v>
      </c>
      <c r="AC1322" s="16">
        <v>0</v>
      </c>
      <c r="AD1322" s="55">
        <v>0</v>
      </c>
      <c r="AF1322" s="58" t="e">
        <f t="shared" si="123"/>
        <v>#DIV/0!</v>
      </c>
      <c r="AJ1322" s="83">
        <f t="shared" si="124"/>
        <v>0</v>
      </c>
      <c r="AK1322" s="84" t="e">
        <f t="shared" si="125"/>
        <v>#DIV/0!</v>
      </c>
      <c r="AL1322" s="87" t="s">
        <v>2752</v>
      </c>
    </row>
    <row r="1323" spans="1:38" ht="12.75" hidden="1" customHeight="1" x14ac:dyDescent="0.25">
      <c r="A1323" s="10" t="s">
        <v>2482</v>
      </c>
      <c r="B1323" s="11" t="s">
        <v>2483</v>
      </c>
      <c r="C1323" s="11" t="s">
        <v>567</v>
      </c>
      <c r="D1323" s="90" t="str">
        <f t="shared" si="121"/>
        <v>39</v>
      </c>
      <c r="E1323" s="90" t="str">
        <f t="shared" si="122"/>
        <v>3903</v>
      </c>
      <c r="F1323" s="11" t="s">
        <v>2730</v>
      </c>
      <c r="G1323" s="11" t="s">
        <v>2506</v>
      </c>
      <c r="H1323" s="11">
        <v>219</v>
      </c>
      <c r="I1323" s="11" t="s">
        <v>965</v>
      </c>
      <c r="J1323" s="11" t="s">
        <v>966</v>
      </c>
      <c r="K1323" s="13">
        <v>2</v>
      </c>
      <c r="L1323" s="14">
        <v>0.4</v>
      </c>
      <c r="M1323" s="75">
        <v>0.4</v>
      </c>
      <c r="N1323" s="11"/>
      <c r="O1323" s="12"/>
      <c r="P1323" s="16">
        <v>0</v>
      </c>
      <c r="Q1323" s="18">
        <v>0</v>
      </c>
      <c r="R1323" s="20" t="s">
        <v>2702</v>
      </c>
      <c r="S1323" s="22">
        <v>0</v>
      </c>
      <c r="T1323" s="7"/>
      <c r="U1323" s="51">
        <v>0</v>
      </c>
      <c r="V1323" s="79"/>
      <c r="W1323" s="78"/>
      <c r="X1323" s="49" t="e">
        <f t="shared" si="120"/>
        <v>#DIV/0!</v>
      </c>
      <c r="Y1323" s="65">
        <v>20000000</v>
      </c>
      <c r="Z1323" s="16">
        <v>20000000</v>
      </c>
      <c r="AA1323" s="42">
        <v>0</v>
      </c>
      <c r="AB1323" s="16">
        <v>0</v>
      </c>
      <c r="AC1323" s="16">
        <v>0</v>
      </c>
      <c r="AD1323" s="55">
        <v>0</v>
      </c>
      <c r="AF1323" s="58" t="e">
        <f t="shared" si="123"/>
        <v>#DIV/0!</v>
      </c>
      <c r="AJ1323" s="83">
        <f t="shared" si="124"/>
        <v>0</v>
      </c>
      <c r="AK1323" s="84" t="e">
        <f t="shared" si="125"/>
        <v>#DIV/0!</v>
      </c>
      <c r="AL1323" s="87" t="s">
        <v>2752</v>
      </c>
    </row>
    <row r="1324" spans="1:38" ht="12.75" hidden="1" customHeight="1" x14ac:dyDescent="0.25">
      <c r="A1324" s="10" t="s">
        <v>2482</v>
      </c>
      <c r="B1324" s="11" t="s">
        <v>2483</v>
      </c>
      <c r="C1324" s="11" t="s">
        <v>567</v>
      </c>
      <c r="D1324" s="90" t="str">
        <f t="shared" si="121"/>
        <v>39</v>
      </c>
      <c r="E1324" s="90" t="str">
        <f t="shared" si="122"/>
        <v>3903</v>
      </c>
      <c r="F1324" s="11" t="s">
        <v>2730</v>
      </c>
      <c r="G1324" s="11" t="s">
        <v>2529</v>
      </c>
      <c r="H1324" s="11">
        <v>219</v>
      </c>
      <c r="I1324" s="11" t="s">
        <v>965</v>
      </c>
      <c r="J1324" s="11" t="s">
        <v>966</v>
      </c>
      <c r="K1324" s="13">
        <v>2</v>
      </c>
      <c r="L1324" s="14">
        <v>0.4</v>
      </c>
      <c r="M1324" s="75">
        <v>0.4</v>
      </c>
      <c r="N1324" s="11"/>
      <c r="O1324" s="12"/>
      <c r="P1324" s="16">
        <v>0</v>
      </c>
      <c r="Q1324" s="18">
        <v>0</v>
      </c>
      <c r="R1324" s="20" t="s">
        <v>2702</v>
      </c>
      <c r="S1324" s="22">
        <v>0</v>
      </c>
      <c r="T1324" s="7"/>
      <c r="U1324" s="51">
        <v>0</v>
      </c>
      <c r="V1324" s="79"/>
      <c r="W1324" s="78"/>
      <c r="X1324" s="49" t="e">
        <f t="shared" si="120"/>
        <v>#DIV/0!</v>
      </c>
      <c r="Y1324" s="65">
        <v>88677562</v>
      </c>
      <c r="Z1324" s="16">
        <v>88677562</v>
      </c>
      <c r="AA1324" s="42">
        <v>0</v>
      </c>
      <c r="AB1324" s="16">
        <v>0</v>
      </c>
      <c r="AC1324" s="16">
        <v>0</v>
      </c>
      <c r="AD1324" s="55">
        <v>0</v>
      </c>
      <c r="AF1324" s="58" t="e">
        <f t="shared" si="123"/>
        <v>#DIV/0!</v>
      </c>
      <c r="AJ1324" s="83">
        <f t="shared" si="124"/>
        <v>0</v>
      </c>
      <c r="AK1324" s="84" t="e">
        <f t="shared" si="125"/>
        <v>#DIV/0!</v>
      </c>
      <c r="AL1324" s="87" t="s">
        <v>2752</v>
      </c>
    </row>
    <row r="1325" spans="1:38" ht="12.75" hidden="1" customHeight="1" x14ac:dyDescent="0.25">
      <c r="A1325" s="10" t="s">
        <v>2482</v>
      </c>
      <c r="B1325" s="11" t="s">
        <v>2483</v>
      </c>
      <c r="C1325" s="11" t="s">
        <v>567</v>
      </c>
      <c r="D1325" s="90" t="str">
        <f t="shared" si="121"/>
        <v>39</v>
      </c>
      <c r="E1325" s="90" t="str">
        <f t="shared" si="122"/>
        <v>3903</v>
      </c>
      <c r="F1325" s="11" t="s">
        <v>2731</v>
      </c>
      <c r="G1325" s="11" t="s">
        <v>2520</v>
      </c>
      <c r="H1325" s="11">
        <v>219</v>
      </c>
      <c r="I1325" s="11" t="s">
        <v>965</v>
      </c>
      <c r="J1325" s="11" t="s">
        <v>966</v>
      </c>
      <c r="K1325" s="13">
        <v>2</v>
      </c>
      <c r="L1325" s="14">
        <v>0.4</v>
      </c>
      <c r="M1325" s="75">
        <v>0.4</v>
      </c>
      <c r="N1325" s="11"/>
      <c r="O1325" s="12"/>
      <c r="P1325" s="16">
        <v>0</v>
      </c>
      <c r="Q1325" s="18">
        <v>0</v>
      </c>
      <c r="R1325" s="20" t="s">
        <v>2702</v>
      </c>
      <c r="S1325" s="22">
        <v>0</v>
      </c>
      <c r="T1325" s="7"/>
      <c r="U1325" s="51">
        <v>0</v>
      </c>
      <c r="V1325" s="79"/>
      <c r="W1325" s="78"/>
      <c r="X1325" s="49" t="e">
        <f t="shared" si="120"/>
        <v>#DIV/0!</v>
      </c>
      <c r="Y1325" s="65">
        <v>1</v>
      </c>
      <c r="Z1325" s="16">
        <v>1</v>
      </c>
      <c r="AA1325" s="42">
        <v>0</v>
      </c>
      <c r="AB1325" s="16">
        <v>0</v>
      </c>
      <c r="AC1325" s="16">
        <v>0</v>
      </c>
      <c r="AD1325" s="55">
        <v>0</v>
      </c>
      <c r="AF1325" s="58" t="e">
        <f t="shared" si="123"/>
        <v>#DIV/0!</v>
      </c>
      <c r="AJ1325" s="83">
        <f t="shared" si="124"/>
        <v>0</v>
      </c>
      <c r="AK1325" s="84" t="e">
        <f t="shared" si="125"/>
        <v>#DIV/0!</v>
      </c>
      <c r="AL1325" s="87" t="s">
        <v>2752</v>
      </c>
    </row>
    <row r="1326" spans="1:38" ht="12.75" hidden="1" customHeight="1" x14ac:dyDescent="0.25">
      <c r="A1326" s="10" t="s">
        <v>2482</v>
      </c>
      <c r="B1326" s="11" t="s">
        <v>2483</v>
      </c>
      <c r="C1326" s="11" t="s">
        <v>567</v>
      </c>
      <c r="D1326" s="90" t="str">
        <f t="shared" si="121"/>
        <v>39</v>
      </c>
      <c r="E1326" s="90" t="str">
        <f t="shared" si="122"/>
        <v>3903</v>
      </c>
      <c r="F1326" s="11" t="s">
        <v>2732</v>
      </c>
      <c r="G1326" s="11" t="s">
        <v>944</v>
      </c>
      <c r="H1326" s="11">
        <v>219</v>
      </c>
      <c r="I1326" s="11" t="s">
        <v>965</v>
      </c>
      <c r="J1326" s="11" t="s">
        <v>966</v>
      </c>
      <c r="K1326" s="13">
        <v>2</v>
      </c>
      <c r="L1326" s="14">
        <v>0.4</v>
      </c>
      <c r="M1326" s="75">
        <v>0.4</v>
      </c>
      <c r="N1326" s="11"/>
      <c r="O1326" s="12"/>
      <c r="P1326" s="16">
        <v>0</v>
      </c>
      <c r="Q1326" s="18">
        <v>0</v>
      </c>
      <c r="R1326" s="20" t="s">
        <v>2702</v>
      </c>
      <c r="S1326" s="22">
        <v>0</v>
      </c>
      <c r="T1326" s="7"/>
      <c r="U1326" s="51">
        <v>0</v>
      </c>
      <c r="V1326" s="79"/>
      <c r="W1326" s="78"/>
      <c r="X1326" s="49" t="e">
        <f t="shared" si="120"/>
        <v>#DIV/0!</v>
      </c>
      <c r="Y1326" s="65">
        <v>808120</v>
      </c>
      <c r="Z1326" s="16">
        <v>808120</v>
      </c>
      <c r="AA1326" s="42">
        <v>0</v>
      </c>
      <c r="AB1326" s="16">
        <v>0</v>
      </c>
      <c r="AC1326" s="16">
        <v>0</v>
      </c>
      <c r="AD1326" s="55">
        <v>0</v>
      </c>
      <c r="AF1326" s="58" t="e">
        <f t="shared" si="123"/>
        <v>#DIV/0!</v>
      </c>
      <c r="AJ1326" s="83">
        <f t="shared" si="124"/>
        <v>0</v>
      </c>
      <c r="AK1326" s="84" t="e">
        <f t="shared" si="125"/>
        <v>#DIV/0!</v>
      </c>
      <c r="AL1326" s="87" t="s">
        <v>2752</v>
      </c>
    </row>
    <row r="1327" spans="1:38" ht="12.75" hidden="1" customHeight="1" x14ac:dyDescent="0.25">
      <c r="A1327" s="10" t="s">
        <v>2482</v>
      </c>
      <c r="B1327" s="11" t="s">
        <v>2483</v>
      </c>
      <c r="C1327" s="11" t="s">
        <v>567</v>
      </c>
      <c r="D1327" s="90" t="str">
        <f t="shared" si="121"/>
        <v>39</v>
      </c>
      <c r="E1327" s="90" t="str">
        <f t="shared" si="122"/>
        <v>3903</v>
      </c>
      <c r="F1327" s="11" t="s">
        <v>2733</v>
      </c>
      <c r="G1327" s="11" t="s">
        <v>2522</v>
      </c>
      <c r="H1327" s="11">
        <v>219</v>
      </c>
      <c r="I1327" s="11" t="s">
        <v>965</v>
      </c>
      <c r="J1327" s="11" t="s">
        <v>966</v>
      </c>
      <c r="K1327" s="13">
        <v>2</v>
      </c>
      <c r="L1327" s="14">
        <v>0.4</v>
      </c>
      <c r="M1327" s="75">
        <v>0.4</v>
      </c>
      <c r="N1327" s="11"/>
      <c r="O1327" s="12"/>
      <c r="P1327" s="16">
        <v>0</v>
      </c>
      <c r="Q1327" s="18">
        <v>0</v>
      </c>
      <c r="R1327" s="20" t="s">
        <v>2702</v>
      </c>
      <c r="S1327" s="22">
        <v>0</v>
      </c>
      <c r="T1327" s="7"/>
      <c r="U1327" s="51">
        <v>0</v>
      </c>
      <c r="V1327" s="79"/>
      <c r="W1327" s="78"/>
      <c r="X1327" s="49" t="e">
        <f t="shared" si="120"/>
        <v>#DIV/0!</v>
      </c>
      <c r="Y1327" s="65">
        <v>518950766</v>
      </c>
      <c r="Z1327" s="16">
        <v>518950766</v>
      </c>
      <c r="AA1327" s="42">
        <v>0</v>
      </c>
      <c r="AB1327" s="16">
        <v>0</v>
      </c>
      <c r="AC1327" s="16">
        <v>0</v>
      </c>
      <c r="AD1327" s="55">
        <v>0</v>
      </c>
      <c r="AF1327" s="58" t="e">
        <f t="shared" si="123"/>
        <v>#DIV/0!</v>
      </c>
      <c r="AJ1327" s="83">
        <f t="shared" si="124"/>
        <v>0</v>
      </c>
      <c r="AK1327" s="84" t="e">
        <f t="shared" si="125"/>
        <v>#DIV/0!</v>
      </c>
      <c r="AL1327" s="87" t="s">
        <v>2752</v>
      </c>
    </row>
    <row r="1328" spans="1:38" ht="12.75" hidden="1" customHeight="1" x14ac:dyDescent="0.25">
      <c r="A1328" s="10" t="s">
        <v>2734</v>
      </c>
      <c r="B1328" s="11" t="s">
        <v>2735</v>
      </c>
      <c r="C1328" s="11" t="s">
        <v>92</v>
      </c>
      <c r="D1328" s="90" t="str">
        <f t="shared" si="121"/>
        <v>41</v>
      </c>
      <c r="E1328" s="90" t="str">
        <f t="shared" si="122"/>
        <v>4102</v>
      </c>
      <c r="F1328" s="11" t="s">
        <v>998</v>
      </c>
      <c r="G1328" s="11" t="s">
        <v>999</v>
      </c>
      <c r="H1328" s="11">
        <v>63</v>
      </c>
      <c r="I1328" s="11" t="s">
        <v>1000</v>
      </c>
      <c r="J1328" s="11" t="s">
        <v>1001</v>
      </c>
      <c r="K1328" s="13">
        <v>4686</v>
      </c>
      <c r="L1328" s="14">
        <v>3000</v>
      </c>
      <c r="M1328" s="75">
        <v>0</v>
      </c>
      <c r="N1328" s="11"/>
      <c r="O1328" s="12"/>
      <c r="P1328" s="16">
        <v>0</v>
      </c>
      <c r="Q1328" s="18">
        <v>0</v>
      </c>
      <c r="R1328" s="20" t="s">
        <v>2702</v>
      </c>
      <c r="S1328" s="22">
        <v>0</v>
      </c>
      <c r="T1328" s="7"/>
      <c r="U1328" s="51">
        <v>0</v>
      </c>
      <c r="V1328" s="79"/>
      <c r="W1328" s="78"/>
      <c r="X1328" s="49" t="e">
        <f t="shared" si="120"/>
        <v>#DIV/0!</v>
      </c>
      <c r="Y1328" s="65">
        <v>112161125</v>
      </c>
      <c r="Z1328" s="16">
        <v>112161125</v>
      </c>
      <c r="AA1328" s="42">
        <v>0</v>
      </c>
      <c r="AB1328" s="16">
        <v>0</v>
      </c>
      <c r="AC1328" s="16">
        <v>0</v>
      </c>
      <c r="AD1328" s="55">
        <v>0</v>
      </c>
      <c r="AF1328" s="58" t="e">
        <f t="shared" si="123"/>
        <v>#DIV/0!</v>
      </c>
      <c r="AJ1328" s="83">
        <f t="shared" si="124"/>
        <v>0</v>
      </c>
      <c r="AK1328" s="84" t="e">
        <f t="shared" si="125"/>
        <v>#DIV/0!</v>
      </c>
      <c r="AL1328" s="87" t="s">
        <v>2752</v>
      </c>
    </row>
    <row r="1329" spans="1:38" ht="12.75" hidden="1" customHeight="1" x14ac:dyDescent="0.25">
      <c r="A1329" s="10" t="s">
        <v>2734</v>
      </c>
      <c r="B1329" s="11" t="s">
        <v>2735</v>
      </c>
      <c r="C1329" s="11" t="s">
        <v>92</v>
      </c>
      <c r="D1329" s="90" t="str">
        <f t="shared" si="121"/>
        <v>41</v>
      </c>
      <c r="E1329" s="90" t="str">
        <f t="shared" si="122"/>
        <v>4102</v>
      </c>
      <c r="F1329" s="11" t="s">
        <v>998</v>
      </c>
      <c r="G1329" s="11" t="s">
        <v>999</v>
      </c>
      <c r="H1329" s="11">
        <v>70</v>
      </c>
      <c r="I1329" s="11" t="s">
        <v>1003</v>
      </c>
      <c r="J1329" s="11" t="s">
        <v>1004</v>
      </c>
      <c r="K1329" s="13">
        <v>4000</v>
      </c>
      <c r="L1329" s="14">
        <v>2000</v>
      </c>
      <c r="M1329" s="75">
        <v>0</v>
      </c>
      <c r="N1329" s="11"/>
      <c r="O1329" s="12"/>
      <c r="P1329" s="16">
        <v>0</v>
      </c>
      <c r="Q1329" s="18">
        <v>0</v>
      </c>
      <c r="R1329" s="20" t="s">
        <v>2702</v>
      </c>
      <c r="S1329" s="22">
        <v>0</v>
      </c>
      <c r="T1329" s="7"/>
      <c r="U1329" s="51">
        <v>0</v>
      </c>
      <c r="V1329" s="79"/>
      <c r="W1329" s="78"/>
      <c r="X1329" s="49" t="e">
        <f t="shared" si="120"/>
        <v>#DIV/0!</v>
      </c>
      <c r="Y1329" s="65">
        <v>140984606</v>
      </c>
      <c r="Z1329" s="16">
        <v>140984606</v>
      </c>
      <c r="AA1329" s="42">
        <v>0</v>
      </c>
      <c r="AB1329" s="16">
        <v>0</v>
      </c>
      <c r="AC1329" s="16">
        <v>0</v>
      </c>
      <c r="AD1329" s="55">
        <v>0</v>
      </c>
      <c r="AF1329" s="58" t="e">
        <f t="shared" si="123"/>
        <v>#DIV/0!</v>
      </c>
      <c r="AJ1329" s="83">
        <f t="shared" si="124"/>
        <v>0</v>
      </c>
      <c r="AK1329" s="84" t="e">
        <f t="shared" si="125"/>
        <v>#DIV/0!</v>
      </c>
      <c r="AL1329" s="87" t="s">
        <v>2752</v>
      </c>
    </row>
    <row r="1330" spans="1:38" ht="12.75" hidden="1" customHeight="1" x14ac:dyDescent="0.25">
      <c r="A1330" s="10" t="s">
        <v>2736</v>
      </c>
      <c r="B1330" s="11" t="s">
        <v>1426</v>
      </c>
      <c r="C1330" s="11" t="s">
        <v>567</v>
      </c>
      <c r="D1330" s="90" t="str">
        <f t="shared" si="121"/>
        <v>21</v>
      </c>
      <c r="E1330" s="90" t="str">
        <f t="shared" si="122"/>
        <v>2102</v>
      </c>
      <c r="F1330" s="11" t="s">
        <v>2737</v>
      </c>
      <c r="G1330" s="11" t="s">
        <v>1447</v>
      </c>
      <c r="H1330" s="11">
        <v>239</v>
      </c>
      <c r="I1330" s="11" t="s">
        <v>1444</v>
      </c>
      <c r="J1330" s="11" t="s">
        <v>1445</v>
      </c>
      <c r="K1330" s="13">
        <v>1000</v>
      </c>
      <c r="L1330" s="14">
        <v>300</v>
      </c>
      <c r="M1330" s="75">
        <v>203</v>
      </c>
      <c r="N1330" s="11"/>
      <c r="O1330" s="12"/>
      <c r="P1330" s="16">
        <v>0</v>
      </c>
      <c r="Q1330" s="18">
        <v>0</v>
      </c>
      <c r="R1330" s="20" t="s">
        <v>2702</v>
      </c>
      <c r="S1330" s="22">
        <v>0</v>
      </c>
      <c r="T1330" s="7"/>
      <c r="U1330" s="51">
        <v>0</v>
      </c>
      <c r="V1330" s="79"/>
      <c r="W1330" s="78"/>
      <c r="X1330" s="49" t="e">
        <f t="shared" si="120"/>
        <v>#DIV/0!</v>
      </c>
      <c r="Y1330" s="65">
        <v>824</v>
      </c>
      <c r="Z1330" s="16">
        <v>824</v>
      </c>
      <c r="AA1330" s="42">
        <v>0</v>
      </c>
      <c r="AB1330" s="16">
        <v>0</v>
      </c>
      <c r="AC1330" s="16">
        <v>0</v>
      </c>
      <c r="AD1330" s="55">
        <v>0</v>
      </c>
      <c r="AF1330" s="58" t="e">
        <f t="shared" si="123"/>
        <v>#DIV/0!</v>
      </c>
      <c r="AJ1330" s="83">
        <f t="shared" si="124"/>
        <v>0</v>
      </c>
      <c r="AK1330" s="84" t="e">
        <f t="shared" si="125"/>
        <v>#DIV/0!</v>
      </c>
      <c r="AL1330" s="87" t="s">
        <v>2752</v>
      </c>
    </row>
    <row r="1331" spans="1:38" ht="12.75" hidden="1" customHeight="1" x14ac:dyDescent="0.25">
      <c r="A1331" s="10" t="s">
        <v>2736</v>
      </c>
      <c r="B1331" s="11" t="s">
        <v>1426</v>
      </c>
      <c r="C1331" s="11" t="s">
        <v>567</v>
      </c>
      <c r="D1331" s="90" t="str">
        <f t="shared" si="121"/>
        <v>21</v>
      </c>
      <c r="E1331" s="90" t="str">
        <f t="shared" si="122"/>
        <v>2102</v>
      </c>
      <c r="F1331" s="11" t="s">
        <v>2738</v>
      </c>
      <c r="G1331" s="11" t="s">
        <v>1443</v>
      </c>
      <c r="H1331" s="11">
        <v>239</v>
      </c>
      <c r="I1331" s="11" t="s">
        <v>1444</v>
      </c>
      <c r="J1331" s="11" t="s">
        <v>1445</v>
      </c>
      <c r="K1331" s="13">
        <v>1000</v>
      </c>
      <c r="L1331" s="14">
        <v>300</v>
      </c>
      <c r="M1331" s="75">
        <v>203</v>
      </c>
      <c r="N1331" s="11"/>
      <c r="O1331" s="12"/>
      <c r="P1331" s="16">
        <v>0</v>
      </c>
      <c r="Q1331" s="18">
        <v>0</v>
      </c>
      <c r="R1331" s="20" t="s">
        <v>2702</v>
      </c>
      <c r="S1331" s="22">
        <v>0</v>
      </c>
      <c r="T1331" s="7"/>
      <c r="U1331" s="51">
        <v>0</v>
      </c>
      <c r="V1331" s="79"/>
      <c r="W1331" s="78"/>
      <c r="X1331" s="49" t="e">
        <f t="shared" si="120"/>
        <v>#DIV/0!</v>
      </c>
      <c r="Y1331" s="65">
        <v>1616407501</v>
      </c>
      <c r="Z1331" s="16">
        <v>1616407501</v>
      </c>
      <c r="AA1331" s="42">
        <v>0</v>
      </c>
      <c r="AB1331" s="16">
        <v>0</v>
      </c>
      <c r="AC1331" s="16">
        <v>0</v>
      </c>
      <c r="AD1331" s="55">
        <v>0</v>
      </c>
      <c r="AF1331" s="58" t="e">
        <f t="shared" si="123"/>
        <v>#DIV/0!</v>
      </c>
      <c r="AJ1331" s="83">
        <f t="shared" si="124"/>
        <v>0</v>
      </c>
      <c r="AK1331" s="84" t="e">
        <f t="shared" si="125"/>
        <v>#DIV/0!</v>
      </c>
      <c r="AL1331" s="87" t="s">
        <v>2752</v>
      </c>
    </row>
    <row r="1332" spans="1:38" ht="12.75" hidden="1" customHeight="1" x14ac:dyDescent="0.25">
      <c r="A1332" s="10" t="s">
        <v>2736</v>
      </c>
      <c r="B1332" s="11" t="s">
        <v>1426</v>
      </c>
      <c r="C1332" s="11" t="s">
        <v>567</v>
      </c>
      <c r="D1332" s="90" t="str">
        <f t="shared" si="121"/>
        <v>21</v>
      </c>
      <c r="E1332" s="90" t="str">
        <f t="shared" si="122"/>
        <v>2101</v>
      </c>
      <c r="F1332" s="11" t="s">
        <v>2739</v>
      </c>
      <c r="G1332" s="11" t="s">
        <v>1450</v>
      </c>
      <c r="H1332" s="11">
        <v>247</v>
      </c>
      <c r="I1332" s="11" t="s">
        <v>1451</v>
      </c>
      <c r="J1332" s="11" t="s">
        <v>1452</v>
      </c>
      <c r="K1332" s="13">
        <v>20000</v>
      </c>
      <c r="L1332" s="14">
        <v>7583</v>
      </c>
      <c r="M1332" s="75">
        <v>8043</v>
      </c>
      <c r="N1332" s="11"/>
      <c r="O1332" s="12"/>
      <c r="P1332" s="16">
        <v>0</v>
      </c>
      <c r="Q1332" s="18">
        <v>0</v>
      </c>
      <c r="R1332" s="20" t="s">
        <v>2702</v>
      </c>
      <c r="S1332" s="22">
        <v>0</v>
      </c>
      <c r="T1332" s="7"/>
      <c r="U1332" s="51">
        <v>0</v>
      </c>
      <c r="V1332" s="79"/>
      <c r="W1332" s="78"/>
      <c r="X1332" s="49" t="e">
        <f t="shared" si="120"/>
        <v>#DIV/0!</v>
      </c>
      <c r="Y1332" s="65">
        <v>431550</v>
      </c>
      <c r="Z1332" s="16">
        <v>431550</v>
      </c>
      <c r="AA1332" s="42">
        <v>0</v>
      </c>
      <c r="AB1332" s="16">
        <v>0</v>
      </c>
      <c r="AC1332" s="16">
        <v>0</v>
      </c>
      <c r="AD1332" s="55">
        <v>0</v>
      </c>
      <c r="AF1332" s="58" t="e">
        <f t="shared" si="123"/>
        <v>#DIV/0!</v>
      </c>
      <c r="AJ1332" s="83">
        <f t="shared" si="124"/>
        <v>0</v>
      </c>
      <c r="AK1332" s="84" t="e">
        <f t="shared" si="125"/>
        <v>#DIV/0!</v>
      </c>
      <c r="AL1332" s="87" t="s">
        <v>2752</v>
      </c>
    </row>
    <row r="1333" spans="1:38" x14ac:dyDescent="0.25">
      <c r="AL1333" s="66"/>
    </row>
  </sheetData>
  <sheetProtection algorithmName="SHA-512" hashValue="BjI2QaxHLs6na5fFw+LU2+6g4/hFj6387z2KYRU2SEhC4xkFWK1K0EGamdJfzjkAYlna853niwEVCH/Zhhdxcg==" saltValue="Efp2AvZGS/mqYkxGjWtaVA==" spinCount="100000" sheet="1" objects="1" scenarios="1" formatCells="0" sort="0" autoFilter="0" pivotTables="0"/>
  <autoFilter ref="A12:AM1332" xr:uid="{00000000-0009-0000-0000-000000000000}">
    <filterColumn colId="0">
      <filters>
        <filter val="1121"/>
      </filters>
    </filterColumn>
  </autoFilter>
  <mergeCells count="12">
    <mergeCell ref="A7:C7"/>
    <mergeCell ref="V11:X11"/>
    <mergeCell ref="AE11:AK11"/>
    <mergeCell ref="A1:C4"/>
    <mergeCell ref="D1:F2"/>
    <mergeCell ref="D3:F4"/>
    <mergeCell ref="G2:G3"/>
    <mergeCell ref="H2:H3"/>
    <mergeCell ref="A11:O11"/>
    <mergeCell ref="P11:Q11"/>
    <mergeCell ref="R11:U11"/>
    <mergeCell ref="Y11:AD11"/>
  </mergeCells>
  <conditionalFormatting sqref="X13:X1332">
    <cfRule type="colorScale" priority="11">
      <colorScale>
        <cfvo type="min"/>
        <cfvo type="percentile" val="50"/>
        <cfvo type="max"/>
        <color rgb="FFF8696B"/>
        <color rgb="FFFFEB84"/>
        <color rgb="FF63BE7B"/>
      </colorScale>
    </cfRule>
  </conditionalFormatting>
  <conditionalFormatting sqref="AF13:AF1332">
    <cfRule type="colorScale" priority="6">
      <colorScale>
        <cfvo type="min"/>
        <cfvo type="percentile" val="50"/>
        <cfvo type="max"/>
        <color rgb="FF63BE7B"/>
        <color rgb="FFFFEB84"/>
        <color rgb="FFF8696B"/>
      </colorScale>
    </cfRule>
  </conditionalFormatting>
  <conditionalFormatting sqref="AK13:AK1332">
    <cfRule type="colorScale" priority="5">
      <colorScale>
        <cfvo type="min"/>
        <cfvo type="percentile" val="50"/>
        <cfvo type="max"/>
        <color rgb="FF63BE7B"/>
        <color rgb="FFFFEB84"/>
        <color rgb="FFF8696B"/>
      </colorScale>
    </cfRule>
  </conditionalFormatting>
  <conditionalFormatting sqref="X1:X1048576">
    <cfRule type="colorScale" priority="3">
      <colorScale>
        <cfvo type="min"/>
        <cfvo type="percentile" val="50"/>
        <cfvo type="max"/>
        <color rgb="FFF8696B"/>
        <color rgb="FFFFEB84"/>
        <color rgb="FF63BE7B"/>
      </colorScale>
    </cfRule>
  </conditionalFormatting>
  <conditionalFormatting sqref="AF12:AF1048576 AF1:AF10">
    <cfRule type="colorScale" priority="2">
      <colorScale>
        <cfvo type="min"/>
        <cfvo type="percentile" val="50"/>
        <cfvo type="max"/>
        <color rgb="FFF8696B"/>
        <color rgb="FFFFEB84"/>
        <color rgb="FF63BE7B"/>
      </colorScale>
    </cfRule>
  </conditionalFormatting>
  <conditionalFormatting sqref="AK12:AK1048576 AK1:AK1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workbookViewId="0">
      <selection activeCell="C15" sqref="C15"/>
    </sheetView>
  </sheetViews>
  <sheetFormatPr baseColWidth="10" defaultRowHeight="15" x14ac:dyDescent="0.25"/>
  <cols>
    <col min="3" max="3" width="67.140625" customWidth="1"/>
    <col min="4" max="8" width="21" customWidth="1"/>
  </cols>
  <sheetData>
    <row r="1" spans="1:21" x14ac:dyDescent="0.25">
      <c r="A1" s="69" t="s">
        <v>2772</v>
      </c>
      <c r="B1" s="69" t="s">
        <v>2773</v>
      </c>
      <c r="C1" s="69" t="s">
        <v>2774</v>
      </c>
      <c r="D1" s="69" t="s">
        <v>2775</v>
      </c>
      <c r="E1" s="69" t="s">
        <v>2776</v>
      </c>
      <c r="F1" s="69" t="s">
        <v>2777</v>
      </c>
      <c r="G1" s="72" t="s">
        <v>2778</v>
      </c>
      <c r="H1" s="69" t="s">
        <v>2779</v>
      </c>
      <c r="I1" s="69" t="s">
        <v>2780</v>
      </c>
      <c r="J1" s="69" t="s">
        <v>2774</v>
      </c>
      <c r="K1" s="69" t="s">
        <v>2781</v>
      </c>
      <c r="L1" s="69" t="s">
        <v>2782</v>
      </c>
      <c r="M1" s="69" t="s">
        <v>2783</v>
      </c>
      <c r="N1" s="69" t="s">
        <v>2784</v>
      </c>
      <c r="O1" s="69" t="s">
        <v>2785</v>
      </c>
      <c r="P1" s="69" t="s">
        <v>20</v>
      </c>
      <c r="Q1" s="69" t="s">
        <v>2786</v>
      </c>
      <c r="R1" s="69" t="s">
        <v>2787</v>
      </c>
      <c r="S1" s="69" t="s">
        <v>2788</v>
      </c>
      <c r="T1" s="69" t="s">
        <v>2789</v>
      </c>
      <c r="U1" s="69" t="s">
        <v>2790</v>
      </c>
    </row>
    <row r="2" spans="1:21" x14ac:dyDescent="0.25">
      <c r="A2" s="68" t="s">
        <v>2791</v>
      </c>
      <c r="B2" s="68" t="s">
        <v>2359</v>
      </c>
      <c r="C2" s="68" t="s">
        <v>2816</v>
      </c>
      <c r="D2" s="70">
        <v>7000000000</v>
      </c>
      <c r="E2" s="70">
        <v>7000000000</v>
      </c>
      <c r="F2" s="70">
        <v>7000000000</v>
      </c>
      <c r="G2" s="73">
        <v>7000000000</v>
      </c>
      <c r="H2" s="70">
        <v>7000000000</v>
      </c>
      <c r="I2" s="68"/>
      <c r="J2" s="68"/>
      <c r="K2" s="68"/>
      <c r="L2" s="68"/>
      <c r="M2" s="68"/>
      <c r="N2" s="68"/>
      <c r="O2" s="68"/>
      <c r="P2" s="71">
        <v>0</v>
      </c>
      <c r="Q2" s="68"/>
      <c r="R2" s="68"/>
      <c r="S2" s="71">
        <v>0</v>
      </c>
      <c r="T2" s="71">
        <v>0</v>
      </c>
      <c r="U2" s="71">
        <v>0</v>
      </c>
    </row>
    <row r="3" spans="1:21" x14ac:dyDescent="0.25">
      <c r="A3" s="68" t="s">
        <v>2791</v>
      </c>
      <c r="B3" s="68" t="s">
        <v>2409</v>
      </c>
      <c r="C3" s="68" t="s">
        <v>2819</v>
      </c>
      <c r="D3" s="70">
        <v>19107771083</v>
      </c>
      <c r="E3" s="70">
        <v>19107509884</v>
      </c>
      <c r="F3" s="70">
        <v>19107509884</v>
      </c>
      <c r="G3" s="73">
        <v>19107009884</v>
      </c>
      <c r="H3" s="70">
        <v>19107009884</v>
      </c>
      <c r="I3" s="68"/>
      <c r="J3" s="68"/>
      <c r="K3" s="68"/>
      <c r="L3" s="68"/>
      <c r="M3" s="68"/>
      <c r="N3" s="68"/>
      <c r="O3" s="68"/>
      <c r="P3" s="71">
        <v>0</v>
      </c>
      <c r="Q3" s="68"/>
      <c r="R3" s="68"/>
      <c r="S3" s="71">
        <v>0</v>
      </c>
      <c r="T3" s="71">
        <v>0</v>
      </c>
      <c r="U3" s="71">
        <v>0</v>
      </c>
    </row>
    <row r="4" spans="1:21" x14ac:dyDescent="0.25">
      <c r="A4" s="68" t="s">
        <v>2791</v>
      </c>
      <c r="B4" s="68" t="s">
        <v>2374</v>
      </c>
      <c r="C4" s="68" t="s">
        <v>2817</v>
      </c>
      <c r="D4" s="70">
        <v>1015697406</v>
      </c>
      <c r="E4" s="70">
        <v>1015697406</v>
      </c>
      <c r="F4" s="70">
        <v>1015697406</v>
      </c>
      <c r="G4" s="73">
        <v>1015697406</v>
      </c>
      <c r="H4" s="70">
        <v>1015697406</v>
      </c>
      <c r="I4" s="68"/>
      <c r="J4" s="68"/>
      <c r="K4" s="68"/>
      <c r="L4" s="68"/>
      <c r="M4" s="68"/>
      <c r="N4" s="68"/>
      <c r="O4" s="68"/>
      <c r="P4" s="71">
        <v>0</v>
      </c>
      <c r="Q4" s="68"/>
      <c r="R4" s="68"/>
      <c r="S4" s="71">
        <v>0</v>
      </c>
      <c r="T4" s="71">
        <v>0</v>
      </c>
      <c r="U4" s="71">
        <v>0</v>
      </c>
    </row>
    <row r="5" spans="1:21" x14ac:dyDescent="0.25">
      <c r="A5" s="68" t="s">
        <v>2791</v>
      </c>
      <c r="B5" s="68" t="s">
        <v>1465</v>
      </c>
      <c r="C5" s="68" t="s">
        <v>2802</v>
      </c>
      <c r="D5" s="70">
        <v>1332674374</v>
      </c>
      <c r="E5" s="70">
        <v>1332314371</v>
      </c>
      <c r="F5" s="70">
        <v>1332314371</v>
      </c>
      <c r="G5" s="73">
        <v>1332314371</v>
      </c>
      <c r="H5" s="70">
        <v>1332314371</v>
      </c>
      <c r="I5" s="68"/>
      <c r="J5" s="68"/>
      <c r="K5" s="68"/>
      <c r="L5" s="68"/>
      <c r="M5" s="68"/>
      <c r="N5" s="68"/>
      <c r="O5" s="68"/>
      <c r="P5" s="71">
        <v>0</v>
      </c>
      <c r="Q5" s="68"/>
      <c r="R5" s="68"/>
      <c r="S5" s="71">
        <v>0</v>
      </c>
      <c r="T5" s="71">
        <v>0</v>
      </c>
      <c r="U5" s="71">
        <v>0</v>
      </c>
    </row>
    <row r="6" spans="1:21" x14ac:dyDescent="0.25">
      <c r="A6" s="68" t="s">
        <v>2791</v>
      </c>
      <c r="B6" s="68" t="s">
        <v>1508</v>
      </c>
      <c r="C6" s="68" t="s">
        <v>2803</v>
      </c>
      <c r="D6" s="70">
        <v>1040000000</v>
      </c>
      <c r="E6" s="70">
        <v>803862200</v>
      </c>
      <c r="F6" s="70">
        <v>771361967</v>
      </c>
      <c r="G6" s="73">
        <v>696361967</v>
      </c>
      <c r="H6" s="70">
        <v>504861967</v>
      </c>
      <c r="I6" s="68"/>
      <c r="J6" s="68"/>
      <c r="K6" s="68"/>
      <c r="L6" s="68"/>
      <c r="M6" s="68"/>
      <c r="N6" s="68"/>
      <c r="O6" s="68"/>
      <c r="P6" s="71">
        <v>0</v>
      </c>
      <c r="Q6" s="68"/>
      <c r="R6" s="68"/>
      <c r="S6" s="71">
        <v>0</v>
      </c>
      <c r="T6" s="71">
        <v>0</v>
      </c>
      <c r="U6" s="71">
        <v>0</v>
      </c>
    </row>
    <row r="7" spans="1:21" x14ac:dyDescent="0.25">
      <c r="A7" s="68" t="s">
        <v>2791</v>
      </c>
      <c r="B7" s="68" t="s">
        <v>1963</v>
      </c>
      <c r="C7" s="68" t="s">
        <v>2812</v>
      </c>
      <c r="D7" s="70">
        <v>17500000000</v>
      </c>
      <c r="E7" s="70">
        <v>17500000000</v>
      </c>
      <c r="F7" s="70">
        <v>17500000000</v>
      </c>
      <c r="G7" s="73">
        <v>17500000000</v>
      </c>
      <c r="H7" s="70">
        <v>17500000000</v>
      </c>
      <c r="I7" s="68"/>
      <c r="J7" s="68"/>
      <c r="K7" s="68"/>
      <c r="L7" s="68"/>
      <c r="M7" s="68"/>
      <c r="N7" s="68"/>
      <c r="O7" s="68"/>
      <c r="P7" s="71">
        <v>0</v>
      </c>
      <c r="Q7" s="68"/>
      <c r="R7" s="68"/>
      <c r="S7" s="71">
        <v>0</v>
      </c>
      <c r="T7" s="71">
        <v>0</v>
      </c>
      <c r="U7" s="71">
        <v>0</v>
      </c>
    </row>
    <row r="8" spans="1:21" x14ac:dyDescent="0.25">
      <c r="A8" s="68" t="s">
        <v>2791</v>
      </c>
      <c r="B8" s="68" t="s">
        <v>2272</v>
      </c>
      <c r="C8" s="68" t="s">
        <v>2815</v>
      </c>
      <c r="D8" s="70">
        <v>422053594037</v>
      </c>
      <c r="E8" s="70">
        <v>422053594037</v>
      </c>
      <c r="F8" s="70">
        <v>422053594037</v>
      </c>
      <c r="G8" s="73">
        <v>422053594037</v>
      </c>
      <c r="H8" s="70">
        <v>422053594037</v>
      </c>
      <c r="I8" s="68"/>
      <c r="J8" s="68"/>
      <c r="K8" s="68"/>
      <c r="L8" s="68"/>
      <c r="M8" s="68"/>
      <c r="N8" s="68"/>
      <c r="O8" s="68"/>
      <c r="P8" s="71">
        <v>0</v>
      </c>
      <c r="Q8" s="68"/>
      <c r="R8" s="68"/>
      <c r="S8" s="71">
        <v>0</v>
      </c>
      <c r="T8" s="71">
        <v>0</v>
      </c>
      <c r="U8" s="71">
        <v>0</v>
      </c>
    </row>
    <row r="9" spans="1:21" x14ac:dyDescent="0.25">
      <c r="A9" s="74" t="s">
        <v>2791</v>
      </c>
      <c r="B9" s="74" t="s">
        <v>2694</v>
      </c>
      <c r="C9" s="74" t="s">
        <v>2815</v>
      </c>
      <c r="D9" s="70">
        <v>65951798</v>
      </c>
      <c r="E9" s="70">
        <v>0</v>
      </c>
      <c r="F9" s="70">
        <v>0</v>
      </c>
      <c r="G9" s="73">
        <v>0</v>
      </c>
      <c r="H9" s="70">
        <v>0</v>
      </c>
      <c r="I9" s="68"/>
      <c r="J9" s="68"/>
      <c r="K9" s="68"/>
      <c r="L9" s="68"/>
      <c r="M9" s="68"/>
      <c r="N9" s="68"/>
      <c r="O9" s="68"/>
      <c r="P9" s="71">
        <v>0</v>
      </c>
      <c r="Q9" s="68"/>
      <c r="R9" s="68"/>
      <c r="S9" s="71">
        <v>0</v>
      </c>
      <c r="T9" s="71">
        <v>0</v>
      </c>
      <c r="U9" s="71">
        <v>0</v>
      </c>
    </row>
    <row r="10" spans="1:21" x14ac:dyDescent="0.25">
      <c r="A10" s="68" t="s">
        <v>2791</v>
      </c>
      <c r="B10" s="68" t="s">
        <v>1922</v>
      </c>
      <c r="C10" s="68" t="s">
        <v>2810</v>
      </c>
      <c r="D10" s="70">
        <v>2393115741</v>
      </c>
      <c r="E10" s="70">
        <v>2387236112</v>
      </c>
      <c r="F10" s="70">
        <v>2387236112</v>
      </c>
      <c r="G10" s="73">
        <v>2387236112</v>
      </c>
      <c r="H10" s="70">
        <v>2387236112</v>
      </c>
      <c r="I10" s="68"/>
      <c r="J10" s="68"/>
      <c r="K10" s="68"/>
      <c r="L10" s="68"/>
      <c r="M10" s="68"/>
      <c r="N10" s="68"/>
      <c r="O10" s="68"/>
      <c r="P10" s="71">
        <v>0</v>
      </c>
      <c r="Q10" s="68"/>
      <c r="R10" s="68"/>
      <c r="S10" s="71">
        <v>0</v>
      </c>
      <c r="T10" s="71">
        <v>0</v>
      </c>
      <c r="U10" s="71">
        <v>0</v>
      </c>
    </row>
    <row r="11" spans="1:21" x14ac:dyDescent="0.25">
      <c r="A11" s="68" t="s">
        <v>2791</v>
      </c>
      <c r="B11" s="68" t="s">
        <v>1941</v>
      </c>
      <c r="C11" s="68" t="s">
        <v>2811</v>
      </c>
      <c r="D11" s="70">
        <v>44376000000</v>
      </c>
      <c r="E11" s="70">
        <v>44376000000</v>
      </c>
      <c r="F11" s="70">
        <v>44376000000</v>
      </c>
      <c r="G11" s="73">
        <v>44376000000</v>
      </c>
      <c r="H11" s="70">
        <v>44376000000</v>
      </c>
      <c r="I11" s="68"/>
      <c r="J11" s="68"/>
      <c r="K11" s="68"/>
      <c r="L11" s="68"/>
      <c r="M11" s="68"/>
      <c r="N11" s="68"/>
      <c r="O11" s="68"/>
      <c r="P11" s="71">
        <v>0</v>
      </c>
      <c r="Q11" s="68"/>
      <c r="R11" s="68"/>
      <c r="S11" s="71">
        <v>0</v>
      </c>
      <c r="T11" s="71">
        <v>0</v>
      </c>
      <c r="U11" s="71">
        <v>0</v>
      </c>
    </row>
    <row r="12" spans="1:21" x14ac:dyDescent="0.25">
      <c r="A12" s="68" t="s">
        <v>2791</v>
      </c>
      <c r="B12" s="68" t="s">
        <v>2082</v>
      </c>
      <c r="C12" s="68" t="s">
        <v>2814</v>
      </c>
      <c r="D12" s="70">
        <v>14537082110</v>
      </c>
      <c r="E12" s="70">
        <v>13074905142</v>
      </c>
      <c r="F12" s="70">
        <v>13074905142</v>
      </c>
      <c r="G12" s="73">
        <v>13074905142</v>
      </c>
      <c r="H12" s="70">
        <v>13074905142</v>
      </c>
      <c r="I12" s="68"/>
      <c r="J12" s="68"/>
      <c r="K12" s="68"/>
      <c r="L12" s="68"/>
      <c r="M12" s="68"/>
      <c r="N12" s="68"/>
      <c r="O12" s="68"/>
      <c r="P12" s="71">
        <v>0</v>
      </c>
      <c r="Q12" s="68"/>
      <c r="R12" s="68"/>
      <c r="S12" s="71">
        <v>0</v>
      </c>
      <c r="T12" s="71">
        <v>0</v>
      </c>
      <c r="U12" s="71">
        <v>0</v>
      </c>
    </row>
    <row r="13" spans="1:21" x14ac:dyDescent="0.25">
      <c r="A13" s="68" t="s">
        <v>2791</v>
      </c>
      <c r="B13" s="68" t="s">
        <v>1974</v>
      </c>
      <c r="C13" s="68" t="s">
        <v>2813</v>
      </c>
      <c r="D13" s="70">
        <v>44209855859</v>
      </c>
      <c r="E13" s="70">
        <v>41597576745</v>
      </c>
      <c r="F13" s="70">
        <v>39094222064</v>
      </c>
      <c r="G13" s="73">
        <v>39094222064</v>
      </c>
      <c r="H13" s="70">
        <v>39094222064</v>
      </c>
      <c r="I13" s="68"/>
      <c r="J13" s="68"/>
      <c r="K13" s="68"/>
      <c r="L13" s="68"/>
      <c r="M13" s="68"/>
      <c r="N13" s="68"/>
      <c r="O13" s="68"/>
      <c r="P13" s="71">
        <v>0</v>
      </c>
      <c r="Q13" s="68"/>
      <c r="R13" s="68"/>
      <c r="S13" s="71">
        <v>0</v>
      </c>
      <c r="T13" s="71">
        <v>0</v>
      </c>
      <c r="U13" s="71">
        <v>0</v>
      </c>
    </row>
    <row r="14" spans="1:21" x14ac:dyDescent="0.25">
      <c r="A14" s="68" t="s">
        <v>2791</v>
      </c>
      <c r="B14" s="68" t="s">
        <v>1351</v>
      </c>
      <c r="C14" s="68" t="s">
        <v>2801</v>
      </c>
      <c r="D14" s="70">
        <v>9652787570</v>
      </c>
      <c r="E14" s="70">
        <v>9055624452</v>
      </c>
      <c r="F14" s="70">
        <v>9055624452</v>
      </c>
      <c r="G14" s="73">
        <v>9055624452</v>
      </c>
      <c r="H14" s="70">
        <v>8407723799</v>
      </c>
      <c r="I14" s="68"/>
      <c r="J14" s="68"/>
      <c r="K14" s="68"/>
      <c r="L14" s="68"/>
      <c r="M14" s="68"/>
      <c r="N14" s="68"/>
      <c r="O14" s="68"/>
      <c r="P14" s="71">
        <v>0</v>
      </c>
      <c r="Q14" s="68"/>
      <c r="R14" s="68"/>
      <c r="S14" s="71">
        <v>0</v>
      </c>
      <c r="T14" s="71">
        <v>0</v>
      </c>
      <c r="U14" s="71">
        <v>0</v>
      </c>
    </row>
    <row r="15" spans="1:21" x14ac:dyDescent="0.25">
      <c r="A15" s="74" t="s">
        <v>2791</v>
      </c>
      <c r="B15" s="74" t="s">
        <v>2615</v>
      </c>
      <c r="C15" s="74" t="s">
        <v>2801</v>
      </c>
      <c r="D15" s="70">
        <v>197200539</v>
      </c>
      <c r="E15" s="70">
        <v>196734298</v>
      </c>
      <c r="F15" s="70">
        <v>0</v>
      </c>
      <c r="G15" s="73">
        <v>0</v>
      </c>
      <c r="H15" s="70">
        <v>0</v>
      </c>
      <c r="I15" s="68"/>
      <c r="J15" s="68"/>
      <c r="K15" s="68"/>
      <c r="L15" s="68"/>
      <c r="M15" s="68"/>
      <c r="N15" s="68"/>
      <c r="O15" s="68"/>
      <c r="P15" s="71">
        <v>0</v>
      </c>
      <c r="Q15" s="68"/>
      <c r="R15" s="68"/>
      <c r="S15" s="71">
        <v>0</v>
      </c>
      <c r="T15" s="71">
        <v>0</v>
      </c>
      <c r="U15" s="71">
        <v>0</v>
      </c>
    </row>
    <row r="16" spans="1:21" x14ac:dyDescent="0.25">
      <c r="A16" s="68" t="s">
        <v>2791</v>
      </c>
      <c r="B16" s="68" t="s">
        <v>852</v>
      </c>
      <c r="C16" s="68" t="s">
        <v>2796</v>
      </c>
      <c r="D16" s="70">
        <v>24374436197</v>
      </c>
      <c r="E16" s="70">
        <v>23875679296</v>
      </c>
      <c r="F16" s="70">
        <v>23875679296</v>
      </c>
      <c r="G16" s="73">
        <v>23132419334</v>
      </c>
      <c r="H16" s="70">
        <v>19170616592</v>
      </c>
      <c r="I16" s="68"/>
      <c r="J16" s="68"/>
      <c r="K16" s="68"/>
      <c r="L16" s="68"/>
      <c r="M16" s="68"/>
      <c r="N16" s="68"/>
      <c r="O16" s="68"/>
      <c r="P16" s="71">
        <v>0</v>
      </c>
      <c r="Q16" s="68"/>
      <c r="R16" s="68"/>
      <c r="S16" s="71">
        <v>0</v>
      </c>
      <c r="T16" s="71">
        <v>0</v>
      </c>
      <c r="U16" s="71">
        <v>0</v>
      </c>
    </row>
    <row r="17" spans="1:21" x14ac:dyDescent="0.25">
      <c r="A17" s="74" t="s">
        <v>2791</v>
      </c>
      <c r="B17" s="74" t="s">
        <v>2478</v>
      </c>
      <c r="C17" s="74" t="s">
        <v>2796</v>
      </c>
      <c r="D17" s="70">
        <v>399622</v>
      </c>
      <c r="E17" s="70">
        <v>0</v>
      </c>
      <c r="F17" s="70">
        <v>0</v>
      </c>
      <c r="G17" s="73">
        <v>0</v>
      </c>
      <c r="H17" s="70">
        <v>0</v>
      </c>
      <c r="I17" s="68"/>
      <c r="J17" s="68"/>
      <c r="K17" s="68"/>
      <c r="L17" s="68"/>
      <c r="M17" s="68"/>
      <c r="N17" s="68"/>
      <c r="O17" s="68"/>
      <c r="P17" s="71">
        <v>0</v>
      </c>
      <c r="Q17" s="68"/>
      <c r="R17" s="68"/>
      <c r="S17" s="71">
        <v>0</v>
      </c>
      <c r="T17" s="71">
        <v>0</v>
      </c>
      <c r="U17" s="71">
        <v>0</v>
      </c>
    </row>
    <row r="18" spans="1:21" x14ac:dyDescent="0.25">
      <c r="A18" s="68" t="s">
        <v>2791</v>
      </c>
      <c r="B18" s="68" t="s">
        <v>1489</v>
      </c>
      <c r="C18" s="68" t="s">
        <v>1490</v>
      </c>
      <c r="D18" s="70">
        <v>4986000000</v>
      </c>
      <c r="E18" s="70">
        <v>4964226830</v>
      </c>
      <c r="F18" s="70">
        <v>4964226830</v>
      </c>
      <c r="G18" s="73">
        <v>4964226830</v>
      </c>
      <c r="H18" s="70">
        <v>4964226830</v>
      </c>
      <c r="I18" s="68"/>
      <c r="J18" s="68"/>
      <c r="K18" s="68"/>
      <c r="L18" s="68"/>
      <c r="M18" s="68"/>
      <c r="N18" s="68"/>
      <c r="O18" s="68"/>
      <c r="P18" s="71">
        <v>0</v>
      </c>
      <c r="Q18" s="68"/>
      <c r="R18" s="68"/>
      <c r="S18" s="71">
        <v>0</v>
      </c>
      <c r="T18" s="71">
        <v>0</v>
      </c>
      <c r="U18" s="71">
        <v>0</v>
      </c>
    </row>
    <row r="19" spans="1:21" x14ac:dyDescent="0.25">
      <c r="A19" s="68" t="s">
        <v>2791</v>
      </c>
      <c r="B19" s="68" t="s">
        <v>929</v>
      </c>
      <c r="C19" s="68" t="s">
        <v>2797</v>
      </c>
      <c r="D19" s="70">
        <v>1957973000</v>
      </c>
      <c r="E19" s="70">
        <v>1928624933</v>
      </c>
      <c r="F19" s="70">
        <v>1844769627</v>
      </c>
      <c r="G19" s="73">
        <v>1819234159</v>
      </c>
      <c r="H19" s="70">
        <v>1439663396</v>
      </c>
      <c r="I19" s="68"/>
      <c r="J19" s="68"/>
      <c r="K19" s="68"/>
      <c r="L19" s="68"/>
      <c r="M19" s="68"/>
      <c r="N19" s="68"/>
      <c r="O19" s="68"/>
      <c r="P19" s="71">
        <v>0</v>
      </c>
      <c r="Q19" s="68"/>
      <c r="R19" s="68"/>
      <c r="S19" s="71">
        <v>0</v>
      </c>
      <c r="T19" s="71">
        <v>0</v>
      </c>
      <c r="U19" s="71">
        <v>0</v>
      </c>
    </row>
    <row r="20" spans="1:21" x14ac:dyDescent="0.25">
      <c r="A20" s="74" t="s">
        <v>2791</v>
      </c>
      <c r="B20" s="74" t="s">
        <v>2482</v>
      </c>
      <c r="C20" s="74" t="s">
        <v>2820</v>
      </c>
      <c r="D20" s="70">
        <v>39389103841</v>
      </c>
      <c r="E20" s="70">
        <v>35478246491</v>
      </c>
      <c r="F20" s="70">
        <v>26301280236</v>
      </c>
      <c r="G20" s="73">
        <v>4674018004</v>
      </c>
      <c r="H20" s="70">
        <v>4080339536</v>
      </c>
      <c r="I20" s="68"/>
      <c r="J20" s="68"/>
      <c r="K20" s="68"/>
      <c r="L20" s="68"/>
      <c r="M20" s="68"/>
      <c r="N20" s="68"/>
      <c r="O20" s="68"/>
      <c r="P20" s="71">
        <v>0</v>
      </c>
      <c r="Q20" s="68"/>
      <c r="R20" s="68"/>
      <c r="S20" s="71">
        <v>0</v>
      </c>
      <c r="T20" s="71">
        <v>0</v>
      </c>
      <c r="U20" s="71">
        <v>0</v>
      </c>
    </row>
    <row r="21" spans="1:21" x14ac:dyDescent="0.25">
      <c r="A21" s="68" t="s">
        <v>2791</v>
      </c>
      <c r="B21" s="68" t="s">
        <v>565</v>
      </c>
      <c r="C21" s="68" t="s">
        <v>2794</v>
      </c>
      <c r="D21" s="70">
        <v>60565346705</v>
      </c>
      <c r="E21" s="70">
        <v>56754323164</v>
      </c>
      <c r="F21" s="70">
        <v>55957930921</v>
      </c>
      <c r="G21" s="73">
        <v>53344270385</v>
      </c>
      <c r="H21" s="70">
        <v>53197553708</v>
      </c>
      <c r="I21" s="68"/>
      <c r="J21" s="68"/>
      <c r="K21" s="68"/>
      <c r="L21" s="68"/>
      <c r="M21" s="68"/>
      <c r="N21" s="68"/>
      <c r="O21" s="68"/>
      <c r="P21" s="71">
        <v>0</v>
      </c>
      <c r="Q21" s="68"/>
      <c r="R21" s="68"/>
      <c r="S21" s="71">
        <v>0</v>
      </c>
      <c r="T21" s="71">
        <v>0</v>
      </c>
      <c r="U21" s="71">
        <v>0</v>
      </c>
    </row>
    <row r="22" spans="1:21" x14ac:dyDescent="0.25">
      <c r="A22" s="74" t="s">
        <v>2791</v>
      </c>
      <c r="B22" s="74" t="s">
        <v>2461</v>
      </c>
      <c r="C22" s="74" t="s">
        <v>2794</v>
      </c>
      <c r="D22" s="70">
        <v>6804242915</v>
      </c>
      <c r="E22" s="70">
        <v>6804242915</v>
      </c>
      <c r="F22" s="70">
        <v>6804242915</v>
      </c>
      <c r="G22" s="73">
        <v>1972959477</v>
      </c>
      <c r="H22" s="70">
        <v>1972959477</v>
      </c>
      <c r="I22" s="68"/>
      <c r="J22" s="68"/>
      <c r="K22" s="68"/>
      <c r="L22" s="68"/>
      <c r="M22" s="68"/>
      <c r="N22" s="68"/>
      <c r="O22" s="68"/>
      <c r="P22" s="71">
        <v>0</v>
      </c>
      <c r="Q22" s="68"/>
      <c r="R22" s="68"/>
      <c r="S22" s="71">
        <v>0</v>
      </c>
      <c r="T22" s="71">
        <v>0</v>
      </c>
      <c r="U22" s="71">
        <v>0</v>
      </c>
    </row>
    <row r="23" spans="1:21" x14ac:dyDescent="0.25">
      <c r="A23" s="68" t="s">
        <v>2791</v>
      </c>
      <c r="B23" s="68" t="s">
        <v>976</v>
      </c>
      <c r="C23" s="68" t="s">
        <v>2798</v>
      </c>
      <c r="D23" s="70">
        <v>20142493133</v>
      </c>
      <c r="E23" s="70">
        <v>18108924673</v>
      </c>
      <c r="F23" s="70">
        <v>16788203691</v>
      </c>
      <c r="G23" s="73">
        <v>16333525351</v>
      </c>
      <c r="H23" s="70">
        <v>10051586451</v>
      </c>
      <c r="I23" s="68"/>
      <c r="J23" s="68"/>
      <c r="K23" s="68"/>
      <c r="L23" s="68"/>
      <c r="M23" s="68"/>
      <c r="N23" s="68"/>
      <c r="O23" s="68"/>
      <c r="P23" s="71">
        <v>0</v>
      </c>
      <c r="Q23" s="68"/>
      <c r="R23" s="68"/>
      <c r="S23" s="71">
        <v>0</v>
      </c>
      <c r="T23" s="71">
        <v>0</v>
      </c>
      <c r="U23" s="71">
        <v>0</v>
      </c>
    </row>
    <row r="24" spans="1:21" x14ac:dyDescent="0.25">
      <c r="A24" s="74" t="s">
        <v>2791</v>
      </c>
      <c r="B24" s="74" t="s">
        <v>2734</v>
      </c>
      <c r="C24" s="74" t="s">
        <v>2798</v>
      </c>
      <c r="D24" s="70">
        <v>253145731</v>
      </c>
      <c r="E24" s="70">
        <v>0</v>
      </c>
      <c r="F24" s="70">
        <v>0</v>
      </c>
      <c r="G24" s="73">
        <v>0</v>
      </c>
      <c r="H24" s="70">
        <v>0</v>
      </c>
      <c r="I24" s="68"/>
      <c r="J24" s="68"/>
      <c r="K24" s="68"/>
      <c r="L24" s="68"/>
      <c r="M24" s="68"/>
      <c r="N24" s="68"/>
      <c r="O24" s="68"/>
      <c r="P24" s="71">
        <v>0</v>
      </c>
      <c r="Q24" s="68"/>
      <c r="R24" s="68"/>
      <c r="S24" s="71">
        <v>0</v>
      </c>
      <c r="T24" s="71">
        <v>0</v>
      </c>
      <c r="U24" s="71">
        <v>0</v>
      </c>
    </row>
    <row r="25" spans="1:21" x14ac:dyDescent="0.25">
      <c r="A25" s="68" t="s">
        <v>2791</v>
      </c>
      <c r="B25" s="68" t="s">
        <v>349</v>
      </c>
      <c r="C25" s="68" t="s">
        <v>350</v>
      </c>
      <c r="D25" s="70">
        <v>1046985248175</v>
      </c>
      <c r="E25" s="70">
        <v>1030216371111</v>
      </c>
      <c r="F25" s="70">
        <v>1030216371111</v>
      </c>
      <c r="G25" s="73">
        <v>1015634336696</v>
      </c>
      <c r="H25" s="70">
        <v>1001194410876</v>
      </c>
      <c r="I25" s="68"/>
      <c r="J25" s="68"/>
      <c r="K25" s="68"/>
      <c r="L25" s="68"/>
      <c r="M25" s="68"/>
      <c r="N25" s="68"/>
      <c r="O25" s="68"/>
      <c r="P25" s="71">
        <v>0</v>
      </c>
      <c r="Q25" s="68"/>
      <c r="R25" s="68"/>
      <c r="S25" s="71">
        <v>0</v>
      </c>
      <c r="T25" s="71">
        <v>0</v>
      </c>
      <c r="U25" s="71">
        <v>0</v>
      </c>
    </row>
    <row r="26" spans="1:21" x14ac:dyDescent="0.25">
      <c r="A26" s="74" t="s">
        <v>2791</v>
      </c>
      <c r="B26" s="74" t="s">
        <v>2433</v>
      </c>
      <c r="C26" s="74" t="s">
        <v>350</v>
      </c>
      <c r="D26" s="70">
        <v>51126895730</v>
      </c>
      <c r="E26" s="70">
        <v>44934854958</v>
      </c>
      <c r="F26" s="70">
        <v>18088370614</v>
      </c>
      <c r="G26" s="73">
        <v>6653863563</v>
      </c>
      <c r="H26" s="70">
        <v>6653863563</v>
      </c>
      <c r="I26" s="68"/>
      <c r="J26" s="68"/>
      <c r="K26" s="68"/>
      <c r="L26" s="68"/>
      <c r="M26" s="68"/>
      <c r="N26" s="68"/>
      <c r="O26" s="68"/>
      <c r="P26" s="71">
        <v>0</v>
      </c>
      <c r="Q26" s="68"/>
      <c r="R26" s="68"/>
      <c r="S26" s="71">
        <v>0</v>
      </c>
      <c r="T26" s="71">
        <v>0</v>
      </c>
      <c r="U26" s="71">
        <v>0</v>
      </c>
    </row>
    <row r="27" spans="1:21" x14ac:dyDescent="0.25">
      <c r="A27" s="68" t="s">
        <v>2791</v>
      </c>
      <c r="B27" s="68" t="s">
        <v>90</v>
      </c>
      <c r="C27" s="68" t="s">
        <v>91</v>
      </c>
      <c r="D27" s="70">
        <v>30927507717</v>
      </c>
      <c r="E27" s="70">
        <v>25669547277</v>
      </c>
      <c r="F27" s="70">
        <v>25070763427</v>
      </c>
      <c r="G27" s="73">
        <v>22977620782</v>
      </c>
      <c r="H27" s="70">
        <v>20418701067</v>
      </c>
      <c r="I27" s="68"/>
      <c r="J27" s="68"/>
      <c r="K27" s="68"/>
      <c r="L27" s="68"/>
      <c r="M27" s="68"/>
      <c r="N27" s="68"/>
      <c r="O27" s="68"/>
      <c r="P27" s="71">
        <v>0</v>
      </c>
      <c r="Q27" s="68"/>
      <c r="R27" s="68"/>
      <c r="S27" s="71">
        <v>0</v>
      </c>
      <c r="T27" s="71">
        <v>0</v>
      </c>
      <c r="U27" s="71">
        <v>0</v>
      </c>
    </row>
    <row r="28" spans="1:21" x14ac:dyDescent="0.25">
      <c r="A28" s="68" t="s">
        <v>2791</v>
      </c>
      <c r="B28" s="68" t="s">
        <v>316</v>
      </c>
      <c r="C28" s="68" t="s">
        <v>2792</v>
      </c>
      <c r="D28" s="70">
        <v>44506329092</v>
      </c>
      <c r="E28" s="70">
        <v>42694822012</v>
      </c>
      <c r="F28" s="70">
        <v>41068156012</v>
      </c>
      <c r="G28" s="73">
        <v>40021390199</v>
      </c>
      <c r="H28" s="70">
        <v>34591416982</v>
      </c>
      <c r="I28" s="68"/>
      <c r="J28" s="68"/>
      <c r="K28" s="68"/>
      <c r="L28" s="68"/>
      <c r="M28" s="68"/>
      <c r="N28" s="68"/>
      <c r="O28" s="68"/>
      <c r="P28" s="71">
        <v>0</v>
      </c>
      <c r="Q28" s="68"/>
      <c r="R28" s="68"/>
      <c r="S28" s="71">
        <v>0</v>
      </c>
      <c r="T28" s="71">
        <v>0</v>
      </c>
      <c r="U28" s="71">
        <v>0</v>
      </c>
    </row>
    <row r="29" spans="1:21" x14ac:dyDescent="0.25">
      <c r="A29" s="68" t="s">
        <v>2791</v>
      </c>
      <c r="B29" s="68" t="s">
        <v>1298</v>
      </c>
      <c r="C29" s="68" t="s">
        <v>1299</v>
      </c>
      <c r="D29" s="70">
        <v>2273525000</v>
      </c>
      <c r="E29" s="70">
        <v>2273525000</v>
      </c>
      <c r="F29" s="70">
        <v>2256622665</v>
      </c>
      <c r="G29" s="73">
        <v>2256622665</v>
      </c>
      <c r="H29" s="70">
        <v>2256622665</v>
      </c>
      <c r="I29" s="68"/>
      <c r="J29" s="68"/>
      <c r="K29" s="68"/>
      <c r="L29" s="68"/>
      <c r="M29" s="68"/>
      <c r="N29" s="68"/>
      <c r="O29" s="68"/>
      <c r="P29" s="71">
        <v>0</v>
      </c>
      <c r="Q29" s="68"/>
      <c r="R29" s="68"/>
      <c r="S29" s="71">
        <v>0</v>
      </c>
      <c r="T29" s="71">
        <v>0</v>
      </c>
      <c r="U29" s="71">
        <v>0</v>
      </c>
    </row>
    <row r="30" spans="1:21" x14ac:dyDescent="0.25">
      <c r="A30" s="68" t="s">
        <v>2791</v>
      </c>
      <c r="B30" s="68" t="s">
        <v>543</v>
      </c>
      <c r="C30" s="68" t="s">
        <v>2793</v>
      </c>
      <c r="D30" s="70">
        <v>124718465</v>
      </c>
      <c r="E30" s="70">
        <v>122936916</v>
      </c>
      <c r="F30" s="70">
        <v>122936916</v>
      </c>
      <c r="G30" s="73">
        <v>122936916</v>
      </c>
      <c r="H30" s="70">
        <v>122936916</v>
      </c>
      <c r="I30" s="68"/>
      <c r="J30" s="68"/>
      <c r="K30" s="68"/>
      <c r="L30" s="68"/>
      <c r="M30" s="68"/>
      <c r="N30" s="68"/>
      <c r="O30" s="68"/>
      <c r="P30" s="71">
        <v>0</v>
      </c>
      <c r="Q30" s="68"/>
      <c r="R30" s="68"/>
      <c r="S30" s="71">
        <v>0</v>
      </c>
      <c r="T30" s="71">
        <v>0</v>
      </c>
      <c r="U30" s="71">
        <v>0</v>
      </c>
    </row>
    <row r="31" spans="1:21" x14ac:dyDescent="0.25">
      <c r="A31" s="68" t="s">
        <v>2791</v>
      </c>
      <c r="B31" s="68" t="s">
        <v>1321</v>
      </c>
      <c r="C31" s="68" t="s">
        <v>2800</v>
      </c>
      <c r="D31" s="70">
        <v>6530241260</v>
      </c>
      <c r="E31" s="70">
        <v>6190774994</v>
      </c>
      <c r="F31" s="70">
        <v>6190774994</v>
      </c>
      <c r="G31" s="73">
        <v>5935712786</v>
      </c>
      <c r="H31" s="70">
        <v>5004298272</v>
      </c>
      <c r="I31" s="68"/>
      <c r="J31" s="68"/>
      <c r="K31" s="68"/>
      <c r="L31" s="68"/>
      <c r="M31" s="68"/>
      <c r="N31" s="68"/>
      <c r="O31" s="68"/>
      <c r="P31" s="71">
        <v>0</v>
      </c>
      <c r="Q31" s="68"/>
      <c r="R31" s="68"/>
      <c r="S31" s="71">
        <v>0</v>
      </c>
      <c r="T31" s="71">
        <v>0</v>
      </c>
      <c r="U31" s="71">
        <v>0</v>
      </c>
    </row>
    <row r="32" spans="1:21" x14ac:dyDescent="0.25">
      <c r="A32" s="68" t="s">
        <v>2791</v>
      </c>
      <c r="B32" s="68" t="s">
        <v>1425</v>
      </c>
      <c r="C32" s="68" t="s">
        <v>1426</v>
      </c>
      <c r="D32" s="70">
        <v>9559979654</v>
      </c>
      <c r="E32" s="70">
        <v>8104355670</v>
      </c>
      <c r="F32" s="70">
        <v>6340462017</v>
      </c>
      <c r="G32" s="73">
        <v>2622173268</v>
      </c>
      <c r="H32" s="70">
        <v>2401918252</v>
      </c>
      <c r="I32" s="68"/>
      <c r="J32" s="68"/>
      <c r="K32" s="68"/>
      <c r="L32" s="68"/>
      <c r="M32" s="68"/>
      <c r="N32" s="68"/>
      <c r="O32" s="68"/>
      <c r="P32" s="71">
        <v>0</v>
      </c>
      <c r="Q32" s="68"/>
      <c r="R32" s="68"/>
      <c r="S32" s="71">
        <v>0</v>
      </c>
      <c r="T32" s="71">
        <v>0</v>
      </c>
      <c r="U32" s="71">
        <v>0</v>
      </c>
    </row>
    <row r="33" spans="1:21" x14ac:dyDescent="0.25">
      <c r="A33" s="74" t="s">
        <v>2791</v>
      </c>
      <c r="B33" s="74" t="s">
        <v>2736</v>
      </c>
      <c r="C33" s="74" t="s">
        <v>1426</v>
      </c>
      <c r="D33" s="70">
        <v>1616839875</v>
      </c>
      <c r="E33" s="70">
        <v>1616408325</v>
      </c>
      <c r="F33" s="70">
        <v>0</v>
      </c>
      <c r="G33" s="73">
        <v>0</v>
      </c>
      <c r="H33" s="70">
        <v>0</v>
      </c>
      <c r="I33" s="68"/>
      <c r="J33" s="68"/>
      <c r="K33" s="68"/>
      <c r="L33" s="68"/>
      <c r="M33" s="68"/>
      <c r="N33" s="68"/>
      <c r="O33" s="68"/>
      <c r="P33" s="71">
        <v>0</v>
      </c>
      <c r="Q33" s="68"/>
      <c r="R33" s="68"/>
      <c r="S33" s="71">
        <v>0</v>
      </c>
      <c r="T33" s="71">
        <v>0</v>
      </c>
      <c r="U33" s="71">
        <v>0</v>
      </c>
    </row>
    <row r="34" spans="1:21" x14ac:dyDescent="0.25">
      <c r="A34" s="68" t="s">
        <v>2791</v>
      </c>
      <c r="B34" s="68" t="s">
        <v>492</v>
      </c>
      <c r="C34" s="68" t="s">
        <v>493</v>
      </c>
      <c r="D34" s="70">
        <v>4599222327</v>
      </c>
      <c r="E34" s="70">
        <v>4422425444</v>
      </c>
      <c r="F34" s="70">
        <v>3506956363</v>
      </c>
      <c r="G34" s="73">
        <v>3490836363</v>
      </c>
      <c r="H34" s="70">
        <v>3490836363</v>
      </c>
      <c r="I34" s="68"/>
      <c r="J34" s="68"/>
      <c r="K34" s="68"/>
      <c r="L34" s="68"/>
      <c r="M34" s="68"/>
      <c r="N34" s="68"/>
      <c r="O34" s="68"/>
      <c r="P34" s="71">
        <v>0</v>
      </c>
      <c r="Q34" s="68"/>
      <c r="R34" s="68"/>
      <c r="S34" s="71">
        <v>0</v>
      </c>
      <c r="T34" s="71">
        <v>0</v>
      </c>
      <c r="U34" s="71">
        <v>0</v>
      </c>
    </row>
    <row r="35" spans="1:21" x14ac:dyDescent="0.25">
      <c r="A35" s="74" t="s">
        <v>2791</v>
      </c>
      <c r="B35" s="74" t="s">
        <v>2704</v>
      </c>
      <c r="C35" s="74" t="s">
        <v>493</v>
      </c>
      <c r="D35" s="70">
        <v>1711699830</v>
      </c>
      <c r="E35" s="70">
        <v>1658850225</v>
      </c>
      <c r="F35" s="70">
        <v>0</v>
      </c>
      <c r="G35" s="73">
        <v>0</v>
      </c>
      <c r="H35" s="70">
        <v>0</v>
      </c>
      <c r="I35" s="68"/>
      <c r="J35" s="68"/>
      <c r="K35" s="68"/>
      <c r="L35" s="68"/>
      <c r="M35" s="68"/>
      <c r="N35" s="68"/>
      <c r="O35" s="68"/>
      <c r="P35" s="71">
        <v>0</v>
      </c>
      <c r="Q35" s="68"/>
      <c r="R35" s="68"/>
      <c r="S35" s="71">
        <v>0</v>
      </c>
      <c r="T35" s="71">
        <v>0</v>
      </c>
      <c r="U35" s="71">
        <v>0</v>
      </c>
    </row>
    <row r="36" spans="1:21" ht="14.25" customHeight="1" x14ac:dyDescent="0.25">
      <c r="A36" s="68" t="s">
        <v>2791</v>
      </c>
      <c r="B36" s="68" t="s">
        <v>1606</v>
      </c>
      <c r="C36" s="68" t="s">
        <v>1607</v>
      </c>
      <c r="D36" s="70">
        <v>8034497557</v>
      </c>
      <c r="E36" s="70">
        <v>8034497556</v>
      </c>
      <c r="F36" s="70">
        <v>8034497556</v>
      </c>
      <c r="G36" s="73">
        <v>8020125119</v>
      </c>
      <c r="H36" s="70">
        <v>8020125119</v>
      </c>
      <c r="I36" s="68"/>
      <c r="J36" s="68"/>
      <c r="K36" s="68"/>
      <c r="L36" s="68"/>
      <c r="M36" s="68"/>
      <c r="N36" s="68"/>
      <c r="O36" s="68"/>
      <c r="P36" s="71">
        <v>0</v>
      </c>
      <c r="Q36" s="68"/>
      <c r="R36" s="68"/>
      <c r="S36" s="71">
        <v>0</v>
      </c>
      <c r="T36" s="71">
        <v>0</v>
      </c>
      <c r="U36" s="71">
        <v>0</v>
      </c>
    </row>
    <row r="37" spans="1:21" x14ac:dyDescent="0.25">
      <c r="A37" s="68" t="s">
        <v>2791</v>
      </c>
      <c r="B37" s="68" t="s">
        <v>1832</v>
      </c>
      <c r="C37" s="68" t="s">
        <v>2809</v>
      </c>
      <c r="D37" s="70">
        <v>212623051294</v>
      </c>
      <c r="E37" s="70">
        <v>171931688759</v>
      </c>
      <c r="F37" s="70">
        <v>169634249999</v>
      </c>
      <c r="G37" s="73">
        <v>162262168155</v>
      </c>
      <c r="H37" s="70">
        <v>158176804702</v>
      </c>
      <c r="I37" s="68"/>
      <c r="J37" s="68"/>
      <c r="K37" s="68"/>
      <c r="L37" s="68"/>
      <c r="M37" s="68"/>
      <c r="N37" s="68"/>
      <c r="O37" s="68"/>
      <c r="P37" s="71">
        <v>0</v>
      </c>
      <c r="Q37" s="68"/>
      <c r="R37" s="68"/>
      <c r="S37" s="71">
        <v>0</v>
      </c>
      <c r="T37" s="71">
        <v>0</v>
      </c>
      <c r="U37" s="71">
        <v>0</v>
      </c>
    </row>
    <row r="38" spans="1:21" x14ac:dyDescent="0.25">
      <c r="A38" s="68" t="s">
        <v>2791</v>
      </c>
      <c r="B38" s="68" t="s">
        <v>1623</v>
      </c>
      <c r="C38" s="68" t="s">
        <v>2805</v>
      </c>
      <c r="D38" s="70">
        <v>49552696620</v>
      </c>
      <c r="E38" s="70">
        <v>47645043701</v>
      </c>
      <c r="F38" s="70">
        <v>41829280822</v>
      </c>
      <c r="G38" s="73">
        <v>37553834890</v>
      </c>
      <c r="H38" s="70">
        <v>35285386077</v>
      </c>
      <c r="I38" s="68"/>
      <c r="J38" s="68"/>
      <c r="K38" s="68"/>
      <c r="L38" s="68"/>
      <c r="M38" s="68"/>
      <c r="N38" s="68"/>
      <c r="O38" s="68"/>
      <c r="P38" s="71">
        <v>0</v>
      </c>
      <c r="Q38" s="68"/>
      <c r="R38" s="68"/>
      <c r="S38" s="71">
        <v>0</v>
      </c>
      <c r="T38" s="71">
        <v>0</v>
      </c>
      <c r="U38" s="71">
        <v>0</v>
      </c>
    </row>
    <row r="39" spans="1:21" x14ac:dyDescent="0.25">
      <c r="A39" s="68" t="s">
        <v>2791</v>
      </c>
      <c r="B39" s="68" t="s">
        <v>1808</v>
      </c>
      <c r="C39" s="68" t="s">
        <v>2806</v>
      </c>
      <c r="D39" s="70">
        <v>107600329050</v>
      </c>
      <c r="E39" s="70">
        <v>96719732745</v>
      </c>
      <c r="F39" s="70">
        <v>79031635519</v>
      </c>
      <c r="G39" s="73">
        <v>68674272574</v>
      </c>
      <c r="H39" s="70">
        <v>47710646523</v>
      </c>
      <c r="I39" s="68"/>
      <c r="J39" s="68"/>
      <c r="K39" s="68"/>
      <c r="L39" s="68"/>
      <c r="M39" s="68"/>
      <c r="N39" s="68"/>
      <c r="O39" s="68"/>
      <c r="P39" s="71">
        <v>0</v>
      </c>
      <c r="Q39" s="68"/>
      <c r="R39" s="68"/>
      <c r="S39" s="71">
        <v>0</v>
      </c>
      <c r="T39" s="71">
        <v>0</v>
      </c>
      <c r="U39" s="71">
        <v>0</v>
      </c>
    </row>
    <row r="40" spans="1:21" x14ac:dyDescent="0.25">
      <c r="A40" s="68" t="s">
        <v>2791</v>
      </c>
      <c r="B40" s="68" t="s">
        <v>1818</v>
      </c>
      <c r="C40" s="68" t="s">
        <v>2807</v>
      </c>
      <c r="D40" s="70">
        <v>185454713766</v>
      </c>
      <c r="E40" s="70">
        <v>185454713766</v>
      </c>
      <c r="F40" s="70">
        <v>180743812522</v>
      </c>
      <c r="G40" s="73">
        <v>128702604705</v>
      </c>
      <c r="H40" s="70">
        <v>112950142136</v>
      </c>
      <c r="I40" s="68"/>
      <c r="J40" s="68"/>
      <c r="K40" s="68"/>
      <c r="L40" s="68"/>
      <c r="M40" s="68"/>
      <c r="N40" s="68"/>
      <c r="O40" s="68"/>
      <c r="P40" s="71">
        <v>0</v>
      </c>
      <c r="Q40" s="68"/>
      <c r="R40" s="68"/>
      <c r="S40" s="71">
        <v>0</v>
      </c>
      <c r="T40" s="71">
        <v>0</v>
      </c>
      <c r="U40" s="71">
        <v>0</v>
      </c>
    </row>
    <row r="41" spans="1:21" x14ac:dyDescent="0.25">
      <c r="A41" s="68" t="s">
        <v>2791</v>
      </c>
      <c r="B41" s="68" t="s">
        <v>1824</v>
      </c>
      <c r="C41" s="68" t="s">
        <v>2808</v>
      </c>
      <c r="D41" s="70">
        <v>108685258</v>
      </c>
      <c r="E41" s="70">
        <v>44604314</v>
      </c>
      <c r="F41" s="70">
        <v>44604314</v>
      </c>
      <c r="G41" s="73">
        <v>43364895</v>
      </c>
      <c r="H41" s="70">
        <v>43364895</v>
      </c>
      <c r="I41" s="68"/>
      <c r="J41" s="68"/>
      <c r="K41" s="68"/>
      <c r="L41" s="68"/>
      <c r="M41" s="68"/>
      <c r="N41" s="68"/>
      <c r="O41" s="68"/>
      <c r="P41" s="71">
        <v>0</v>
      </c>
      <c r="Q41" s="68"/>
      <c r="R41" s="68"/>
      <c r="S41" s="71">
        <v>0</v>
      </c>
      <c r="T41" s="71">
        <v>0</v>
      </c>
      <c r="U41" s="71">
        <v>0</v>
      </c>
    </row>
    <row r="42" spans="1:21" x14ac:dyDescent="0.25">
      <c r="A42" s="74" t="s">
        <v>2791</v>
      </c>
      <c r="B42" s="74" t="s">
        <v>2680</v>
      </c>
      <c r="C42" s="74" t="s">
        <v>2759</v>
      </c>
      <c r="D42" s="70">
        <v>20308047837</v>
      </c>
      <c r="E42" s="70">
        <v>720066407</v>
      </c>
      <c r="F42" s="70">
        <v>129057589</v>
      </c>
      <c r="G42" s="73">
        <v>129057589</v>
      </c>
      <c r="H42" s="70">
        <v>0</v>
      </c>
      <c r="I42" s="68"/>
      <c r="J42" s="68"/>
      <c r="K42" s="68"/>
      <c r="L42" s="68"/>
      <c r="M42" s="68"/>
      <c r="N42" s="68"/>
      <c r="O42" s="68"/>
      <c r="P42" s="71">
        <v>0</v>
      </c>
      <c r="Q42" s="68"/>
      <c r="R42" s="68"/>
      <c r="S42" s="71">
        <v>0</v>
      </c>
      <c r="T42" s="71">
        <v>0</v>
      </c>
      <c r="U42" s="71">
        <v>0</v>
      </c>
    </row>
    <row r="43" spans="1:21" x14ac:dyDescent="0.25">
      <c r="A43" s="68" t="s">
        <v>2791</v>
      </c>
      <c r="B43" s="68" t="s">
        <v>1227</v>
      </c>
      <c r="C43" s="68" t="s">
        <v>2799</v>
      </c>
      <c r="D43" s="70">
        <v>16815146771</v>
      </c>
      <c r="E43" s="70">
        <v>15188287865</v>
      </c>
      <c r="F43" s="70">
        <v>15188287865</v>
      </c>
      <c r="G43" s="73">
        <v>9243338307</v>
      </c>
      <c r="H43" s="70">
        <v>7041620626</v>
      </c>
      <c r="I43" s="68"/>
      <c r="J43" s="68"/>
      <c r="K43" s="68"/>
      <c r="L43" s="68"/>
      <c r="M43" s="68"/>
      <c r="N43" s="68"/>
      <c r="O43" s="68"/>
      <c r="P43" s="71">
        <v>0</v>
      </c>
      <c r="Q43" s="68"/>
      <c r="R43" s="68"/>
      <c r="S43" s="71">
        <v>0</v>
      </c>
      <c r="T43" s="71">
        <v>0</v>
      </c>
      <c r="U43" s="71">
        <v>0</v>
      </c>
    </row>
    <row r="44" spans="1:21" x14ac:dyDescent="0.25">
      <c r="A44" s="68" t="s">
        <v>2791</v>
      </c>
      <c r="B44" s="68" t="s">
        <v>791</v>
      </c>
      <c r="C44" s="68" t="s">
        <v>2795</v>
      </c>
      <c r="D44" s="70">
        <v>84201176508</v>
      </c>
      <c r="E44" s="70">
        <v>83971995352</v>
      </c>
      <c r="F44" s="70">
        <v>79539882520</v>
      </c>
      <c r="G44" s="73">
        <v>78547003831</v>
      </c>
      <c r="H44" s="70">
        <v>71771036104</v>
      </c>
      <c r="I44" s="68"/>
      <c r="J44" s="68"/>
      <c r="K44" s="68"/>
      <c r="L44" s="68"/>
      <c r="M44" s="68"/>
      <c r="N44" s="68"/>
      <c r="O44" s="68"/>
      <c r="P44" s="71">
        <v>0</v>
      </c>
      <c r="Q44" s="68"/>
      <c r="R44" s="68"/>
      <c r="S44" s="71">
        <v>0</v>
      </c>
      <c r="T44" s="71">
        <v>0</v>
      </c>
      <c r="U44" s="71">
        <v>0</v>
      </c>
    </row>
    <row r="45" spans="1:21" x14ac:dyDescent="0.25">
      <c r="A45" s="68" t="s">
        <v>2791</v>
      </c>
      <c r="B45" s="68" t="s">
        <v>636</v>
      </c>
      <c r="C45" s="68" t="s">
        <v>2477</v>
      </c>
      <c r="D45" s="70">
        <v>113194618163</v>
      </c>
      <c r="E45" s="70">
        <v>110545414298</v>
      </c>
      <c r="F45" s="70">
        <v>103231912672</v>
      </c>
      <c r="G45" s="73">
        <v>94946537406</v>
      </c>
      <c r="H45" s="70">
        <v>94140419904</v>
      </c>
      <c r="I45" s="68"/>
      <c r="J45" s="68"/>
      <c r="K45" s="68"/>
      <c r="L45" s="68"/>
      <c r="M45" s="68"/>
      <c r="N45" s="68"/>
      <c r="O45" s="68"/>
      <c r="P45" s="71">
        <v>0</v>
      </c>
      <c r="Q45" s="68"/>
      <c r="R45" s="68"/>
      <c r="S45" s="71">
        <v>0</v>
      </c>
      <c r="T45" s="71">
        <v>0</v>
      </c>
      <c r="U45" s="71">
        <v>0</v>
      </c>
    </row>
    <row r="46" spans="1:21" x14ac:dyDescent="0.25">
      <c r="A46" s="74" t="s">
        <v>2791</v>
      </c>
      <c r="B46" s="74" t="s">
        <v>2476</v>
      </c>
      <c r="C46" s="74" t="s">
        <v>2477</v>
      </c>
      <c r="D46" s="70">
        <v>9652465695</v>
      </c>
      <c r="E46" s="70">
        <v>9652286163</v>
      </c>
      <c r="F46" s="70">
        <v>9652286163</v>
      </c>
      <c r="G46" s="73">
        <v>9652286163</v>
      </c>
      <c r="H46" s="70">
        <v>9652286163</v>
      </c>
      <c r="I46" s="68"/>
      <c r="J46" s="68"/>
      <c r="K46" s="68"/>
      <c r="L46" s="68"/>
      <c r="M46" s="68"/>
      <c r="N46" s="68"/>
      <c r="O46" s="68"/>
      <c r="P46" s="71">
        <v>0</v>
      </c>
      <c r="Q46" s="68"/>
      <c r="R46" s="68"/>
      <c r="S46" s="71">
        <v>0</v>
      </c>
      <c r="T46" s="71">
        <v>0</v>
      </c>
      <c r="U46" s="71">
        <v>0</v>
      </c>
    </row>
    <row r="47" spans="1:21" x14ac:dyDescent="0.25">
      <c r="A47" s="68" t="s">
        <v>2791</v>
      </c>
      <c r="B47" s="68" t="s">
        <v>30</v>
      </c>
      <c r="C47" s="68" t="s">
        <v>31</v>
      </c>
      <c r="D47" s="70">
        <v>7138295478</v>
      </c>
      <c r="E47" s="70">
        <v>7131501003</v>
      </c>
      <c r="F47" s="70">
        <v>7099218854</v>
      </c>
      <c r="G47" s="73">
        <v>5128142128</v>
      </c>
      <c r="H47" s="70">
        <v>4878137267</v>
      </c>
      <c r="I47" s="68"/>
      <c r="J47" s="68"/>
      <c r="K47" s="68"/>
      <c r="L47" s="68"/>
      <c r="M47" s="68"/>
      <c r="N47" s="68"/>
      <c r="O47" s="68"/>
      <c r="P47" s="71">
        <v>0</v>
      </c>
      <c r="Q47" s="68"/>
      <c r="R47" s="68"/>
      <c r="S47" s="71">
        <v>0</v>
      </c>
      <c r="T47" s="71">
        <v>0</v>
      </c>
      <c r="U47" s="71">
        <v>0</v>
      </c>
    </row>
    <row r="48" spans="1:21" x14ac:dyDescent="0.25">
      <c r="A48" s="68" t="s">
        <v>2791</v>
      </c>
      <c r="B48" s="68" t="s">
        <v>78</v>
      </c>
      <c r="C48" s="68" t="s">
        <v>79</v>
      </c>
      <c r="D48" s="70">
        <v>100000000</v>
      </c>
      <c r="E48" s="70">
        <v>39863299</v>
      </c>
      <c r="F48" s="70">
        <v>39863299</v>
      </c>
      <c r="G48" s="73">
        <v>39863299</v>
      </c>
      <c r="H48" s="70">
        <v>39863299</v>
      </c>
      <c r="I48" s="68"/>
      <c r="J48" s="68"/>
      <c r="K48" s="68"/>
      <c r="L48" s="68"/>
      <c r="M48" s="68"/>
      <c r="N48" s="68"/>
      <c r="O48" s="68"/>
      <c r="P48" s="71">
        <v>0</v>
      </c>
      <c r="Q48" s="68"/>
      <c r="R48" s="68"/>
      <c r="S48" s="71">
        <v>0</v>
      </c>
      <c r="T48" s="71">
        <v>0</v>
      </c>
      <c r="U48" s="71">
        <v>0</v>
      </c>
    </row>
    <row r="49" spans="1:21" x14ac:dyDescent="0.25">
      <c r="A49" s="68" t="s">
        <v>2791</v>
      </c>
      <c r="B49" s="68" t="s">
        <v>1525</v>
      </c>
      <c r="C49" s="68" t="s">
        <v>2804</v>
      </c>
      <c r="D49" s="70">
        <v>52010114107</v>
      </c>
      <c r="E49" s="70">
        <v>30947076477</v>
      </c>
      <c r="F49" s="70">
        <v>41056674360</v>
      </c>
      <c r="G49" s="73">
        <v>11898473616</v>
      </c>
      <c r="H49" s="70">
        <v>8780327302</v>
      </c>
      <c r="I49" s="68"/>
      <c r="J49" s="68"/>
      <c r="K49" s="68"/>
      <c r="L49" s="68"/>
      <c r="M49" s="68"/>
      <c r="N49" s="68"/>
      <c r="O49" s="68"/>
      <c r="P49" s="71">
        <v>0</v>
      </c>
      <c r="Q49" s="68"/>
      <c r="R49" s="68"/>
      <c r="S49" s="71">
        <v>0</v>
      </c>
      <c r="T49" s="71">
        <v>0</v>
      </c>
      <c r="U49" s="71">
        <v>0</v>
      </c>
    </row>
    <row r="50" spans="1:21" x14ac:dyDescent="0.25">
      <c r="A50" s="74" t="s">
        <v>2791</v>
      </c>
      <c r="B50" s="74" t="s">
        <v>2651</v>
      </c>
      <c r="C50" s="74" t="s">
        <v>2804</v>
      </c>
      <c r="D50" s="70">
        <v>11854934685</v>
      </c>
      <c r="E50" s="70">
        <v>11854929573</v>
      </c>
      <c r="F50" s="70">
        <v>2824261561</v>
      </c>
      <c r="G50" s="73">
        <v>0</v>
      </c>
      <c r="H50" s="70">
        <v>0</v>
      </c>
      <c r="I50" s="68"/>
      <c r="J50" s="68"/>
      <c r="K50" s="68"/>
      <c r="L50" s="68"/>
      <c r="M50" s="68"/>
      <c r="N50" s="68"/>
      <c r="O50" s="68"/>
      <c r="P50" s="71">
        <v>0</v>
      </c>
      <c r="Q50" s="68"/>
      <c r="R50" s="68"/>
      <c r="S50" s="71">
        <v>0</v>
      </c>
      <c r="T50" s="71">
        <v>0</v>
      </c>
      <c r="U50" s="71">
        <v>0</v>
      </c>
    </row>
    <row r="51" spans="1:21" x14ac:dyDescent="0.25">
      <c r="A51" s="68" t="s">
        <v>2791</v>
      </c>
      <c r="B51" s="68" t="s">
        <v>2392</v>
      </c>
      <c r="C51" s="68" t="s">
        <v>2818</v>
      </c>
      <c r="D51" s="70">
        <v>165000000</v>
      </c>
      <c r="E51" s="70">
        <v>165000000</v>
      </c>
      <c r="F51" s="70">
        <v>165000000</v>
      </c>
      <c r="G51" s="73">
        <v>165000000</v>
      </c>
      <c r="H51" s="70">
        <v>165000000</v>
      </c>
      <c r="I51" s="68"/>
      <c r="J51" s="68"/>
      <c r="K51" s="68"/>
      <c r="L51" s="68"/>
      <c r="M51" s="68"/>
      <c r="N51" s="68"/>
      <c r="O51" s="68"/>
      <c r="P51" s="71">
        <v>0</v>
      </c>
      <c r="Q51" s="68"/>
      <c r="R51" s="68"/>
      <c r="S51" s="71">
        <v>0</v>
      </c>
      <c r="T51" s="71">
        <v>0</v>
      </c>
      <c r="U51" s="71">
        <v>0</v>
      </c>
    </row>
  </sheetData>
  <sortState xmlns:xlrd2="http://schemas.microsoft.com/office/spreadsheetml/2017/richdata2" ref="A2:U51">
    <sortCondition ref="C2:C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reporte PA</vt:lpstr>
      <vt:lpstr>HOJA 2. $ ejecutados X entid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daniel castro</cp:lastModifiedBy>
  <dcterms:created xsi:type="dcterms:W3CDTF">2022-01-07T15:02:50Z</dcterms:created>
  <dcterms:modified xsi:type="dcterms:W3CDTF">2022-01-31T23:28:03Z</dcterms:modified>
</cp:coreProperties>
</file>