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08"/>
  <workbookPr codeName="ThisWorkbook"/>
  <mc:AlternateContent xmlns:mc="http://schemas.openxmlformats.org/markup-compatibility/2006">
    <mc:Choice Requires="x15">
      <x15ac:absPath xmlns:x15ac="http://schemas.microsoft.com/office/spreadsheetml/2010/11/ac" url="/Users/dianalozada/Downloads/"/>
    </mc:Choice>
  </mc:AlternateContent>
  <xr:revisionPtr revIDLastSave="0" documentId="13_ncr:1_{9102771E-0A7C-BE40-8FA6-02A00136062E}" xr6:coauthVersionLast="47" xr6:coauthVersionMax="47" xr10:uidLastSave="{00000000-0000-0000-0000-000000000000}"/>
  <bookViews>
    <workbookView xWindow="20" yWindow="460" windowWidth="25600" windowHeight="15520" xr2:uid="{00000000-000D-0000-FFFF-FFFF00000000}"/>
  </bookViews>
  <sheets>
    <sheet name="Hoja1"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63" i="1" l="1"/>
  <c r="H162" i="1"/>
  <c r="H161" i="1"/>
  <c r="H160" i="1"/>
  <c r="H159" i="1"/>
  <c r="H158" i="1"/>
  <c r="H157" i="1"/>
  <c r="H156" i="1"/>
  <c r="H155" i="1"/>
  <c r="H154" i="1"/>
  <c r="H153" i="1"/>
  <c r="H152" i="1"/>
  <c r="H151" i="1"/>
  <c r="H150" i="1"/>
  <c r="H149" i="1"/>
  <c r="H148" i="1"/>
  <c r="H147" i="1"/>
  <c r="H146" i="1"/>
  <c r="H145" i="1"/>
  <c r="H144" i="1"/>
  <c r="H143" i="1"/>
  <c r="H142" i="1"/>
  <c r="H141" i="1"/>
  <c r="H140" i="1"/>
  <c r="H139" i="1"/>
  <c r="H137" i="1"/>
  <c r="H136" i="1"/>
  <c r="H135" i="1"/>
  <c r="H134" i="1"/>
  <c r="H133" i="1"/>
  <c r="H132" i="1"/>
  <c r="H131" i="1"/>
  <c r="H130" i="1"/>
  <c r="H129" i="1"/>
  <c r="H128" i="1"/>
  <c r="H127" i="1"/>
  <c r="H126" i="1"/>
  <c r="H125" i="1"/>
  <c r="H124" i="1"/>
  <c r="H123" i="1"/>
  <c r="H121" i="1"/>
  <c r="H120" i="1"/>
  <c r="H119" i="1"/>
  <c r="H118" i="1"/>
  <c r="H117" i="1"/>
  <c r="H116" i="1"/>
  <c r="H115" i="1"/>
  <c r="H114" i="1"/>
  <c r="H113" i="1"/>
  <c r="H111" i="1"/>
  <c r="H110" i="1"/>
  <c r="H109" i="1"/>
  <c r="H108" i="1"/>
  <c r="H107" i="1"/>
  <c r="H105" i="1"/>
  <c r="H104" i="1"/>
  <c r="H103" i="1"/>
  <c r="H102" i="1"/>
  <c r="H101" i="1"/>
  <c r="H100" i="1"/>
  <c r="H99" i="1"/>
  <c r="H98" i="1"/>
  <c r="H97" i="1"/>
  <c r="H96" i="1"/>
  <c r="H95" i="1"/>
  <c r="H94" i="1"/>
  <c r="H93" i="1"/>
  <c r="H92" i="1"/>
  <c r="H91" i="1"/>
  <c r="H90" i="1"/>
  <c r="H89" i="1"/>
  <c r="H88" i="1"/>
  <c r="H87" i="1"/>
  <c r="H84" i="1"/>
  <c r="H83" i="1"/>
  <c r="H82" i="1"/>
  <c r="H81" i="1"/>
  <c r="H80" i="1"/>
  <c r="H79" i="1"/>
  <c r="H78" i="1"/>
  <c r="H77" i="1"/>
  <c r="I77" i="1" s="1"/>
  <c r="H76" i="1"/>
  <c r="H75" i="1"/>
  <c r="H74" i="1"/>
  <c r="H73" i="1"/>
  <c r="H72" i="1"/>
  <c r="H71" i="1"/>
  <c r="H70" i="1"/>
  <c r="H69" i="1"/>
  <c r="H68" i="1"/>
  <c r="H67" i="1"/>
  <c r="H66" i="1"/>
  <c r="H65" i="1"/>
  <c r="H64" i="1"/>
  <c r="H63" i="1"/>
  <c r="H62" i="1"/>
  <c r="H61" i="1"/>
  <c r="H60" i="1"/>
  <c r="H58" i="1"/>
  <c r="H57" i="1"/>
  <c r="H56" i="1"/>
  <c r="H55" i="1"/>
  <c r="H54" i="1"/>
  <c r="H53" i="1"/>
  <c r="H52" i="1"/>
  <c r="H51" i="1"/>
  <c r="H49" i="1"/>
  <c r="H48" i="1"/>
  <c r="H47" i="1"/>
  <c r="H46" i="1"/>
  <c r="H45" i="1"/>
  <c r="H44" i="1"/>
  <c r="H43" i="1"/>
  <c r="H42" i="1"/>
  <c r="H41" i="1"/>
  <c r="H40" i="1"/>
  <c r="H39" i="1"/>
  <c r="H37" i="1"/>
  <c r="H36" i="1"/>
  <c r="H34" i="1"/>
  <c r="H33" i="1"/>
  <c r="H32" i="1"/>
  <c r="H31" i="1"/>
  <c r="H30" i="1"/>
  <c r="H29" i="1"/>
  <c r="H28" i="1"/>
  <c r="H27" i="1"/>
  <c r="H26" i="1"/>
  <c r="H25" i="1"/>
  <c r="H24" i="1"/>
  <c r="H23" i="1"/>
  <c r="H22" i="1"/>
  <c r="H21" i="1"/>
  <c r="H20" i="1"/>
  <c r="H18" i="1"/>
  <c r="H17" i="1"/>
  <c r="H16" i="1"/>
  <c r="H15" i="1"/>
  <c r="H14" i="1"/>
  <c r="H13" i="1"/>
  <c r="H12" i="1"/>
  <c r="H11" i="1"/>
  <c r="H10" i="1"/>
  <c r="H9" i="1"/>
  <c r="H8" i="1"/>
  <c r="H7" i="1"/>
  <c r="I105" i="1" l="1"/>
  <c r="I18" i="1"/>
  <c r="I110" i="1"/>
  <c r="I84" i="1"/>
  <c r="I29" i="1"/>
  <c r="I7" i="1"/>
  <c r="I50" i="1"/>
  <c r="I101" i="1"/>
</calcChain>
</file>

<file path=xl/sharedStrings.xml><?xml version="1.0" encoding="utf-8"?>
<sst xmlns="http://schemas.openxmlformats.org/spreadsheetml/2006/main" count="518" uniqueCount="359">
  <si>
    <t>Guía Matriz de Cumplimiento V.6 Ley 1712 de 2014, Decreto 103 de 2015, compilado en el Decreto 1081 de 2015 y Resolución MinTIC 1519 de 2020  (Tipo de formulario: Sujeto Obligado Tradicional)</t>
  </si>
  <si>
    <t>Nombre del sujeto obligado:</t>
  </si>
  <si>
    <t>SECRETARÍA DE LA FUNCIÓN PÚBLICA</t>
  </si>
  <si>
    <t xml:space="preserve">Identificación del sujeto obligado: </t>
  </si>
  <si>
    <t xml:space="preserve">Fecha revisión página web: </t>
  </si>
  <si>
    <t>Categoría de información</t>
  </si>
  <si>
    <t>Explicación</t>
  </si>
  <si>
    <t>Normatividad</t>
  </si>
  <si>
    <t>Id Pregunta</t>
  </si>
  <si>
    <t>Cumplimiento</t>
  </si>
  <si>
    <t>Observaciones de la Verificación de Cumplimiento y/o Justificación de N/A</t>
  </si>
  <si>
    <t>Categoría</t>
  </si>
  <si>
    <t>Subcategoría</t>
  </si>
  <si>
    <t>Descripción</t>
  </si>
  <si>
    <t>Indicador</t>
  </si>
  <si>
    <t>Porcentaje</t>
  </si>
  <si>
    <t>Promedio</t>
  </si>
  <si>
    <t>NO</t>
  </si>
  <si>
    <t xml:space="preserve">1.2. Mecanismos para la atención al ciudadano </t>
  </si>
  <si>
    <t>a. Espacios físicos destinados para el contacto con la entidad.</t>
  </si>
  <si>
    <t>Puntos de atención al ciudadano.</t>
  </si>
  <si>
    <t>Art. 9, lit a), Ley 1712 de 2014</t>
  </si>
  <si>
    <t>PARCIAL</t>
  </si>
  <si>
    <t>Se observa que se encuentra aperturado el link de Contacto , es importante que los  datos de ubicación, teléfonos móviles correo institucional, horario y días de atención esten publicados.</t>
  </si>
  <si>
    <t>b. Teléfonos fijos y móviles, líneas gratuitas y fax, incluyendo el indicativo nacional e internacional, en el formato (57+Número del área respectiva).</t>
  </si>
  <si>
    <t>Mínimo el teléfono fijo con indicativo.</t>
  </si>
  <si>
    <t>SI</t>
  </si>
  <si>
    <t>c. Correo electrónico institucional.</t>
  </si>
  <si>
    <t xml:space="preserve">1.3. Localización física, sucursales o regionales, horarios y días de atención al público </t>
  </si>
  <si>
    <t>a. Ubicación del sujeto obligado.</t>
  </si>
  <si>
    <t>Dirección de la sede principal</t>
  </si>
  <si>
    <t xml:space="preserve">Art. 9, lit a) Ley 1712 de 2014 </t>
  </si>
  <si>
    <t>b. Horarios y días de atención al público.</t>
  </si>
  <si>
    <t>c. Enlace a los datos de contacto de las sucursales o regionales.</t>
  </si>
  <si>
    <t>Directorio con los datos de contacto de las sucursales o regionales con extensiones y correos electrónicos.</t>
  </si>
  <si>
    <t>NO APLICA</t>
  </si>
  <si>
    <t>1.4. Correo electrónico para notificaciones judiciales</t>
  </si>
  <si>
    <t>a. Disponible en la sección particular de transparencia.</t>
  </si>
  <si>
    <t xml:space="preserve">Art. 9, lit f), Ley 1712 de 2014 </t>
  </si>
  <si>
    <t>b. Disponible en el pie de página principal.</t>
  </si>
  <si>
    <t>c. Disponible en la sección de atención a la ciudadanía.</t>
  </si>
  <si>
    <t>d. Con acuse de recibido al remitente de forma automática.</t>
  </si>
  <si>
    <t>1.5. Políticas de seguridad de la información del sitio web y protección de datos personales</t>
  </si>
  <si>
    <t>a. 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</si>
  <si>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https://www.mintic.gov.co/gestionti/615/articles-5482_G2_Politica_General.pdf</t>
  </si>
  <si>
    <t xml:space="preserve">Ley 1581 de 2012 </t>
  </si>
  <si>
    <t>2. Información de interés.</t>
  </si>
  <si>
    <t>2.1. Datos abiertos</t>
  </si>
  <si>
    <t>a. Publicar datos abiertos generados por el sujeto obligado en su sitio web.</t>
  </si>
  <si>
    <t xml:space="preserve">Cómo mínimo el Índice de información pública reservada y clasificada y los Registros de Activos de Información deben estar publicados en datos abiertos. La publicación de éstos datos, independientemente del formato del archivo en el que se encuentren (Word, Excel, CSV), debe estar disponible de forma accesible y reutilizable. </t>
  </si>
  <si>
    <t>Art. 11, lit. k), Ley 1712 de 2014,Art. 11, Dec. 103/15</t>
  </si>
  <si>
    <t>b. Publicar datos abiertos en el portal www.datos.gov.co.</t>
  </si>
  <si>
    <t>Para las entidades que pertenecen al Distrito Capital, también se entenderá como cumplido este requisito si el sujeto obligado publica el enlace correspondiente al portal Datos Abiertos de Bogotá. https://datosabiertos.bogota.gov.co/</t>
  </si>
  <si>
    <t>2.2. Estudios, investigaciones y otras publicaciones</t>
  </si>
  <si>
    <t>a. Estudios, investigaciones y otro tipo de publicaciones de interés para ciudadanos, usuarios y grupos de interés, definiendo una periodicidad para estas publicaciones.</t>
  </si>
  <si>
    <t>El sujeto obligado debe sustentar por qué no le aplica este ítem, en caso tal.</t>
  </si>
  <si>
    <t xml:space="preserve">2.3. Convocatorias </t>
  </si>
  <si>
    <t>a. Convocatorias dirigidas a ciudadanos, usuarios y grupos de interés, especificando objetivos, requisitos y fechas de participación en dichos espacios.</t>
  </si>
  <si>
    <t>Se adelanto convocatoria de personal</t>
  </si>
  <si>
    <t>2.4. Preguntas y respuestas frecuentes</t>
  </si>
  <si>
    <t>a. Lista de preguntas frecuentes con las respectivas respuestas, relacionadas con la entidad, su gestión y los servicios y trámites que presta.</t>
  </si>
  <si>
    <t>Esta lista de preguntas y respuestas debe ser actualizada periódicamente de acuerdo con las consultas realizadas por los usuarios, ciudadanos y grupos de interés a través de los diferentes canales disponibles.</t>
  </si>
  <si>
    <t>2.5. Glosario</t>
  </si>
  <si>
    <t>a. Glosario que contenga el conjunto de términos que usa la entidad o que tienen relación con su actividad.</t>
  </si>
  <si>
    <t>Se encuentra el link de Glosario, en el momento de ingresar nos conduce al la Secretario de Educación</t>
  </si>
  <si>
    <t xml:space="preserve">2.6. Noticias </t>
  </si>
  <si>
    <t>a. Sección que contenga las noticias más relevantes para sus usuarios, ciudadanos y grupos de interés y que estén relacionadas con su actividad.</t>
  </si>
  <si>
    <t xml:space="preserve">2.7. Calendario de actividades </t>
  </si>
  <si>
    <t>a. Calendario de eventos y fechas clave relacionadas con los procesos misionales de la entidad.</t>
  </si>
  <si>
    <t xml:space="preserve">2.8. Información para niñas,  niños y adolescentes </t>
  </si>
  <si>
    <t>a. El sujeto obligado diseña y publica información dirigida para los niños, niñas y adolescentes sobre la entidad, sus servicios o sus actividades, de manera didáctica.</t>
  </si>
  <si>
    <t>Art. 8, Ley 1712 de 2014</t>
  </si>
  <si>
    <t xml:space="preserve">Su ultima actualización se hizo el 21 de julio de 2020 </t>
  </si>
  <si>
    <t>2.9. Información adicional</t>
  </si>
  <si>
    <t>a. Información general o adicional útil para los usuarios, ciudadanos o grupos de interés.</t>
  </si>
  <si>
    <t>Considerado como una buena práctica en Transparencia y Acceso a la información Pública, aplicando el principio de máxima publicidad.</t>
  </si>
  <si>
    <t>Art. 42, Dec. 103, Num. 4</t>
  </si>
  <si>
    <t>3. Estructura orgánica y talento humano.</t>
  </si>
  <si>
    <t>3.1. Misión y visión</t>
  </si>
  <si>
    <t>a. Misión y visión de acuerdo con la norma de creación o reestructuración o según lo definido en el sistema de gestión de calidad de la entidad.</t>
  </si>
  <si>
    <t>3.2. Funciones y deberes</t>
  </si>
  <si>
    <t>a. Funciones y deberes de acuerdo con su norma de creación o reestructuración. Si alguna norma le asigna funciones adicionales, éstas también se deben incluir en este punto.</t>
  </si>
  <si>
    <t>Es importante dar claridad que la información esta de acuerdo con el Decreto No 437 de 2020 Por el cual se establece la Estructura de la ADMINISTRACION Pública Departamental.</t>
  </si>
  <si>
    <t>3.3. Procesos y procedimientos</t>
  </si>
  <si>
    <t>a. Procesos y procedimientos para la toma de decisiones en las  diferentes áreas.</t>
  </si>
  <si>
    <t>Art. 11, lit c), Ley 1712 de 2014</t>
  </si>
  <si>
    <t>3.4. Organigrama</t>
  </si>
  <si>
    <t>a. Estructura orgánica de la entidad.</t>
  </si>
  <si>
    <t>b. Publicado de manera gráfica y legible, en un formato accesible y usable.</t>
  </si>
  <si>
    <t>c. Descripción de la estructura orgánica, donde se dé información general de cada división o dependencia.</t>
  </si>
  <si>
    <t>Perfil del Secretario (a)</t>
  </si>
  <si>
    <t>a. Validar que se encuentre actualizado la información del ordenador del gasto con foto descripción y declaración de bienes y rentas actualizado</t>
  </si>
  <si>
    <t>3.5. Directorio de información de servidores públicos,  contratistas y empleados</t>
  </si>
  <si>
    <t>Directorio de información de los servidores públicos y contratistas incluyendo aquellos que laboran en las sedes, áreas, divisiones, departamentos y/o regionales según corresponda.</t>
  </si>
  <si>
    <r>
      <rPr>
        <sz val="11"/>
        <rFont val="Calibri"/>
        <family val="2"/>
        <charset val="1"/>
      </rPr>
      <t xml:space="preserve">Formato accesible: Ej: Directorio en formato excel con las casillas o columnas que contengan la información descrita.Esta información se debe actualizar cada vez que ingresa o se desvincula un servidor público, contratista o empleado
Para las entidades u organismos públicos el requisito se entenderá cumplido a través de un enlace a la publicación de la información que contiene el directorio en el Sistema de Información de Empleo Público – SIGEP.  Para las  entidades del Distrito Capital </t>
    </r>
    <r>
      <rPr>
        <sz val="12"/>
        <rFont val="Calibri"/>
        <family val="2"/>
        <charset val="1"/>
      </rPr>
      <t xml:space="preserve"> también</t>
    </r>
    <r>
      <rPr>
        <sz val="11"/>
        <rFont val="Calibri"/>
        <family val="2"/>
        <charset val="1"/>
      </rPr>
      <t xml:space="preserve"> se entenderá como cumplido este requisito con la publicación del enlace a la ubicación de la información que contiene el directorio en el  Sistema de Información Distrital del Empleo y la Administración Pública -SIDEAP.</t>
    </r>
  </si>
  <si>
    <t>Art. 9, lit c), Ley 1712 de 2014 Art. 5, Dec 103 de 2015 Par.1</t>
  </si>
  <si>
    <t>Se observa que en la columna de extensión hay algunas filas en blanco en algunos contratistas,y en la publicación de directorio de funcionarios y Contratistas 2020 su ultima actualización se dio el 21 de Julio de 2020. No se evidencia el enlace a SIGEP, tener encuenta que este debe estar actualizado</t>
  </si>
  <si>
    <t>Publicado en formato accesible y reutilizable, con la siguiente información:</t>
  </si>
  <si>
    <t>a. Nombres y apellidos completos.</t>
  </si>
  <si>
    <t xml:space="preserve"> Formato accesible: Ej: Directorio en formato excel con las casillas o columnas que contengan la información descrita.Esta información se debe actualizar cada vez que ingresa o se desvincula un servidor público, contratista o empleado. 
Para las entidades u organismos públicos el requisito se entenderá cumplido a través de un enlace a la publicación de la información que contiene el directorio en el Sistema de Información de Empleo Público – SIGEP.</t>
  </si>
  <si>
    <t>b. País, Departamento y Ciudad de nacimiento.</t>
  </si>
  <si>
    <t xml:space="preserve">  Formato accesible: Ej: Directorio en formato excel con las casillas o columnas que contengan la información descrita.Esta información se debe actualizar cada vez que ingresa o se desvincula un servidor público y contratista. 
Para las entidades u organismos públicos el requisito se entenderá cumplido a través de un enlace a la publicación de la información que contiene el directorio en el Sistema de Información de Empleo Público – SIGEP.</t>
  </si>
  <si>
    <t>c. Formación académica.</t>
  </si>
  <si>
    <t xml:space="preserve"> Formato accesible: Ej: Directorio en formato excel con las casillas o columnas que contengan la información descrita.Esta información se debe actualizar cada vez que ingresa o se desvincula un servidor público y contratista. 
Para las entidades u organismos públicos el requisito se entenderá cumplido a través de un enlace a la publicación de la información que contiene el directorio en el Sistema de Información de Empleo Público – SIGEP.</t>
  </si>
  <si>
    <t>d. Experiencia laboral y profesional.</t>
  </si>
  <si>
    <t>e. Empleo, cargo o actividad que desempeña (En caso de contratistas el rol que desempeña con base en el objeto contractual).</t>
  </si>
  <si>
    <t xml:space="preserve">f. Dependencia en la que presta sus servicios en la entidad o institución </t>
  </si>
  <si>
    <t>g. Dirección de correo electrónico institucional.</t>
  </si>
  <si>
    <t>h. Teléfono Institucional.</t>
  </si>
  <si>
    <t>i. Escala salarial según las categorías para servidores públicos y/o empleados del sector privado.</t>
  </si>
  <si>
    <t>j. Objeto, valor total de los honorarios, fecha de inicio y de terminación, cuando se trate contratos de prestación de servicios.</t>
  </si>
  <si>
    <t>3.7. Directorio de agremiaciones, asociaciones y otros grupos de interés</t>
  </si>
  <si>
    <t>a. 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</si>
  <si>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</si>
  <si>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3.8. Ofertas de empleo</t>
  </si>
  <si>
    <t>a. Oferta de empleos para los cargos a proveer.</t>
  </si>
  <si>
    <t>Si los empleos son provistos a través de concursos liderados por la Comisión Nacional del Servicio Civil - CNSC, la entidad deberá especificar el listado de cargos que están en concurso y el enlace respectivo a la CNSC para mayor información.</t>
  </si>
  <si>
    <t>4. Normatividad.</t>
  </si>
  <si>
    <t>4.1. Sujetos obligados del orden nacional</t>
  </si>
  <si>
    <t>a. Decreto único reglamentario sectorial publicado en formato que facilite la búsqueda de texto dentro del documento y la búsqueda debe mostrar los párrafos en donde se encuentra él o los términos de la búsqueda.
Si existen resoluciones, circulares u otro tipo de actos administrativos de carácter general,se debe publicar un listado descargable, ordenado por tipo de norma,temática y fecha de expedición, indicando:
 - Tipo de acto administrativo
 - Fecha de expedición
 - Descripción corta</t>
  </si>
  <si>
    <t xml:space="preserve">La normatividad que rige al sujeto obligado, que determina su competencia y la que le es aplicable de acuerdo a su actividad, además de la que produce para el desarrollo de sus funciones.  Toda esta información debe ser descargable.  Las actualizaciones de decreto único se deberán publicar dentro de los siguientes 5 días de su expedición.
Para la  Rama Judicial, al regirse directamente por la Constitución Política de Colombia, el requisito se entenderá como cumplido con la cita respectiva del Título VIII sobre la  Rama Judicial, y es válido para todos los sujetos obligados de ésta última. De igual modo, se entiende como cumplido  el criterio con la publicación del Plan Sectorial de Desarrollo de la Rama Judicial. </t>
  </si>
  <si>
    <t>Art. 9, lit d), Ley 1712 de 2014</t>
  </si>
  <si>
    <t>b. Decretos descargables no compilados de: Estrucutura, Salarios, Decretros que desarrollan leyes marco y Otros.</t>
  </si>
  <si>
    <t>c. Decreto único reglamentario sectorial publicado en formato que facilite la búsqueda de texto dentro del documento y la búsqueda debe mostrar los párrafos en donde se encuentra él o los términos de la búsqueda.</t>
  </si>
  <si>
    <t>La normatividad que rige al sujeto obligado, que determina su competencia y la que le es aplicable de acuerdo a su actividad, además de la que produce para el desarrollo de sus funciones.  Toda esta información debe ser descargable.Las actualizaciones de decreto único se deberán publicar dentro de los siguientes 5 días de su expedición.</t>
  </si>
  <si>
    <t>d. Decreto único sectorial con referencias a leyes, decretos u otras normas del sector e hipervínculos que direccionen a estas normas específicas.</t>
  </si>
  <si>
    <t>La normatividad que rige al sujeto obligado, que determina su competencia y la que le es aplicable de acuerdo a su actividad, además de la que produce para el desarrollo de sus funciones.Toda esta información debe ser descargable.Las actualizaciones de decreto único se deberán publicar dentro de los siguientes 5 días de su expedición.</t>
  </si>
  <si>
    <t>e. Hipervínculos a los actos que modifiquen, deroguen, reglamenten, sustituyan, adicionen o modifiquen cualquiera de los artículos del decreto único.</t>
  </si>
  <si>
    <t>h. Si existen resoluciones,  circulares u otro tipo de actos administrativos de carácter general, se debe publicar un listado descargable, ordenado por tipo de norma, temática y fecha de expedición, indicando: Tipo de acto administrativo, Fecha de expedición, Descripción corta.</t>
  </si>
  <si>
    <t xml:space="preserve">4.2. Sujetos obligados del orden territorial </t>
  </si>
  <si>
    <t>a. Listado de la normatividad disponible. Tipo de Norma, Fecha de expedición, Descripción corta y Enlace para su consulta.</t>
  </si>
  <si>
    <t>Tipo de normas: ordenanza, acuerdo, decreto, resolución, circular u otros actos administrativos de carácter general.
La información debe ser descargable.</t>
  </si>
  <si>
    <t>b. Información organizada por tipo de norma, temática y fecha de expedición de la más reciente a la más antigua o un buscador avanzado teniendo en cuenta filtros de palabra clave, tipo de norma y fecha de expedición.</t>
  </si>
  <si>
    <t>c. Normas publicadas dentro de los siguientes 5 días de su expedición.</t>
  </si>
  <si>
    <t>De acuerdo con los principios de oportunidad y publicidad.</t>
  </si>
  <si>
    <t xml:space="preserve">4.3. Otros sujetos obligados </t>
  </si>
  <si>
    <t>a. Todas las normas generales y reglamentarias relacionadas con su operación.</t>
  </si>
  <si>
    <t>6. Planeación.</t>
  </si>
  <si>
    <t>6.1. Políticas, lineamientos y manuales</t>
  </si>
  <si>
    <t>a. Políticas y lineamientos sectoriales e institucionales.</t>
  </si>
  <si>
    <t>Si la entidad realiza un Plan de Acción Unificado es válido la publicación de éste.Explicar en caso de no aplicarse la publicación de algún plan.</t>
  </si>
  <si>
    <t>Art. 9, lit d), Ley 1712 de 2014,  Art. 9, lit g), Ley 1712 de 2014 Art. 73, Ley 1474 de 201, Art. 11, lit d), Ley 1712 de 2014</t>
  </si>
  <si>
    <t>b. Manuales.</t>
  </si>
  <si>
    <t>c. Planes estratégicos, sectoriales e institucionales.</t>
  </si>
  <si>
    <t>d. Plan de Rendición de cuentas.</t>
  </si>
  <si>
    <t>Si la entidad realiza un Plan de Acción Unificado es válido la publicación de éste.  Explicar en caso de no aplicarse la publicación de algún plan.</t>
  </si>
  <si>
    <t>e. Plan de Servicio al ciudadano.</t>
  </si>
  <si>
    <t>Si la entidad realiza un Plan de Acción Unificado es válido la publicación de éste.  Explicar en caso de no aplicarse la publicación de algún plan.  https://www.funcionpublica.gov.co/eva/admon/files/empresas/ZW1wcmVzYV83Ng==/archivos/PAAC-47-57.pdf</t>
  </si>
  <si>
    <t>f. Plan Antitrámites.</t>
  </si>
  <si>
    <t xml:space="preserve">Si la entidad realiza un Plan de Acción Unificado es válido la publicación de éste.Explicar en caso de no aplicarse la publicación de algún plan. </t>
  </si>
  <si>
    <t>g. Plan Anticorrupción y de Atención al Ciudadano de conformidad con el Art. 73 de Ley 1474 de 2011</t>
  </si>
  <si>
    <t>h. Contenido de toda decisión y/o política que haya adoptado y afecte al público, junto con sus fundamentos y toda interpretación autorizada de ellas.</t>
  </si>
  <si>
    <t>Políticas y/o decisiones que crean, modifiquen, adicionen, entre otros, trámites, procedimientos, horarios de atención al público, costos de reproducción o de trámites, entre otros, que afectan al público. Estas políticas y/o decisiones que pueden estar consagradas en actos administrativos (memorandos, circulares, resoluciones, y demás).</t>
  </si>
  <si>
    <t>6.2.Plan de Acción / Plan de Gasto Público</t>
  </si>
  <si>
    <t>El sujeto obligado debe publicar el plan de gasto público para cada año fiscal, de acuerdo a lo establecido en el artículo 74 de la Ley 1474 de 2011.</t>
  </si>
  <si>
    <t>Las entidades del Estado  deberán publicar en su respectiva página web el Plan de Acción para el año siguiente en esta sección,  en el cual se especificará: los objetivos, las estrategias, los proyectos, las metas, los responsables, los planes generales de compras y la distribución presupuestal de sus proyectos de inversión junto a los indicadores de gestión.</t>
  </si>
  <si>
    <t xml:space="preserve"> Art. 9, lit e), Ley 1712 de 2014 Art. 74, Ley 1474 de 2011</t>
  </si>
  <si>
    <t xml:space="preserve">a. Objetivos </t>
  </si>
  <si>
    <t>b. Estrategias</t>
  </si>
  <si>
    <t>c. Proyectos</t>
  </si>
  <si>
    <t>d. Metas</t>
  </si>
  <si>
    <t>e. Responsables</t>
  </si>
  <si>
    <t>f. Planes generales de compras</t>
  </si>
  <si>
    <t>g. Distribución presupuestal de proyectos de inversión junto a los indicadores de gestión.</t>
  </si>
  <si>
    <t>La distribución presupuestal y el presupuesto desagregado deben estar publicados en el Plan de Acción, de conformidad con el artículo 74 de la Ley 1474 de 2011.</t>
  </si>
  <si>
    <t>h. Presupuesto desagregado con modificaciones</t>
  </si>
  <si>
    <t xml:space="preserve">
La distribución presupuestal y el presupuesto desagregado deben  estar publicados en el Plan de Acción, de conformidad con el artículo 74 de la Ley 1474 de 2011.</t>
  </si>
  <si>
    <t>6.3. Programas y proyectos en ejecución</t>
  </si>
  <si>
    <t>a. 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</si>
  <si>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 La presente obligación se entenderá cumplida si en la sección “Transparencia y Acceso a la Información Pública” el sujeto obligado vincula el enlace al Banco de Programas y Proyectos de Inversión, donde se registró el proyecto.</t>
  </si>
  <si>
    <t xml:space="preserve"> Art. 9, lit d), Ley 1712 de 2014 Art. 77, Ley 1474 de 2011</t>
  </si>
  <si>
    <t>No se puede determinar el avance de la ejecución de los proyectos de inversión y de acuerdo a la norma.</t>
  </si>
  <si>
    <t>6.4. Metas, objetivos e indicadores de gestión y/o desempeño</t>
  </si>
  <si>
    <t>a. Metas, objetivos e indicadores de gestión y/o desempeño, de conformidad con sus programas operativos y demás planes exigidos por la normatividad.</t>
  </si>
  <si>
    <t>Se debe publicar su estado de avance mínimo cada 3 meses.</t>
  </si>
  <si>
    <t xml:space="preserve"> Art. 9, lit d), Ley 1712 de 2014</t>
  </si>
  <si>
    <t>6.5. Participación en la formulación de políticas</t>
  </si>
  <si>
    <t xml:space="preserve">Mecanismos o procedimientos que deben seguir los ciudadanos, usuarios o interesados para participar en la formulación de políticas, en el control o en la evaluación de la gestión institucional, indicando: </t>
  </si>
  <si>
    <t>Art.  lit i), Ley 1712 de 2014 Art. 15, Dec. 103 de 2015</t>
  </si>
  <si>
    <t>a. Sujetos que pueden participar.</t>
  </si>
  <si>
    <t>¿Quienes pueden participar?</t>
  </si>
  <si>
    <t>b. Medios presenciales y electrónicos.</t>
  </si>
  <si>
    <t>c. Áreas responsables de la orientación y vigilancia para su cumplimiento.</t>
  </si>
  <si>
    <t>6.6. Informes de empalme</t>
  </si>
  <si>
    <t>a. Informe de empalme del representante legal, cuando haya un cambio del mismo.</t>
  </si>
  <si>
    <t>Se debe publicar antes de la desvinculación del representante legal de la entidad.</t>
  </si>
  <si>
    <t>Ley 951, Res. 5674 de 2005 y Circular 11 de 2006 de la Contraloría General de la República</t>
  </si>
  <si>
    <t>7. Control.</t>
  </si>
  <si>
    <t>7.1. Informes de gestión, evaluación y auditoría</t>
  </si>
  <si>
    <t>Informes de gestión, evaluación y auditoría incluyendo ejercicio presupuestal. Publicar como mínimo:</t>
  </si>
  <si>
    <t xml:space="preserve">Explicar en caso de no aplicarse la publicación de algún plan.
</t>
  </si>
  <si>
    <t>Arts. 9, lit d) y 11, lit e), Ley 1712 de 2014</t>
  </si>
  <si>
    <t xml:space="preserve">a. Informe enviado al Congreso/Asamblea/Concejo. </t>
  </si>
  <si>
    <t>Se debe publicar dentro del mismo mes de enviado.</t>
  </si>
  <si>
    <t>a. Informe de rendición de la cuenta fiscal a la Contraloría General de la República o a los organismos de control territorial, según corresponda.</t>
  </si>
  <si>
    <t>De acuerdo con la periodicidad definida.</t>
  </si>
  <si>
    <t>b. Informe de rendición de cuentas a los ciudadanos, incluyendo la respuesta a las solicitudes realizadas por los ciudadanos, antes y durante el ejercicio de rendición.</t>
  </si>
  <si>
    <t>Publicar dentro del mismo mes de realizado el evento.</t>
  </si>
  <si>
    <t xml:space="preserve">c. Informes a organismos de inspección, vigilancia y control. </t>
  </si>
  <si>
    <t>7.2. Reportes de control interno</t>
  </si>
  <si>
    <t>a. Informe pormenorizado del estado del control interno de acuerdo al artículo 9 de la Ley 1474 de 2011.</t>
  </si>
  <si>
    <t>Se debe publicar cada cuatro meses según lo establecido por el Articulo 9 de la ley 1474 de 2011. Los sujetos obligados del orden territorial deberán publicar los informes de su sistema de control interno.</t>
  </si>
  <si>
    <t>Artículo 9, Ley 1474 de 2011</t>
  </si>
  <si>
    <t>7.3. Planes de Mejoramiento</t>
  </si>
  <si>
    <t>a. 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</si>
  <si>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</si>
  <si>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b. Enlace al sitio web del organismo de control en donde se encuentren los informes que éste ha elaborado sobre la entidad.</t>
  </si>
  <si>
    <t>7.4. Entes de control que vigilan a la entidad y mecanismos de supervisión</t>
  </si>
  <si>
    <t xml:space="preserve">a. Relación de todas las entidades que vigilan al sujeto obligado. </t>
  </si>
  <si>
    <t xml:space="preserve">Art.11, Lit f), Ley 1712 de 2014 </t>
  </si>
  <si>
    <t>b. Mecanismos internos y externos de supervisión, notificación y vigilancia pertinente al sujeto obligado.</t>
  </si>
  <si>
    <t>c. Indicar, como mínimo, el tipo de control que se ejecuta al interior y exterior (fiscal, social, político, etc.).</t>
  </si>
  <si>
    <t>7.5. Información para población vulnerable</t>
  </si>
  <si>
    <t xml:space="preserve">a. Normas, políticas, programas y proyectos dirigidos a población vulnerable de acuerdo con su misión y la normatividad aplicable. </t>
  </si>
  <si>
    <t xml:space="preserve">Madres cabeza de familia, desplazados, personas en condición de discapacidad, familias en condición de pobreza, niños, adulto mayor, etnias, reinsertados, etc. 
</t>
  </si>
  <si>
    <t>Art. 9, Lit d), Ley 1712 de 2014</t>
  </si>
  <si>
    <t>7.6. Defensa judicial</t>
  </si>
  <si>
    <t>Informe sobre las demandas contra la entidad, incluyendo:</t>
  </si>
  <si>
    <t xml:space="preserve">Publicar el informe de demandas de la entidad trimestralmente. Se podrá hacer enlace a la información que publique la Agencia de Defensa Jurídica de la Nación siempre y cuando ésta permita identificar claramente los elementos enunciados en este aparte. </t>
  </si>
  <si>
    <t>a. Número de demandas.</t>
  </si>
  <si>
    <t>b. Estado en que se encuentra.</t>
  </si>
  <si>
    <t>c. Pretensión o cuantía de la demanda.</t>
  </si>
  <si>
    <t>d. Riesgo de pérdida.</t>
  </si>
  <si>
    <t>8. Contratación.</t>
  </si>
  <si>
    <t>8.1. Publicación de la información contractuaL</t>
  </si>
  <si>
    <t>a. 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</si>
  <si>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 Se debe contar con los vínculos que direccionen a la información publicada en el SECOP por parte del sujeto obligado.</t>
  </si>
  <si>
    <t>Art.10, Ley 1712 de 2014 Art.7, Dec. 103 de 2015</t>
  </si>
  <si>
    <t>8.2. Publicación de la ejecución de contratos</t>
  </si>
  <si>
    <t>a. Aprobaciones, autorizaciones, requerimientos o informes del supervisor o del interventor, que prueben la ejecución de los contratos.</t>
  </si>
  <si>
    <t>Art.10, Ley 1712 de 2014 Arts. 8 y 9, Dec. 103 de 2015</t>
  </si>
  <si>
    <t>8.3. Publicación de procedimientos, lineamientos y políticas en materia de adquisición y compras</t>
  </si>
  <si>
    <t>a. Manual de contratación, que contiene los procedimientos, lineamientos y políticas en materia de adquisición y compras.</t>
  </si>
  <si>
    <t>Los sujetos obligados que contratan con cargo a recursos públicos deberán publicar el manual de contratación, que contienen los procedimientos, lineamientos y políticas en materia de adquisición y compras, expedido conforme a las directrices señaladas por la Agencia Nacional de Contratación Publica – Colombia Compra Eficiente o el que haga sus veces. Para el resto de sujetos obligados dichos procedimientos, lineamientos, y políticas se realizarán de acuerdo a su normatividad interna.</t>
  </si>
  <si>
    <t>Art.11, Lit g), Ley 1712 de 2014 Art .9, Dec. 103 de 2015</t>
  </si>
  <si>
    <t>8.4. Plan Anual de Adquisiciones</t>
  </si>
  <si>
    <t>a. Plan Anual de Adquisiciones (PAA) a través  el enlace que direccione al PAA en SECOP.</t>
  </si>
  <si>
    <r>
      <rPr>
        <sz val="11"/>
        <rFont val="Calibri"/>
        <family val="2"/>
        <charset val="1"/>
      </rPr>
      <t xml:space="preserve">Los sujetos obligados que contratan con cargo a recursos públicos o recursos públicos y privados, deben publicar en el SECOP el PAA para los recursos de carácter público que ejecutarán en el año (Categoría 6.2 f) de la Res. 3564 de 2015 y de esta matriz). </t>
    </r>
    <r>
      <rPr>
        <sz val="11"/>
        <rFont val="Calibri"/>
        <family val="2"/>
      </rPr>
      <t>Los sujetos obligados que no contratan con cargo a recursos públicos no están obligados a publicar su PAA.</t>
    </r>
  </si>
  <si>
    <t>Art. 9, Lit. e), Ley 1712 de 2014 Art. 74, Ley 1474 de 2011 Dec. 103 de 2015</t>
  </si>
  <si>
    <t>9. Trámites y servicios.</t>
  </si>
  <si>
    <t>9.1. Trámites y servicios</t>
  </si>
  <si>
    <t xml:space="preserve">Trámites que se adelanten ante las mismas, señalando: </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</si>
  <si>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 Lo demás sujetos obligados deberán publicar en su sitio web el detalle de todos los servicios que brindan directamente al público, incluyendo todos los literales del presente numeral.</t>
  </si>
  <si>
    <t>Art.11, literales a) y b), Ley 1712 de 2014 Art.6, Dec. 103 de 2015 Ley 962 de 2005 Decreto-ley 019 de 2012</t>
  </si>
  <si>
    <t>a. La norma que los sustenta.</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</si>
  <si>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 Los demás sujetos obligados deberán publicar en su sitio web el detalle de todos los servicios que brindan directamente al público, incluyendo todos los literales del presente numeral.</t>
  </si>
  <si>
    <t xml:space="preserve">b. Los procedimientos o protocolos de atención. </t>
  </si>
  <si>
    <t>c. Los costos.</t>
  </si>
  <si>
    <t>No se determina si tiene costo los tramites o no aplica</t>
  </si>
  <si>
    <t>d. Los formatos y formularios requeridos, indicando y facilitando el acceso a aquellos que se encuentran disponibles en línea.</t>
  </si>
  <si>
    <t>10. Instrumentos de gestión de información pública.</t>
  </si>
  <si>
    <t xml:space="preserve">10.1. Información Mínima </t>
  </si>
  <si>
    <t>Recuerde que de acuerdo al numeral 10.1 del Anexo 1 de la Resolución 3564 de 2015 de MINTIC, cuando la información mínima requerida a publicar de que tratan los artículos 9,10 y 11 de la Ley 1712 de 2014 se encuentre en otra sección del sitio web o en un sistema de información, los sujetos obligados deben identificar la información que reposa en estos y habilitar los enlaces para permitir el acceso a la misma.</t>
  </si>
  <si>
    <t xml:space="preserve">10.2. Registro de Activos de Información </t>
  </si>
  <si>
    <t xml:space="preserve">El Registro de Activos de información es el inventario de la información pública que el sujeto obligado genere, obtenga, adquiera, transforme o controle en su calidad de tal y debe cumplir con las siguientes características: </t>
  </si>
  <si>
    <t>El sujeto obligado debe identificar, gestionar, clasificar, organizar, conservar y actualizar el Registro de Activos de Información (RAI) de acuerdo con los procedimientos, lineamientos, valoración y tiempos definidos en su programa de Gestión Documental.</t>
  </si>
  <si>
    <t>Arts.13 y 16, Ley 1712 de 2014 Arts. 37 y 38, Dec. 103 de 2015</t>
  </si>
  <si>
    <t>a. En formato excel y disponible en datos abiertos.</t>
  </si>
  <si>
    <t>b. Disponible en el portal www.datos.gov.co.</t>
  </si>
  <si>
    <t>c. Nombre o título de la categoría de información.</t>
  </si>
  <si>
    <t>d. Descripción del contenido de la categoría de la información.</t>
  </si>
  <si>
    <t>e. Idioma.</t>
  </si>
  <si>
    <t>f. Medio de conservación (físico, análogo y/o digital).</t>
  </si>
  <si>
    <t>g. Formato (hoja de cálculo, imagen, audio, video, documento de texto, etc).</t>
  </si>
  <si>
    <t>h. Información publicada o disponible.</t>
  </si>
  <si>
    <t>i. Adoptado y actualizado por medio de acto administrativo o documento equivalente de acuerdo con el régimen legal al sujeto obligado, de conformidad con lo establecido por el acuerdo No. 004 de 2013 del Archivo General de la Nación</t>
  </si>
  <si>
    <t>No se observo acto administrativo de adopción o actualización</t>
  </si>
  <si>
    <t>10.3. Índice de Información Clasificada y Reservada</t>
  </si>
  <si>
    <t>El Índice de información Clasificada y Reservada es el inventario de la información pública generada, obtenida, adquirida o controlada por el sujeto obligado, en calidad de tal, que ha sido calificada como clasificada o reservada y debe cumplir con las siguientes características:</t>
  </si>
  <si>
    <t>El sujeto obligado debe identificar, gestionar, clasificar, organizar y conservar el Índice de Información Clasificada y Reservada de acuerdo con los procedimientos, lineamientos, valoración y tiempos definidos en su programa de Gestión Documental. El Índice de Información Clasificada y Reservada debe actualizarse cada vez que una información sea calificada como clasificada y reservada y cuando dicha calificación se levante, conforme a lo establecido en el mismo índice y en el Programa de Gestión Documental.</t>
  </si>
  <si>
    <t xml:space="preserve"> Art.20, Ley 1712 de 2014,  Arts. 24, 27, 28, 29, 30, 31, 32 y 33, Dec. 103 de 2015</t>
  </si>
  <si>
    <t>d. Nombre o título de la información.</t>
  </si>
  <si>
    <t>g. Fecha de generación de la información.</t>
  </si>
  <si>
    <t>h. Nombre del responsable de la información.</t>
  </si>
  <si>
    <t>i. Objetivo legítimo de la excepción.</t>
  </si>
  <si>
    <t>j. Fundamento constitucional o legal.</t>
  </si>
  <si>
    <t>k. Fundamento jurídico de la excepción.</t>
  </si>
  <si>
    <t>l. Excepción total o parcial.</t>
  </si>
  <si>
    <t>m. Fecha de la calificación.</t>
  </si>
  <si>
    <t>n. Plazo de clasificación o reserva.</t>
  </si>
  <si>
    <t>o. Adoptado y actualizado por medio de acto administrativo o documento equivalente de acuerdo con el régimen legal al sujeto obligado, de conformidad con lo establecido por el acuerdo No. 004 de 2013 del Archivo General de la Nación.</t>
  </si>
  <si>
    <t>10.4. Esquema de Publicación de Información</t>
  </si>
  <si>
    <t>Esquema de Publicación de la Información, con las siguientes características:</t>
  </si>
  <si>
    <t>El sujeto obligado debe identificar, gestionar, clasificar, organizar y conservar Esquema de Publicación de Información de acuerdo con los procedimientos, lineamientos, valoración y tiempos definidos en su programa de gestión documental.</t>
  </si>
  <si>
    <t xml:space="preserve"> Art. 12, Ley 1712 de 2014 Arts. 41 y 42,  Dec. 103 de 2015 </t>
  </si>
  <si>
    <t>a. Nombre o título de la información.</t>
  </si>
  <si>
    <t>b. Idioma.</t>
  </si>
  <si>
    <t>c. Medio de conservación (físico, análogo y/o digital).</t>
  </si>
  <si>
    <t>d. Formato (hoja de cálculo, imagen, audio, video, documento de texto, etc).</t>
  </si>
  <si>
    <t>e. Fecha de generación de la información.</t>
  </si>
  <si>
    <t>f. Frecuencia de actualización.</t>
  </si>
  <si>
    <t>g. Lugar de consulta.</t>
  </si>
  <si>
    <t>h. Nombre de responsable de la producción de la información.</t>
  </si>
  <si>
    <t>i. Nombre de responsable de la información.</t>
  </si>
  <si>
    <t>j. Procedimiento participativo para la adopción y actualización del Esquema de Publicación. Los sujetos obligados, de acuerdo con el régimen legal aplicable, implementarán mecanismos de consulta a ciudadanos, interesados o usuarios con el fin de identificar información que pueda publicarse de manera proactiva y establecer los formatos alternativos que faciliten la accesibilidad a poblaciones específicas.</t>
  </si>
  <si>
    <t>No se observo procedimiento participativo que permitiera ver la adopción o actualización de esquema de publicación</t>
  </si>
  <si>
    <t>k. Adoptado y actualizado por medio de acto administrativo o documento equivalente de acuerdo con el régimen legal al sujeto obligado, de conformidad con lo establecido por el acuerdo No. 004 de 2013 del Archivo General de la Nación.</t>
  </si>
  <si>
    <t>10.5. Programa de Gestión Documental</t>
  </si>
  <si>
    <t>a. Plan para facilitar la identificación, gestión, clasificación, organización, conservación y disposición de la información pública, elaborado según lineamientos del Decreto 2609 de 2012, o las normas que lo sustituyan o modifiquen.</t>
  </si>
  <si>
    <t>Los sujetos obligados de naturaleza privada que no están cobijados por el Decreto 2609 de 2012, o el que lo complemente o sustituya, deben cumplir, en la elaboración del programa de Gestión Documental, como mínimo con lo siguiente: 1. Política de Gestión Documental. 2. Tablas de Retención Documental. 3. Archivo Institucional. 4. Políticas para la gestión de documentos electrónicos (Preservación y custodia digital). 5. Integrarse al Sistema Nacional de Archivos.</t>
  </si>
  <si>
    <t xml:space="preserve"> Arts. 15 y 17, Ley 1712 de 2014 Arts. 44 al 50, Dec. 103 de 2015</t>
  </si>
  <si>
    <t>b. Adoptado y actualizado por medio de acto administrativo o documento equivalente de acuerdo con el régimen legal al sujeto obligado, de conformidad con lo establecido por el acuerdo No. 004 de 2013 del Archivo General de la Nación</t>
  </si>
  <si>
    <t>10.6. Tablas de Retención Documental</t>
  </si>
  <si>
    <t xml:space="preserve">a. Listado de series, con sus correspondientes tipos documentales, a las cuales se asigna el tiempo de permanencia en cada etapa del ciclo vital de los documentos. </t>
  </si>
  <si>
    <t>Es el Instrumento que permite establecer cuáles son los documentos de una entidad, su necesidad e importancia en términos de tiempo de conservación y preservación y que debe hacerse con ellos una vez finalice su vigencia o utilidad.</t>
  </si>
  <si>
    <t xml:space="preserve"> Art. 13, Ley 1712 de 2014 Art. 4, Par. 1, Dec. 103 de 2015 Acuerdo 004 de 2013, AGN</t>
  </si>
  <si>
    <t>b. Adoptadas y actualizadas por medio de acto administrativo o documento equivalente de acuerdo con el régimen legal al sujeto obligado, de conformidad con lo establecido por el acuerdo No. 004 de 2013 del Archivo General de la Nación.</t>
  </si>
  <si>
    <t>10.7. Registro de publicaciones</t>
  </si>
  <si>
    <t>a. 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</si>
  <si>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</si>
  <si>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</si>
  <si>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b. Automáticamente disponibles.</t>
  </si>
  <si>
    <t>10.8. Costos de reproducción</t>
  </si>
  <si>
    <t>a. Costos de reproducción de la información pública.</t>
  </si>
  <si>
    <t>Arts. 20 y 21, Dec. 103 de 2015</t>
  </si>
  <si>
    <t>b. 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</si>
  <si>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</si>
  <si>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10.9. Mecanismos para presentar quejas y reclamos en relación con omisiones o acciones del sujeto obligado</t>
  </si>
  <si>
    <t>a. Información sobre los mecanismos para presentar quejas y reclamos en relación con omisiones o acciones del sujeto obligado, y la manera como un particular puede comunicar una irregularidad ante los entes que ejercen control sobre la misma.</t>
  </si>
  <si>
    <t>Publicar la dirección, correo electrónico, teléfono y/o enlace al sistema de denuncias, tanto del sujeto obligado como de los entes que ejercen control sobre el mismo, donde las personas puedan presentar una queja y reclamo sobre acciones u omisiones del sujeto obligado.</t>
  </si>
  <si>
    <t>Art.11, Lit. h), Ley 1712 de 2014  Art. 16, Dec. 103 de 2015 Par. 1 y 2</t>
  </si>
  <si>
    <t>10.10. Informe de Peticiones, quejas, reclamos, denuncias y solicitudes de acceso a la información</t>
  </si>
  <si>
    <t xml:space="preserve">a. Informe de todas las peticiones, quejas, reclamos, denuncias y solicitudes de acceso a la información recibidas y los tiempos de respuesta, junto con un análisis resumido de este mismo tema. </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</si>
  <si>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</si>
  <si>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</si>
  <si>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</si>
  <si>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</si>
  <si>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b. Número de solicitudes recibidas.</t>
  </si>
  <si>
    <t>c. Número de solicitudes que fueron trasladadas a otra institución.</t>
  </si>
  <si>
    <t>d. Tiempo de respuesta a cada solicitud.</t>
  </si>
  <si>
    <t>e. Número de solicitudes en las que se negó el acceso a la información.</t>
  </si>
  <si>
    <t xml:space="preserve">OPORTUNIDAD DE MEJORA </t>
  </si>
  <si>
    <t xml:space="preserve">Fecha de inicio </t>
  </si>
  <si>
    <t xml:space="preserve">Fecha      Final </t>
  </si>
  <si>
    <t xml:space="preserve">16 de Agosto de 2021 </t>
  </si>
  <si>
    <t xml:space="preserve">6 de Septiembre de 2021 </t>
  </si>
  <si>
    <t xml:space="preserve">Colocar en el icono a la ciudadania los correos de contacto, horario y dias de atención </t>
  </si>
  <si>
    <t>Con  el fin de dar cumplimiento  a lo exigido por  Ley 1712 del 6 de marzo de 2014 la Gobernación de Cundinamarca pone a disposición de la ciudadanía la siguiente información y realiza su publicación  en el  sitio para este fin  establecido por  el Gobierno Nacional. ( ICONO )</t>
  </si>
  <si>
    <t xml:space="preserve">Publicar los eventos de la secretaría del mes. Los direcctores debeen reportar los cinco primeros de cada mes </t>
  </si>
  <si>
    <t xml:space="preserve">Colocar el glosario directamente sin link colocarlo en el icono servicio al ciudadano </t>
  </si>
  <si>
    <t>31 de dic 2021</t>
  </si>
  <si>
    <t>1. Mecanismos de contacto con el sujeto obligado</t>
  </si>
  <si>
    <t xml:space="preserve">Actualizar la hoja de vida en el sigep de Contratistas y funcionarios. </t>
  </si>
  <si>
    <t xml:space="preserve">Responsable </t>
  </si>
  <si>
    <t xml:space="preserve">Diana Lozada </t>
  </si>
  <si>
    <t xml:space="preserve">Directores y Diana Lozada </t>
  </si>
  <si>
    <t xml:space="preserve">En  Isolucion al listado maestro de documentos de procesos y procedimientos de GBTH url Autenticada </t>
  </si>
  <si>
    <t xml:space="preserve">Luz Angela Romero  y Diana Lozada </t>
  </si>
  <si>
    <t xml:space="preserve">Funcionarios, contratistas Directores y Diana Lozada </t>
  </si>
  <si>
    <t xml:space="preserve">Publicar el avance de los proyectos de inversión que tiene la SFP </t>
  </si>
  <si>
    <t xml:space="preserve">Publicar el informe de gestión 2020,y los  informes de rendición de cuentas a los organismos de control de acuerdo a lo que corresponda  incluidos los internos de  la OCI </t>
  </si>
  <si>
    <t>Publicar todos los planes de mejoramiento incluido los reportes de SIGEP</t>
  </si>
  <si>
    <t xml:space="preserve">Validar que la Declaración de bienes y restas de la Secretaria que se pueda abrir </t>
  </si>
  <si>
    <t>Establecer link con entidades que adelanten control con SFP</t>
  </si>
  <si>
    <t xml:space="preserve"> Diana Lozada </t>
  </si>
  <si>
    <t xml:space="preserve">Publicar los  informes de supervisión o del interventor de los contratos </t>
  </si>
  <si>
    <t xml:space="preserve">Públicar el ultimo registro de activos de información de la SFP </t>
  </si>
  <si>
    <t xml:space="preserve">Públicar el indice de información clasificada y reservada de la SFP </t>
  </si>
  <si>
    <t xml:space="preserve">Publicar el ultimo esquema de publicación de información regulado por Secretaria General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</si>
</sst>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color theme="1"/>
      <name val="Calibri"/>
      <family val="2"/>
      <scheme val="minor"/>
    </font>
    <font>
      <b/>
      <sz val="11"/>
      <name val="Calibri"/>
      <family val="2"/>
      <charset val="1"/>
    </font>
    <font>
      <b/>
      <sz val="11"/>
      <name val="Calibri"/>
      <family val="2"/>
    </font>
    <font>
      <sz val="11"/>
      <name val="Calibri"/>
      <family val="2"/>
      <charset val="1"/>
    </font>
    <font>
      <b/>
      <sz val="11"/>
      <color rgb="FF000000"/>
      <name val="Calibri"/>
      <family val="2"/>
      <charset val="1"/>
    </font>
    <font>
      <sz val="12"/>
      <name val="Calibri"/>
      <family val="2"/>
      <charset val="1"/>
    </font>
    <font>
      <sz val="11"/>
      <color rgb="FFFF0000"/>
      <name val="Calibri"/>
      <family val="2"/>
      <charset val="1"/>
    </font>
    <font>
      <sz val="11"/>
      <name val="Calibri"/>
      <family val="2"/>
    </font>
    <font>
      <sz val="11"/>
      <color theme="1"/>
      <name val="Calibri"/>
      <family val="2"/>
    </font>
  </fonts>
  <fills count="8">
    <fill>
      <patternFill patternType="none"/>
    </fill>
    <fill>
      <patternFill patternType="gray125"/>
    </fill>
    <fill>
      <patternFill patternType="solid">
        <fgColor rgb="FFC0C0C0"/>
        <bgColor rgb="FFCCCCFF"/>
      </patternFill>
    </fill>
    <fill>
      <patternFill patternType="solid">
        <fgColor theme="5" tint="0.59999389629810485"/>
        <bgColor rgb="FFCCCCFF"/>
      </patternFill>
    </fill>
    <fill>
      <patternFill patternType="solid">
        <fgColor rgb="FFFFFFFF"/>
        <bgColor rgb="FFFFFFCC"/>
      </patternFill>
    </fill>
    <fill>
      <patternFill patternType="solid">
        <fgColor rgb="FF92D050"/>
        <bgColor indexed="64"/>
      </patternFill>
    </fill>
    <fill>
      <patternFill patternType="solid">
        <fgColor rgb="FFC00000"/>
        <bgColor indexed="64"/>
      </patternFill>
    </fill>
    <fill>
      <patternFill patternType="solid">
        <fgColor theme="9" tint="0.39997558519241921"/>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thin">
        <color auto="1"/>
      </bottom>
      <diagonal/>
    </border>
    <border>
      <left style="thin">
        <color auto="1"/>
      </left>
      <right/>
      <top style="thin">
        <color auto="1"/>
      </top>
      <bottom/>
      <diagonal/>
    </border>
    <border>
      <left style="thin">
        <color auto="1"/>
      </left>
      <right/>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top style="thin">
        <color auto="1"/>
      </top>
      <bottom style="thin">
        <color auto="1"/>
      </bottom>
      <diagonal/>
    </border>
    <border>
      <left style="medium">
        <color indexed="64"/>
      </left>
      <right style="thin">
        <color auto="1"/>
      </right>
      <top style="medium">
        <color indexed="64"/>
      </top>
      <bottom/>
      <diagonal/>
    </border>
    <border>
      <left/>
      <right/>
      <top style="medium">
        <color indexed="64"/>
      </top>
      <bottom/>
      <diagonal/>
    </border>
    <border>
      <left/>
      <right/>
      <top/>
      <bottom style="medium">
        <color indexed="64"/>
      </bottom>
      <diagonal/>
    </border>
    <border>
      <left style="thin">
        <color auto="1"/>
      </left>
      <right/>
      <top/>
      <bottom/>
      <diagonal/>
    </border>
    <border>
      <left style="medium">
        <color indexed="64"/>
      </left>
      <right/>
      <top style="medium">
        <color indexed="64"/>
      </top>
      <bottom/>
      <diagonal/>
    </border>
    <border>
      <left style="medium">
        <color indexed="64"/>
      </left>
      <right/>
      <top/>
      <bottom style="medium">
        <color indexed="64"/>
      </bottom>
      <diagonal/>
    </border>
  </borders>
  <cellStyleXfs count="2">
    <xf numFmtId="0" fontId="0" fillId="0" borderId="0"/>
    <xf numFmtId="9" fontId="1" fillId="0" borderId="0" applyFont="0" applyFill="0" applyBorder="0" applyAlignment="0" applyProtection="0"/>
  </cellStyleXfs>
  <cellXfs count="107">
    <xf numFmtId="0" fontId="0" fillId="0" borderId="0" xfId="0"/>
    <xf numFmtId="0" fontId="2" fillId="0" borderId="0" xfId="0" applyFont="1" applyAlignment="1" applyProtection="1">
      <alignment vertical="top" wrapText="1"/>
    </xf>
    <xf numFmtId="0" fontId="5" fillId="0" borderId="0" xfId="0" applyFont="1" applyAlignment="1" applyProtection="1">
      <alignment vertical="top"/>
    </xf>
    <xf numFmtId="0" fontId="2" fillId="2" borderId="1" xfId="0" applyFont="1" applyFill="1" applyBorder="1" applyAlignment="1" applyProtection="1">
      <alignment horizontal="center" vertical="top" wrapText="1"/>
    </xf>
    <xf numFmtId="0" fontId="2" fillId="3" borderId="1" xfId="0" applyFont="1" applyFill="1" applyBorder="1" applyAlignment="1" applyProtection="1">
      <alignment horizontal="center" vertical="center" wrapText="1"/>
    </xf>
    <xf numFmtId="9" fontId="2" fillId="3" borderId="1" xfId="1" applyFont="1" applyFill="1" applyBorder="1" applyAlignment="1" applyProtection="1">
      <alignment horizontal="center" vertical="center" wrapText="1"/>
    </xf>
    <xf numFmtId="0" fontId="2" fillId="3" borderId="1" xfId="0" applyFont="1" applyFill="1" applyBorder="1" applyAlignment="1" applyProtection="1">
      <alignment horizontal="center" vertical="top" wrapText="1"/>
    </xf>
    <xf numFmtId="0" fontId="4" fillId="0" borderId="1" xfId="0" applyFont="1" applyBorder="1" applyAlignment="1" applyProtection="1">
      <alignment vertical="top" wrapText="1"/>
    </xf>
    <xf numFmtId="3" fontId="0" fillId="0" borderId="1" xfId="0" applyNumberFormat="1" applyBorder="1" applyAlignment="1" applyProtection="1">
      <alignment vertical="top"/>
    </xf>
    <xf numFmtId="9" fontId="4" fillId="0" borderId="1" xfId="1" applyFont="1" applyFill="1" applyBorder="1" applyAlignment="1" applyProtection="1">
      <alignment horizontal="center" vertical="top"/>
    </xf>
    <xf numFmtId="0" fontId="4" fillId="0" borderId="1" xfId="0" applyFont="1" applyBorder="1" applyAlignment="1" applyProtection="1">
      <alignment vertical="top" wrapText="1"/>
    </xf>
    <xf numFmtId="0" fontId="4" fillId="0" borderId="1" xfId="0" applyFont="1" applyFill="1" applyBorder="1" applyAlignment="1" applyProtection="1">
      <alignment horizontal="center" vertical="center" wrapText="1"/>
    </xf>
    <xf numFmtId="9" fontId="4" fillId="0" borderId="1" xfId="1" applyFont="1" applyFill="1" applyBorder="1" applyAlignment="1" applyProtection="1">
      <alignment horizontal="center" vertical="center" wrapText="1"/>
    </xf>
    <xf numFmtId="0" fontId="4" fillId="0" borderId="1" xfId="0" applyFont="1" applyFill="1" applyBorder="1" applyAlignment="1" applyProtection="1">
      <alignment vertical="top" wrapText="1"/>
    </xf>
    <xf numFmtId="9" fontId="4" fillId="0" borderId="2" xfId="1" applyFont="1" applyFill="1" applyBorder="1" applyAlignment="1" applyProtection="1">
      <alignment horizontal="center" vertical="center" wrapText="1"/>
    </xf>
    <xf numFmtId="0" fontId="4" fillId="4" borderId="1" xfId="0" applyFont="1" applyFill="1" applyBorder="1" applyAlignment="1" applyProtection="1">
      <alignment vertical="top" wrapText="1"/>
    </xf>
    <xf numFmtId="0" fontId="0" fillId="0" borderId="1" xfId="0" applyFill="1" applyBorder="1" applyAlignment="1" applyProtection="1">
      <alignment vertical="top"/>
    </xf>
    <xf numFmtId="0" fontId="0" fillId="0" borderId="1" xfId="0" applyBorder="1" applyAlignment="1" applyProtection="1">
      <alignment vertical="top"/>
    </xf>
    <xf numFmtId="9" fontId="4" fillId="0" borderId="1" xfId="1" applyFont="1" applyFill="1" applyBorder="1" applyAlignment="1" applyProtection="1">
      <alignment horizontal="center" vertical="top" wrapText="1"/>
    </xf>
    <xf numFmtId="0" fontId="9" fillId="0" borderId="1" xfId="0" applyFont="1" applyFill="1" applyBorder="1" applyAlignment="1" applyProtection="1">
      <alignment horizontal="center" vertical="top" wrapText="1"/>
    </xf>
    <xf numFmtId="0" fontId="7" fillId="0" borderId="1" xfId="0" applyFont="1" applyFill="1" applyBorder="1" applyAlignment="1" applyProtection="1">
      <alignment vertical="top" wrapText="1"/>
    </xf>
    <xf numFmtId="0" fontId="9" fillId="0" borderId="1" xfId="0" applyFont="1" applyFill="1" applyBorder="1" applyAlignment="1" applyProtection="1">
      <alignment vertical="top" wrapText="1"/>
    </xf>
    <xf numFmtId="0" fontId="0" fillId="0" borderId="1" xfId="0" applyFill="1" applyBorder="1" applyAlignment="1" applyProtection="1">
      <alignment horizontal="center" vertical="center"/>
    </xf>
    <xf numFmtId="14" fontId="0" fillId="0" borderId="5" xfId="0" applyNumberFormat="1" applyBorder="1" applyAlignment="1" applyProtection="1">
      <alignment vertical="top"/>
    </xf>
    <xf numFmtId="0" fontId="4" fillId="6" borderId="1" xfId="0" applyFont="1" applyFill="1" applyBorder="1" applyAlignment="1" applyProtection="1">
      <alignment horizontal="center" vertical="center" wrapText="1"/>
    </xf>
    <xf numFmtId="0" fontId="4" fillId="0" borderId="6" xfId="0" applyFont="1" applyFill="1" applyBorder="1" applyAlignment="1" applyProtection="1">
      <alignment vertical="top" wrapText="1"/>
    </xf>
    <xf numFmtId="0" fontId="0" fillId="0" borderId="8" xfId="0" applyBorder="1" applyAlignment="1">
      <alignment wrapText="1"/>
    </xf>
    <xf numFmtId="0" fontId="4" fillId="0" borderId="3" xfId="0" applyFont="1" applyFill="1" applyBorder="1" applyAlignment="1" applyProtection="1">
      <alignment vertical="top" wrapText="1"/>
    </xf>
    <xf numFmtId="0" fontId="4" fillId="0" borderId="11" xfId="0" applyFont="1" applyFill="1" applyBorder="1" applyAlignment="1" applyProtection="1">
      <alignment vertical="top" wrapText="1"/>
    </xf>
    <xf numFmtId="0" fontId="0" fillId="0" borderId="12" xfId="0" applyBorder="1"/>
    <xf numFmtId="0" fontId="0" fillId="0" borderId="8" xfId="0" applyBorder="1"/>
    <xf numFmtId="0" fontId="0" fillId="0" borderId="1" xfId="0" applyBorder="1"/>
    <xf numFmtId="0" fontId="0" fillId="0" borderId="1" xfId="0" applyBorder="1" applyAlignment="1">
      <alignment wrapText="1"/>
    </xf>
    <xf numFmtId="0" fontId="4" fillId="0" borderId="4" xfId="0" applyFont="1" applyFill="1" applyBorder="1" applyAlignment="1" applyProtection="1">
      <alignment vertical="top" wrapText="1"/>
    </xf>
    <xf numFmtId="0" fontId="0" fillId="0" borderId="1" xfId="0" applyBorder="1" applyAlignment="1">
      <alignment vertical="top" wrapText="1"/>
    </xf>
    <xf numFmtId="0" fontId="4" fillId="0" borderId="1" xfId="0" applyFont="1" applyBorder="1" applyAlignment="1" applyProtection="1">
      <alignment vertical="top" wrapText="1"/>
    </xf>
    <xf numFmtId="0" fontId="4" fillId="7" borderId="1" xfId="0" applyFont="1" applyFill="1" applyBorder="1" applyAlignment="1" applyProtection="1">
      <alignment horizontal="center" vertical="center" wrapText="1"/>
    </xf>
    <xf numFmtId="0" fontId="0" fillId="0" borderId="10" xfId="0" applyBorder="1" applyAlignment="1">
      <alignment wrapText="1"/>
    </xf>
    <xf numFmtId="0" fontId="0" fillId="0" borderId="10" xfId="0" applyBorder="1"/>
    <xf numFmtId="0" fontId="0" fillId="0" borderId="0" xfId="0" applyBorder="1" applyAlignment="1">
      <alignment wrapText="1"/>
    </xf>
    <xf numFmtId="0" fontId="0" fillId="0" borderId="1" xfId="0" applyBorder="1" applyAlignment="1">
      <alignment vertical="center" wrapText="1"/>
    </xf>
    <xf numFmtId="0" fontId="0" fillId="0" borderId="10" xfId="0" applyBorder="1" applyAlignment="1">
      <alignment vertical="center" wrapText="1"/>
    </xf>
    <xf numFmtId="0" fontId="0" fillId="0" borderId="1" xfId="0" applyBorder="1" applyAlignment="1">
      <alignment vertical="center"/>
    </xf>
    <xf numFmtId="0" fontId="0" fillId="0" borderId="1" xfId="0" applyBorder="1" applyAlignment="1">
      <alignment horizontal="left"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2" xfId="0" applyFill="1" applyBorder="1" applyAlignment="1" applyProtection="1">
      <alignment horizontal="center" vertical="top"/>
    </xf>
    <xf numFmtId="0" fontId="0" fillId="0" borderId="4" xfId="0" applyFill="1" applyBorder="1" applyAlignment="1" applyProtection="1">
      <alignment horizontal="center" vertical="top"/>
    </xf>
    <xf numFmtId="0" fontId="0" fillId="0" borderId="3" xfId="0" applyFill="1" applyBorder="1" applyAlignment="1" applyProtection="1">
      <alignment horizontal="center" vertical="top"/>
    </xf>
    <xf numFmtId="0" fontId="0" fillId="5" borderId="12" xfId="0" applyFill="1" applyBorder="1" applyAlignment="1">
      <alignment horizontal="center" wrapText="1"/>
    </xf>
    <xf numFmtId="0" fontId="0" fillId="5" borderId="13" xfId="0" applyFill="1" applyBorder="1" applyAlignment="1">
      <alignment horizontal="center" wrapText="1"/>
    </xf>
    <xf numFmtId="0" fontId="0" fillId="0" borderId="2" xfId="0" applyBorder="1" applyAlignment="1">
      <alignment horizontal="center" wrapText="1"/>
    </xf>
    <xf numFmtId="0" fontId="0" fillId="0" borderId="4" xfId="0" applyBorder="1" applyAlignment="1">
      <alignment horizontal="center" wrapText="1"/>
    </xf>
    <xf numFmtId="0" fontId="0" fillId="0" borderId="3" xfId="0" applyBorder="1" applyAlignment="1">
      <alignment horizont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wrapText="1"/>
    </xf>
    <xf numFmtId="0" fontId="0" fillId="0" borderId="14" xfId="0" applyBorder="1" applyAlignment="1">
      <alignment horizontal="center" vertical="center" wrapText="1"/>
    </xf>
    <xf numFmtId="0" fontId="0" fillId="0" borderId="7" xfId="0" applyBorder="1" applyAlignment="1">
      <alignment horizontal="center" vertical="center" wrapText="1"/>
    </xf>
    <xf numFmtId="0" fontId="0" fillId="5" borderId="8" xfId="0" applyFill="1" applyBorder="1" applyAlignment="1">
      <alignment horizontal="center"/>
    </xf>
    <xf numFmtId="0" fontId="0" fillId="5" borderId="9" xfId="0" applyFill="1" applyBorder="1" applyAlignment="1">
      <alignment horizontal="center"/>
    </xf>
    <xf numFmtId="0" fontId="0" fillId="5" borderId="15" xfId="0" applyFill="1" applyBorder="1" applyAlignment="1">
      <alignment horizontal="center" wrapText="1"/>
    </xf>
    <xf numFmtId="0" fontId="0" fillId="5" borderId="16" xfId="0" applyFill="1" applyBorder="1" applyAlignment="1">
      <alignment horizontal="center" wrapText="1"/>
    </xf>
    <xf numFmtId="0" fontId="0" fillId="5" borderId="1" xfId="0" applyFill="1" applyBorder="1" applyAlignment="1">
      <alignment horizontal="center" wrapText="1"/>
    </xf>
    <xf numFmtId="0" fontId="4" fillId="0" borderId="1" xfId="0" applyFont="1" applyBorder="1" applyAlignment="1" applyProtection="1">
      <alignment vertical="top" wrapText="1"/>
    </xf>
    <xf numFmtId="9" fontId="4" fillId="0" borderId="2" xfId="1" applyFont="1" applyFill="1" applyBorder="1" applyAlignment="1" applyProtection="1">
      <alignment horizontal="center" vertical="center" wrapText="1"/>
    </xf>
    <xf numFmtId="9" fontId="4" fillId="0" borderId="3" xfId="1" applyFont="1" applyFill="1" applyBorder="1" applyAlignment="1" applyProtection="1">
      <alignment horizontal="center" vertical="center" wrapText="1"/>
    </xf>
    <xf numFmtId="0" fontId="0" fillId="0" borderId="2" xfId="0" applyFill="1" applyBorder="1" applyAlignment="1" applyProtection="1">
      <alignment horizontal="left" vertical="top"/>
    </xf>
    <xf numFmtId="0" fontId="0" fillId="0" borderId="3" xfId="0" applyFill="1" applyBorder="1" applyAlignment="1" applyProtection="1">
      <alignment horizontal="left" vertical="top"/>
    </xf>
    <xf numFmtId="0" fontId="0" fillId="0" borderId="2" xfId="0" applyFill="1" applyBorder="1" applyAlignment="1" applyProtection="1">
      <alignment horizontal="left" vertical="top" wrapText="1"/>
    </xf>
    <xf numFmtId="0" fontId="0" fillId="0" borderId="4" xfId="0" applyFill="1" applyBorder="1" applyAlignment="1" applyProtection="1">
      <alignment horizontal="left" vertical="top" wrapText="1"/>
    </xf>
    <xf numFmtId="0" fontId="0" fillId="0" borderId="3" xfId="0" applyFill="1" applyBorder="1" applyAlignment="1" applyProtection="1">
      <alignment horizontal="left" vertical="top" wrapText="1"/>
    </xf>
    <xf numFmtId="0" fontId="4" fillId="0" borderId="0" xfId="0" applyFont="1" applyAlignment="1" applyProtection="1">
      <alignment horizontal="center" vertical="top" wrapText="1"/>
    </xf>
    <xf numFmtId="0" fontId="3" fillId="0" borderId="0" xfId="0" applyFont="1" applyAlignment="1" applyProtection="1">
      <alignment horizontal="left" vertical="top"/>
    </xf>
    <xf numFmtId="0" fontId="4" fillId="6" borderId="2" xfId="0" applyFont="1" applyFill="1" applyBorder="1" applyAlignment="1" applyProtection="1">
      <alignment horizontal="center" vertical="center" wrapText="1"/>
    </xf>
    <xf numFmtId="0" fontId="4" fillId="6" borderId="3" xfId="0" applyFont="1" applyFill="1" applyBorder="1" applyAlignment="1" applyProtection="1">
      <alignment horizontal="center" vertical="center" wrapText="1"/>
    </xf>
    <xf numFmtId="0" fontId="4" fillId="7" borderId="2" xfId="0" applyFont="1" applyFill="1" applyBorder="1" applyAlignment="1" applyProtection="1">
      <alignment horizontal="center" vertical="center" wrapText="1"/>
    </xf>
    <xf numFmtId="0" fontId="4" fillId="7" borderId="3" xfId="0" applyFont="1" applyFill="1" applyBorder="1" applyAlignment="1" applyProtection="1">
      <alignment horizontal="center" vertical="center" wrapText="1"/>
    </xf>
    <xf numFmtId="0" fontId="0" fillId="0" borderId="2" xfId="0" applyFill="1" applyBorder="1" applyAlignment="1" applyProtection="1">
      <alignment horizontal="center" vertical="center" wrapText="1"/>
    </xf>
    <xf numFmtId="0" fontId="0" fillId="0" borderId="4" xfId="0" applyFill="1" applyBorder="1" applyAlignment="1" applyProtection="1">
      <alignment horizontal="center" vertical="center" wrapText="1"/>
    </xf>
    <xf numFmtId="0" fontId="0" fillId="0" borderId="3" xfId="0" applyFill="1" applyBorder="1" applyAlignment="1" applyProtection="1">
      <alignment horizontal="center" vertical="center" wrapText="1"/>
    </xf>
    <xf numFmtId="0" fontId="2" fillId="0" borderId="1" xfId="0" applyFont="1" applyBorder="1" applyAlignment="1" applyProtection="1">
      <alignment vertical="top" wrapText="1"/>
    </xf>
    <xf numFmtId="9" fontId="4" fillId="0" borderId="1" xfId="1" applyFont="1" applyFill="1" applyBorder="1" applyAlignment="1" applyProtection="1">
      <alignment horizontal="center" vertical="top"/>
    </xf>
    <xf numFmtId="9" fontId="4" fillId="0" borderId="2" xfId="1" applyFont="1" applyFill="1" applyBorder="1" applyAlignment="1" applyProtection="1">
      <alignment horizontal="center" vertical="top"/>
    </xf>
    <xf numFmtId="9" fontId="4" fillId="0" borderId="4" xfId="1" applyFont="1" applyFill="1" applyBorder="1" applyAlignment="1" applyProtection="1">
      <alignment horizontal="center" vertical="top"/>
    </xf>
    <xf numFmtId="9" fontId="4" fillId="0" borderId="3" xfId="1" applyFont="1" applyFill="1" applyBorder="1" applyAlignment="1" applyProtection="1">
      <alignment horizontal="center" vertical="top"/>
    </xf>
    <xf numFmtId="0" fontId="4" fillId="6" borderId="4" xfId="0" applyFont="1" applyFill="1" applyBorder="1" applyAlignment="1" applyProtection="1">
      <alignment horizontal="center" vertical="center" wrapText="1"/>
    </xf>
    <xf numFmtId="9" fontId="4" fillId="0" borderId="4" xfId="1" applyFont="1" applyFill="1" applyBorder="1" applyAlignment="1" applyProtection="1">
      <alignment horizontal="center" vertical="center" wrapText="1"/>
    </xf>
    <xf numFmtId="0" fontId="7" fillId="0" borderId="1" xfId="0" applyFont="1" applyFill="1" applyBorder="1" applyAlignment="1" applyProtection="1">
      <alignment horizontal="center" vertical="top" wrapText="1"/>
    </xf>
    <xf numFmtId="0" fontId="0" fillId="0" borderId="2" xfId="0" applyFill="1" applyBorder="1" applyAlignment="1" applyProtection="1">
      <alignment horizontal="left" vertical="center" wrapText="1"/>
    </xf>
    <xf numFmtId="0" fontId="0" fillId="0" borderId="4" xfId="0" applyFill="1" applyBorder="1" applyAlignment="1" applyProtection="1">
      <alignment horizontal="left" vertical="center" wrapText="1"/>
    </xf>
    <xf numFmtId="0" fontId="0" fillId="0" borderId="3" xfId="0" applyFill="1" applyBorder="1" applyAlignment="1" applyProtection="1">
      <alignment horizontal="left" vertical="center" wrapText="1"/>
    </xf>
    <xf numFmtId="9" fontId="4" fillId="0" borderId="2" xfId="1" applyFont="1" applyFill="1" applyBorder="1" applyAlignment="1" applyProtection="1">
      <alignment horizontal="center" vertical="top" wrapText="1"/>
    </xf>
    <xf numFmtId="9" fontId="4" fillId="0" borderId="4" xfId="1" applyFont="1" applyFill="1" applyBorder="1" applyAlignment="1" applyProtection="1">
      <alignment horizontal="center" vertical="top" wrapText="1"/>
    </xf>
    <xf numFmtId="9" fontId="4" fillId="0" borderId="3" xfId="1" applyFont="1" applyFill="1" applyBorder="1" applyAlignment="1" applyProtection="1">
      <alignment horizontal="center" vertical="top" wrapText="1"/>
    </xf>
    <xf numFmtId="0" fontId="4" fillId="0" borderId="2" xfId="0" applyFont="1" applyBorder="1" applyAlignment="1" applyProtection="1">
      <alignment vertical="top" wrapText="1"/>
    </xf>
    <xf numFmtId="0" fontId="4" fillId="0" borderId="4" xfId="0" applyFont="1" applyBorder="1" applyAlignment="1" applyProtection="1">
      <alignment vertical="top" wrapText="1"/>
    </xf>
    <xf numFmtId="0" fontId="4" fillId="0" borderId="3" xfId="0" applyFont="1" applyBorder="1" applyAlignment="1" applyProtection="1">
      <alignment vertical="top" wrapText="1"/>
    </xf>
    <xf numFmtId="0" fontId="2" fillId="0" borderId="0" xfId="0" applyFont="1" applyAlignment="1" applyProtection="1">
      <alignment horizontal="center" vertical="top" wrapText="1"/>
    </xf>
    <xf numFmtId="0" fontId="2" fillId="2" borderId="1" xfId="0" applyFont="1" applyFill="1" applyBorder="1" applyAlignment="1" applyProtection="1">
      <alignment horizontal="center" vertical="top" wrapText="1"/>
    </xf>
    <xf numFmtId="0" fontId="2" fillId="3" borderId="1" xfId="0" applyFont="1" applyFill="1" applyBorder="1" applyAlignment="1" applyProtection="1">
      <alignment horizontal="center" vertical="top" wrapText="1"/>
    </xf>
    <xf numFmtId="0" fontId="2" fillId="3" borderId="6" xfId="0" applyFont="1" applyFill="1" applyBorder="1" applyAlignment="1" applyProtection="1">
      <alignment horizontal="center" vertical="top" wrapText="1"/>
    </xf>
    <xf numFmtId="0" fontId="2" fillId="3" borderId="7" xfId="0" applyFont="1" applyFill="1" applyBorder="1" applyAlignment="1" applyProtection="1">
      <alignment horizontal="center" vertical="top" wrapText="1"/>
    </xf>
    <xf numFmtId="9" fontId="4" fillId="0" borderId="10" xfId="1" applyFont="1" applyFill="1" applyBorder="1" applyAlignment="1" applyProtection="1">
      <alignment horizontal="center" vertical="top"/>
    </xf>
    <xf numFmtId="0" fontId="2" fillId="0" borderId="1" xfId="0" applyFont="1" applyBorder="1" applyAlignment="1" applyProtection="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A&#209;O%202021/ITA/MATRIZ%20DE%20CUMPLIMIEN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sheetName val="Ranking"/>
      <sheetName val="S. Mujer"/>
      <sheetName val="S. UAEGRD"/>
      <sheetName val="S. Habitat"/>
      <sheetName val="S. Felicidad"/>
      <sheetName val="S. Juridica"/>
      <sheetName val="S. Integración"/>
      <sheetName val="S. General"/>
      <sheetName val="S. TIC"/>
      <sheetName val="S. Minas"/>
      <sheetName val="S. Función"/>
      <sheetName val="S. Desarrollo"/>
      <sheetName val="S. Asuntos"/>
      <sheetName val="S. Competitividad"/>
      <sheetName val="S. Ciencia"/>
      <sheetName val="S. Ambiente"/>
      <sheetName val="S. Agricultura"/>
      <sheetName val="S. Transporte"/>
      <sheetName val="S. Salud"/>
      <sheetName val="S. Planeación"/>
      <sheetName val="S. Hacienda"/>
      <sheetName val="S. Educación"/>
      <sheetName val="S. Prensa"/>
      <sheetName val="Jefatura"/>
      <sheetName val="S. Privada"/>
      <sheetName val="OCID"/>
      <sheetName val="S. Gobiern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N163"/>
  <sheetViews>
    <sheetView tabSelected="1" topLeftCell="A86" zoomScale="96" zoomScaleNormal="96" workbookViewId="0">
      <selection activeCell="L35" sqref="L35"/>
    </sheetView>
  </sheetViews>
  <sheetFormatPr baseColWidth="10" defaultRowHeight="15" x14ac:dyDescent="0.2"/>
  <cols>
    <col min="1" max="1" width="34.33203125" customWidth="1"/>
    <col min="2" max="2" width="17.5" customWidth="1"/>
    <col min="3" max="3" width="43" customWidth="1"/>
    <col min="4" max="4" width="50" customWidth="1"/>
    <col min="10" max="10" width="31.83203125" customWidth="1"/>
    <col min="11" max="11" width="34.83203125" customWidth="1"/>
    <col min="12" max="12" width="17.6640625" customWidth="1"/>
    <col min="14" max="14" width="14.83203125" customWidth="1"/>
  </cols>
  <sheetData>
    <row r="1" spans="1:14" ht="15" customHeight="1" x14ac:dyDescent="0.2">
      <c r="A1" s="100" t="s">
        <v>0</v>
      </c>
      <c r="B1" s="100"/>
      <c r="C1" s="100"/>
      <c r="D1" s="100"/>
      <c r="E1" s="100"/>
      <c r="F1" s="100"/>
      <c r="G1" s="100"/>
      <c r="H1" s="100"/>
      <c r="I1" s="100"/>
      <c r="J1" s="100"/>
    </row>
    <row r="2" spans="1:14" ht="14.25" customHeight="1" x14ac:dyDescent="0.2">
      <c r="A2" s="1" t="s">
        <v>1</v>
      </c>
      <c r="B2" s="75" t="s">
        <v>2</v>
      </c>
      <c r="C2" s="75"/>
      <c r="D2" s="75"/>
      <c r="E2" s="75"/>
      <c r="F2" s="75"/>
      <c r="G2" s="75"/>
      <c r="H2" s="75"/>
      <c r="I2" s="75"/>
      <c r="J2" s="75"/>
    </row>
    <row r="3" spans="1:14" ht="15" customHeight="1" x14ac:dyDescent="0.2">
      <c r="A3" s="1" t="s">
        <v>3</v>
      </c>
      <c r="B3" s="74"/>
      <c r="C3" s="74"/>
      <c r="D3" s="74"/>
      <c r="E3" s="74"/>
      <c r="F3" s="74"/>
      <c r="G3" s="74"/>
      <c r="H3" s="74"/>
      <c r="I3" s="74"/>
      <c r="J3" s="74"/>
    </row>
    <row r="4" spans="1:14" ht="16" thickBot="1" x14ac:dyDescent="0.25">
      <c r="A4" s="2" t="s">
        <v>4</v>
      </c>
      <c r="B4" s="23">
        <v>44349</v>
      </c>
      <c r="C4" s="23"/>
      <c r="D4" s="23"/>
      <c r="E4" s="23"/>
      <c r="F4" s="23"/>
      <c r="G4" s="23"/>
      <c r="H4" s="23"/>
      <c r="I4" s="23"/>
      <c r="J4" s="23"/>
    </row>
    <row r="5" spans="1:14" ht="32" x14ac:dyDescent="0.2">
      <c r="A5" s="101" t="s">
        <v>5</v>
      </c>
      <c r="B5" s="101"/>
      <c r="C5" s="101"/>
      <c r="D5" s="3" t="s">
        <v>6</v>
      </c>
      <c r="E5" s="3" t="s">
        <v>7</v>
      </c>
      <c r="F5" s="3" t="s">
        <v>8</v>
      </c>
      <c r="G5" s="102" t="s">
        <v>9</v>
      </c>
      <c r="H5" s="102"/>
      <c r="I5" s="102"/>
      <c r="J5" s="103" t="s">
        <v>10</v>
      </c>
      <c r="K5" s="61" t="s">
        <v>331</v>
      </c>
      <c r="L5" s="63" t="s">
        <v>332</v>
      </c>
      <c r="M5" s="65" t="s">
        <v>333</v>
      </c>
      <c r="N5" s="50" t="s">
        <v>343</v>
      </c>
    </row>
    <row r="6" spans="1:14" ht="17" thickBot="1" x14ac:dyDescent="0.25">
      <c r="A6" s="3" t="s">
        <v>11</v>
      </c>
      <c r="B6" s="3" t="s">
        <v>12</v>
      </c>
      <c r="C6" s="3" t="s">
        <v>13</v>
      </c>
      <c r="D6" s="3"/>
      <c r="E6" s="3"/>
      <c r="F6" s="3"/>
      <c r="G6" s="4" t="s">
        <v>14</v>
      </c>
      <c r="H6" s="5" t="s">
        <v>15</v>
      </c>
      <c r="I6" s="6" t="s">
        <v>16</v>
      </c>
      <c r="J6" s="104"/>
      <c r="K6" s="62"/>
      <c r="L6" s="64"/>
      <c r="M6" s="65"/>
      <c r="N6" s="51"/>
    </row>
    <row r="7" spans="1:14" ht="81" thickBot="1" x14ac:dyDescent="0.25">
      <c r="A7" s="83" t="s">
        <v>341</v>
      </c>
      <c r="B7" s="66" t="s">
        <v>18</v>
      </c>
      <c r="C7" s="7" t="s">
        <v>19</v>
      </c>
      <c r="D7" s="7" t="s">
        <v>20</v>
      </c>
      <c r="E7" s="66" t="s">
        <v>21</v>
      </c>
      <c r="F7" s="8">
        <v>200</v>
      </c>
      <c r="G7" s="24" t="s">
        <v>22</v>
      </c>
      <c r="H7" s="12">
        <f t="shared" ref="H7:H34" si="0">IF(G7="SI",1,IF(G7="PARCIAL",0.5,IF(G7="NO APLICA","",0)))</f>
        <v>0.5</v>
      </c>
      <c r="I7" s="84">
        <f>AVERAGE(H7,H8,H9,H10,H11,H12)</f>
        <v>0.6</v>
      </c>
      <c r="J7" s="25" t="s">
        <v>23</v>
      </c>
      <c r="K7" s="26" t="s">
        <v>336</v>
      </c>
      <c r="L7" s="26" t="s">
        <v>334</v>
      </c>
      <c r="M7" s="39" t="s">
        <v>335</v>
      </c>
      <c r="N7" s="31" t="s">
        <v>344</v>
      </c>
    </row>
    <row r="8" spans="1:14" ht="60" customHeight="1" x14ac:dyDescent="0.2">
      <c r="A8" s="83"/>
      <c r="B8" s="66"/>
      <c r="C8" s="7" t="s">
        <v>24</v>
      </c>
      <c r="D8" s="7" t="s">
        <v>25</v>
      </c>
      <c r="E8" s="66"/>
      <c r="F8" s="8">
        <v>201</v>
      </c>
      <c r="G8" s="36" t="s">
        <v>26</v>
      </c>
      <c r="H8" s="12">
        <f t="shared" si="0"/>
        <v>1</v>
      </c>
      <c r="I8" s="105"/>
      <c r="J8" s="28"/>
      <c r="K8" s="29"/>
      <c r="L8" s="30"/>
      <c r="M8" s="29"/>
      <c r="N8" s="31"/>
    </row>
    <row r="9" spans="1:14" ht="8.25" hidden="1" customHeight="1" x14ac:dyDescent="0.2">
      <c r="A9" s="83"/>
      <c r="B9" s="66"/>
      <c r="C9" s="7" t="s">
        <v>27</v>
      </c>
      <c r="D9" s="7"/>
      <c r="E9" s="66"/>
      <c r="F9" s="8">
        <v>202</v>
      </c>
      <c r="G9" s="24" t="s">
        <v>22</v>
      </c>
      <c r="H9" s="12">
        <f t="shared" si="0"/>
        <v>0.5</v>
      </c>
      <c r="I9" s="84"/>
      <c r="J9" s="13"/>
      <c r="K9" s="32" t="s">
        <v>336</v>
      </c>
      <c r="L9" s="32" t="s">
        <v>334</v>
      </c>
      <c r="M9" s="37" t="s">
        <v>335</v>
      </c>
      <c r="N9" s="31"/>
    </row>
    <row r="10" spans="1:14" ht="48" x14ac:dyDescent="0.2">
      <c r="A10" s="83"/>
      <c r="B10" s="83" t="s">
        <v>28</v>
      </c>
      <c r="C10" s="7" t="s">
        <v>29</v>
      </c>
      <c r="D10" s="7" t="s">
        <v>30</v>
      </c>
      <c r="E10" s="66" t="s">
        <v>31</v>
      </c>
      <c r="F10" s="8">
        <v>205</v>
      </c>
      <c r="G10" s="24" t="s">
        <v>22</v>
      </c>
      <c r="H10" s="12">
        <f t="shared" si="0"/>
        <v>0.5</v>
      </c>
      <c r="I10" s="84"/>
      <c r="J10" s="33"/>
      <c r="K10" s="32" t="s">
        <v>336</v>
      </c>
      <c r="L10" s="32" t="s">
        <v>334</v>
      </c>
      <c r="M10" s="37" t="s">
        <v>335</v>
      </c>
      <c r="N10" s="31" t="s">
        <v>344</v>
      </c>
    </row>
    <row r="11" spans="1:14" ht="48" x14ac:dyDescent="0.2">
      <c r="A11" s="83"/>
      <c r="B11" s="66"/>
      <c r="C11" s="7" t="s">
        <v>32</v>
      </c>
      <c r="D11" s="7"/>
      <c r="E11" s="66"/>
      <c r="F11" s="8">
        <v>207</v>
      </c>
      <c r="G11" s="24" t="s">
        <v>22</v>
      </c>
      <c r="H11" s="12">
        <f t="shared" si="0"/>
        <v>0.5</v>
      </c>
      <c r="I11" s="84"/>
      <c r="J11" s="13"/>
      <c r="K11" s="32" t="s">
        <v>336</v>
      </c>
      <c r="L11" s="32" t="s">
        <v>334</v>
      </c>
      <c r="M11" s="37" t="s">
        <v>335</v>
      </c>
      <c r="N11" s="31" t="s">
        <v>344</v>
      </c>
    </row>
    <row r="12" spans="1:14" ht="31.5" hidden="1" customHeight="1" x14ac:dyDescent="0.2">
      <c r="A12" s="83"/>
      <c r="B12" s="66"/>
      <c r="C12" s="7" t="s">
        <v>33</v>
      </c>
      <c r="D12" s="7" t="s">
        <v>34</v>
      </c>
      <c r="E12" s="66"/>
      <c r="F12" s="8">
        <v>208</v>
      </c>
      <c r="G12" s="11" t="s">
        <v>35</v>
      </c>
      <c r="H12" s="12" t="str">
        <f t="shared" si="0"/>
        <v/>
      </c>
      <c r="I12" s="84"/>
      <c r="J12" s="13"/>
      <c r="K12" s="31"/>
      <c r="L12" s="31"/>
      <c r="M12" s="38"/>
      <c r="N12" s="31"/>
    </row>
    <row r="13" spans="1:14" ht="16" hidden="1" x14ac:dyDescent="0.2">
      <c r="A13" s="83"/>
      <c r="B13" s="66" t="s">
        <v>36</v>
      </c>
      <c r="C13" s="7" t="s">
        <v>37</v>
      </c>
      <c r="D13" s="7"/>
      <c r="E13" s="66" t="s">
        <v>38</v>
      </c>
      <c r="F13" s="8">
        <v>209</v>
      </c>
      <c r="G13" s="11"/>
      <c r="H13" s="12">
        <f t="shared" si="0"/>
        <v>0</v>
      </c>
      <c r="I13" s="9"/>
      <c r="J13" s="27"/>
      <c r="K13" s="31"/>
      <c r="L13" s="31"/>
      <c r="M13" s="38"/>
      <c r="N13" s="31"/>
    </row>
    <row r="14" spans="1:14" ht="16" hidden="1" x14ac:dyDescent="0.2">
      <c r="A14" s="83"/>
      <c r="B14" s="66"/>
      <c r="C14" s="7" t="s">
        <v>39</v>
      </c>
      <c r="D14" s="7"/>
      <c r="E14" s="66"/>
      <c r="F14" s="8">
        <v>210</v>
      </c>
      <c r="G14" s="11"/>
      <c r="H14" s="12">
        <f t="shared" si="0"/>
        <v>0</v>
      </c>
      <c r="I14" s="9"/>
      <c r="J14" s="13"/>
      <c r="K14" s="31"/>
      <c r="L14" s="31"/>
      <c r="M14" s="38"/>
      <c r="N14" s="31"/>
    </row>
    <row r="15" spans="1:14" ht="16" hidden="1" x14ac:dyDescent="0.2">
      <c r="A15" s="83"/>
      <c r="B15" s="66"/>
      <c r="C15" s="7" t="s">
        <v>40</v>
      </c>
      <c r="D15" s="7"/>
      <c r="E15" s="66"/>
      <c r="F15" s="8">
        <v>211</v>
      </c>
      <c r="G15" s="11"/>
      <c r="H15" s="12">
        <f t="shared" si="0"/>
        <v>0</v>
      </c>
      <c r="I15" s="9"/>
      <c r="J15" s="13"/>
      <c r="K15" s="31"/>
      <c r="L15" s="31"/>
      <c r="M15" s="38"/>
      <c r="N15" s="31"/>
    </row>
    <row r="16" spans="1:14" ht="32" hidden="1" x14ac:dyDescent="0.2">
      <c r="A16" s="83"/>
      <c r="B16" s="66"/>
      <c r="C16" s="7" t="s">
        <v>41</v>
      </c>
      <c r="D16" s="7"/>
      <c r="E16" s="66"/>
      <c r="F16" s="8">
        <v>212</v>
      </c>
      <c r="G16" s="11"/>
      <c r="H16" s="12">
        <f t="shared" si="0"/>
        <v>0</v>
      </c>
      <c r="I16" s="9"/>
      <c r="J16" s="13"/>
      <c r="K16" s="31"/>
      <c r="L16" s="31"/>
      <c r="M16" s="38"/>
      <c r="N16" s="31"/>
    </row>
    <row r="17" spans="1:14" ht="80" hidden="1" x14ac:dyDescent="0.2">
      <c r="A17" s="83"/>
      <c r="B17" s="35" t="s">
        <v>42</v>
      </c>
      <c r="C17" s="7" t="s">
        <v>43</v>
      </c>
      <c r="D17" s="7" t="s">
        <v>44</v>
      </c>
      <c r="E17" s="7" t="s">
        <v>45</v>
      </c>
      <c r="F17" s="8">
        <v>213</v>
      </c>
      <c r="G17" s="11"/>
      <c r="H17" s="12">
        <f t="shared" si="0"/>
        <v>0</v>
      </c>
      <c r="I17" s="9"/>
      <c r="J17" s="13"/>
      <c r="K17" s="31"/>
      <c r="L17" s="31"/>
      <c r="M17" s="38"/>
      <c r="N17" s="31"/>
    </row>
    <row r="18" spans="1:14" ht="409.5" hidden="1" customHeight="1" x14ac:dyDescent="0.2">
      <c r="A18" s="106" t="s">
        <v>46</v>
      </c>
      <c r="B18" s="66" t="s">
        <v>47</v>
      </c>
      <c r="C18" s="7" t="s">
        <v>48</v>
      </c>
      <c r="D18" s="7" t="s">
        <v>49</v>
      </c>
      <c r="E18" s="66" t="s">
        <v>50</v>
      </c>
      <c r="F18" s="8">
        <v>214</v>
      </c>
      <c r="G18" s="11" t="s">
        <v>17</v>
      </c>
      <c r="H18" s="12">
        <f t="shared" si="0"/>
        <v>0</v>
      </c>
      <c r="I18" s="84">
        <f>AVERAGE(H18,H20,H21,H22,H23,H24,H25,H26,H27,H28)</f>
        <v>0.65</v>
      </c>
      <c r="J18" s="13"/>
      <c r="K18" s="31"/>
      <c r="L18" s="31"/>
      <c r="M18" s="38"/>
      <c r="N18" s="31"/>
    </row>
    <row r="19" spans="1:14" ht="138.75" customHeight="1" x14ac:dyDescent="0.2">
      <c r="A19" s="106"/>
      <c r="B19" s="66"/>
      <c r="C19" s="10" t="s">
        <v>48</v>
      </c>
      <c r="D19" s="10" t="s">
        <v>49</v>
      </c>
      <c r="E19" s="66"/>
      <c r="F19" s="8"/>
      <c r="G19" s="24" t="s">
        <v>17</v>
      </c>
      <c r="H19" s="12"/>
      <c r="I19" s="84"/>
      <c r="J19" s="13"/>
      <c r="K19" s="31"/>
      <c r="L19" s="31"/>
      <c r="M19" s="38"/>
      <c r="N19" s="31"/>
    </row>
    <row r="20" spans="1:14" ht="147" customHeight="1" x14ac:dyDescent="0.2">
      <c r="A20" s="106"/>
      <c r="B20" s="66"/>
      <c r="C20" s="7" t="s">
        <v>51</v>
      </c>
      <c r="D20" s="7" t="s">
        <v>52</v>
      </c>
      <c r="E20" s="66"/>
      <c r="F20" s="8">
        <v>215</v>
      </c>
      <c r="G20" s="24" t="s">
        <v>17</v>
      </c>
      <c r="H20" s="12">
        <f t="shared" si="0"/>
        <v>0</v>
      </c>
      <c r="I20" s="84"/>
      <c r="J20" s="13"/>
      <c r="K20" s="32" t="s">
        <v>337</v>
      </c>
      <c r="L20" s="32" t="s">
        <v>334</v>
      </c>
      <c r="M20" s="37" t="s">
        <v>335</v>
      </c>
      <c r="N20" s="31" t="s">
        <v>344</v>
      </c>
    </row>
    <row r="21" spans="1:14" ht="64" x14ac:dyDescent="0.2">
      <c r="A21" s="106"/>
      <c r="B21" s="7" t="s">
        <v>53</v>
      </c>
      <c r="C21" s="7" t="s">
        <v>54</v>
      </c>
      <c r="D21" s="7" t="s">
        <v>55</v>
      </c>
      <c r="E21" s="7"/>
      <c r="F21" s="8">
        <v>216</v>
      </c>
      <c r="G21" s="36" t="s">
        <v>26</v>
      </c>
      <c r="H21" s="12">
        <f t="shared" si="0"/>
        <v>1</v>
      </c>
      <c r="I21" s="84"/>
      <c r="J21" s="13"/>
      <c r="K21" s="31"/>
      <c r="L21" s="31"/>
      <c r="M21" s="38"/>
      <c r="N21" s="31"/>
    </row>
    <row r="22" spans="1:14" ht="114.75" customHeight="1" x14ac:dyDescent="0.2">
      <c r="A22" s="106"/>
      <c r="B22" s="7" t="s">
        <v>56</v>
      </c>
      <c r="C22" s="7" t="s">
        <v>57</v>
      </c>
      <c r="D22" s="7"/>
      <c r="E22" s="7"/>
      <c r="F22" s="8">
        <v>217</v>
      </c>
      <c r="G22" s="36" t="s">
        <v>26</v>
      </c>
      <c r="H22" s="12">
        <f t="shared" si="0"/>
        <v>1</v>
      </c>
      <c r="I22" s="84"/>
      <c r="J22" s="13" t="s">
        <v>58</v>
      </c>
      <c r="K22" s="31"/>
      <c r="L22" s="31"/>
      <c r="M22" s="38"/>
      <c r="N22" s="31"/>
    </row>
    <row r="23" spans="1:14" ht="92.25" customHeight="1" x14ac:dyDescent="0.2">
      <c r="A23" s="106"/>
      <c r="B23" s="7" t="s">
        <v>59</v>
      </c>
      <c r="C23" s="7" t="s">
        <v>60</v>
      </c>
      <c r="D23" s="7" t="s">
        <v>61</v>
      </c>
      <c r="E23" s="7"/>
      <c r="F23" s="8">
        <v>218</v>
      </c>
      <c r="G23" s="36" t="s">
        <v>26</v>
      </c>
      <c r="H23" s="12">
        <f t="shared" si="0"/>
        <v>1</v>
      </c>
      <c r="I23" s="84"/>
      <c r="J23" s="13"/>
      <c r="K23" s="31"/>
      <c r="L23" s="31"/>
      <c r="M23" s="38"/>
      <c r="N23" s="31"/>
    </row>
    <row r="24" spans="1:14" ht="95.25" customHeight="1" x14ac:dyDescent="0.2">
      <c r="A24" s="106"/>
      <c r="B24" s="7" t="s">
        <v>62</v>
      </c>
      <c r="C24" s="7" t="s">
        <v>63</v>
      </c>
      <c r="D24" s="7"/>
      <c r="E24" s="7"/>
      <c r="F24" s="8">
        <v>219</v>
      </c>
      <c r="G24" s="24" t="s">
        <v>22</v>
      </c>
      <c r="H24" s="12">
        <f t="shared" si="0"/>
        <v>0.5</v>
      </c>
      <c r="I24" s="84"/>
      <c r="J24" s="13" t="s">
        <v>64</v>
      </c>
      <c r="K24" s="34" t="s">
        <v>339</v>
      </c>
      <c r="L24" s="32" t="s">
        <v>334</v>
      </c>
      <c r="M24" s="37" t="s">
        <v>335</v>
      </c>
      <c r="N24" s="32" t="s">
        <v>345</v>
      </c>
    </row>
    <row r="25" spans="1:14" ht="105" customHeight="1" x14ac:dyDescent="0.2">
      <c r="A25" s="106"/>
      <c r="B25" s="7" t="s">
        <v>65</v>
      </c>
      <c r="C25" s="7" t="s">
        <v>66</v>
      </c>
      <c r="D25" s="7"/>
      <c r="E25" s="7"/>
      <c r="F25" s="8">
        <v>220</v>
      </c>
      <c r="G25" s="36" t="s">
        <v>26</v>
      </c>
      <c r="H25" s="12">
        <f t="shared" si="0"/>
        <v>1</v>
      </c>
      <c r="I25" s="84"/>
      <c r="J25" s="13"/>
      <c r="K25" s="32"/>
      <c r="L25" s="31"/>
      <c r="M25" s="38"/>
      <c r="N25" s="31"/>
    </row>
    <row r="26" spans="1:14" ht="75.75" customHeight="1" x14ac:dyDescent="0.2">
      <c r="A26" s="106"/>
      <c r="B26" s="7" t="s">
        <v>67</v>
      </c>
      <c r="C26" s="7" t="s">
        <v>68</v>
      </c>
      <c r="D26" s="7"/>
      <c r="E26" s="7"/>
      <c r="F26" s="8">
        <v>221</v>
      </c>
      <c r="G26" s="24" t="s">
        <v>17</v>
      </c>
      <c r="H26" s="12">
        <f t="shared" si="0"/>
        <v>0</v>
      </c>
      <c r="I26" s="84"/>
      <c r="J26" s="13"/>
      <c r="K26" s="32" t="s">
        <v>338</v>
      </c>
      <c r="L26" s="32" t="s">
        <v>334</v>
      </c>
      <c r="M26" s="37" t="s">
        <v>335</v>
      </c>
      <c r="N26" s="32" t="s">
        <v>345</v>
      </c>
    </row>
    <row r="27" spans="1:14" ht="111.75" customHeight="1" x14ac:dyDescent="0.2">
      <c r="A27" s="106"/>
      <c r="B27" s="7" t="s">
        <v>69</v>
      </c>
      <c r="C27" s="7" t="s">
        <v>70</v>
      </c>
      <c r="D27" s="7"/>
      <c r="E27" s="7" t="s">
        <v>71</v>
      </c>
      <c r="F27" s="8">
        <v>222</v>
      </c>
      <c r="G27" s="36" t="s">
        <v>26</v>
      </c>
      <c r="H27" s="12">
        <f t="shared" si="0"/>
        <v>1</v>
      </c>
      <c r="I27" s="84"/>
      <c r="J27" s="13" t="s">
        <v>72</v>
      </c>
      <c r="K27" s="31"/>
      <c r="L27" s="31"/>
      <c r="M27" s="38"/>
      <c r="N27" s="31"/>
    </row>
    <row r="28" spans="1:14" ht="76.5" customHeight="1" x14ac:dyDescent="0.2">
      <c r="A28" s="106"/>
      <c r="B28" s="7" t="s">
        <v>73</v>
      </c>
      <c r="C28" s="7" t="s">
        <v>74</v>
      </c>
      <c r="D28" s="7" t="s">
        <v>75</v>
      </c>
      <c r="E28" s="7" t="s">
        <v>76</v>
      </c>
      <c r="F28" s="8">
        <v>223</v>
      </c>
      <c r="G28" s="36" t="s">
        <v>26</v>
      </c>
      <c r="H28" s="12">
        <f t="shared" si="0"/>
        <v>1</v>
      </c>
      <c r="I28" s="84"/>
      <c r="J28" s="13"/>
      <c r="K28" s="31"/>
      <c r="L28" s="31"/>
      <c r="M28" s="38"/>
      <c r="N28" s="31"/>
    </row>
    <row r="29" spans="1:14" ht="61.5" customHeight="1" x14ac:dyDescent="0.2">
      <c r="A29" s="83" t="s">
        <v>77</v>
      </c>
      <c r="B29" s="7" t="s">
        <v>78</v>
      </c>
      <c r="C29" s="7" t="s">
        <v>79</v>
      </c>
      <c r="D29" s="7"/>
      <c r="E29" s="7" t="s">
        <v>76</v>
      </c>
      <c r="F29" s="8">
        <v>224</v>
      </c>
      <c r="G29" s="36" t="s">
        <v>26</v>
      </c>
      <c r="H29" s="12">
        <f t="shared" si="0"/>
        <v>1</v>
      </c>
      <c r="I29" s="84">
        <f>AVERAGE(H29,H30,H31,H32,H35,H36,H37,H39,H40,H41,H42,H43,H44,H45,H46,H47,H48)</f>
        <v>0.6875</v>
      </c>
      <c r="J29" s="13"/>
      <c r="K29" s="31"/>
      <c r="L29" s="31"/>
      <c r="M29" s="38"/>
      <c r="N29" s="31"/>
    </row>
    <row r="30" spans="1:14" ht="72" customHeight="1" x14ac:dyDescent="0.2">
      <c r="A30" s="83"/>
      <c r="B30" s="7" t="s">
        <v>80</v>
      </c>
      <c r="C30" s="13" t="s">
        <v>81</v>
      </c>
      <c r="D30" s="7"/>
      <c r="E30" s="7" t="s">
        <v>21</v>
      </c>
      <c r="F30" s="8">
        <v>225</v>
      </c>
      <c r="G30" s="36" t="s">
        <v>26</v>
      </c>
      <c r="H30" s="12">
        <f t="shared" si="0"/>
        <v>1</v>
      </c>
      <c r="I30" s="84"/>
      <c r="J30" s="13"/>
      <c r="K30" s="13" t="s">
        <v>82</v>
      </c>
      <c r="L30" s="32" t="s">
        <v>334</v>
      </c>
      <c r="M30" s="37" t="s">
        <v>335</v>
      </c>
      <c r="N30" s="32" t="s">
        <v>345</v>
      </c>
    </row>
    <row r="31" spans="1:14" ht="67.5" customHeight="1" x14ac:dyDescent="0.2">
      <c r="A31" s="83"/>
      <c r="B31" s="7" t="s">
        <v>83</v>
      </c>
      <c r="C31" s="13" t="s">
        <v>84</v>
      </c>
      <c r="D31" s="7"/>
      <c r="E31" s="7" t="s">
        <v>85</v>
      </c>
      <c r="F31" s="8">
        <v>226</v>
      </c>
      <c r="G31" s="36" t="s">
        <v>26</v>
      </c>
      <c r="H31" s="12">
        <f t="shared" si="0"/>
        <v>1</v>
      </c>
      <c r="I31" s="84"/>
      <c r="J31" s="13"/>
      <c r="K31" s="13" t="s">
        <v>346</v>
      </c>
      <c r="L31" s="32" t="s">
        <v>334</v>
      </c>
      <c r="M31" s="37" t="s">
        <v>335</v>
      </c>
      <c r="N31" s="32" t="s">
        <v>347</v>
      </c>
    </row>
    <row r="32" spans="1:14" ht="16" x14ac:dyDescent="0.2">
      <c r="A32" s="83"/>
      <c r="B32" s="97" t="s">
        <v>86</v>
      </c>
      <c r="C32" s="13" t="s">
        <v>87</v>
      </c>
      <c r="D32" s="7"/>
      <c r="E32" s="66" t="s">
        <v>21</v>
      </c>
      <c r="F32" s="8">
        <v>227</v>
      </c>
      <c r="G32" s="36" t="s">
        <v>26</v>
      </c>
      <c r="H32" s="12">
        <f t="shared" si="0"/>
        <v>1</v>
      </c>
      <c r="I32" s="84"/>
      <c r="J32" s="13"/>
      <c r="K32" s="31"/>
      <c r="L32" s="31"/>
      <c r="M32" s="38"/>
      <c r="N32" s="31"/>
    </row>
    <row r="33" spans="1:14" ht="32" hidden="1" x14ac:dyDescent="0.2">
      <c r="A33" s="83"/>
      <c r="B33" s="98"/>
      <c r="C33" s="13" t="s">
        <v>88</v>
      </c>
      <c r="D33" s="7"/>
      <c r="E33" s="66"/>
      <c r="F33" s="8">
        <v>228</v>
      </c>
      <c r="G33" s="36"/>
      <c r="H33" s="12">
        <f t="shared" si="0"/>
        <v>0</v>
      </c>
      <c r="I33" s="84"/>
      <c r="J33" s="13"/>
      <c r="K33" s="31"/>
      <c r="L33" s="31"/>
      <c r="M33" s="38"/>
      <c r="N33" s="31"/>
    </row>
    <row r="34" spans="1:14" ht="32" hidden="1" x14ac:dyDescent="0.2">
      <c r="A34" s="83"/>
      <c r="B34" s="99"/>
      <c r="C34" s="13" t="s">
        <v>89</v>
      </c>
      <c r="D34" s="7"/>
      <c r="E34" s="66"/>
      <c r="F34" s="8">
        <v>229</v>
      </c>
      <c r="G34" s="36"/>
      <c r="H34" s="12">
        <f t="shared" si="0"/>
        <v>0</v>
      </c>
      <c r="I34" s="84"/>
      <c r="J34" s="13"/>
      <c r="K34" s="31"/>
      <c r="L34" s="31"/>
      <c r="M34" s="38"/>
      <c r="N34" s="31"/>
    </row>
    <row r="35" spans="1:14" ht="75.75" customHeight="1" x14ac:dyDescent="0.2">
      <c r="A35" s="83"/>
      <c r="B35" s="7" t="s">
        <v>90</v>
      </c>
      <c r="C35" s="13" t="s">
        <v>91</v>
      </c>
      <c r="D35" s="7"/>
      <c r="E35" s="7"/>
      <c r="F35" s="8"/>
      <c r="G35" s="36" t="s">
        <v>26</v>
      </c>
      <c r="H35" s="14"/>
      <c r="I35" s="84"/>
      <c r="J35" s="13"/>
      <c r="K35" s="32" t="s">
        <v>352</v>
      </c>
      <c r="L35" s="32" t="s">
        <v>334</v>
      </c>
      <c r="M35" s="37" t="s">
        <v>335</v>
      </c>
      <c r="N35" s="32" t="s">
        <v>347</v>
      </c>
    </row>
    <row r="36" spans="1:14" ht="205.5" customHeight="1" x14ac:dyDescent="0.2">
      <c r="A36" s="83"/>
      <c r="B36" s="66" t="s">
        <v>92</v>
      </c>
      <c r="C36" s="13" t="s">
        <v>93</v>
      </c>
      <c r="D36" s="7" t="s">
        <v>94</v>
      </c>
      <c r="E36" s="66" t="s">
        <v>95</v>
      </c>
      <c r="F36" s="8">
        <v>230</v>
      </c>
      <c r="G36" s="36" t="s">
        <v>26</v>
      </c>
      <c r="H36" s="12">
        <f>IF(G36="SI",1,IF(G36="PARCIAL",0.5,IF(G36="NO APLICA","",0)))</f>
        <v>1</v>
      </c>
      <c r="I36" s="84"/>
      <c r="J36" s="91" t="s">
        <v>96</v>
      </c>
      <c r="K36" s="44" t="s">
        <v>342</v>
      </c>
      <c r="L36" s="44" t="s">
        <v>334</v>
      </c>
      <c r="M36" s="58" t="s">
        <v>340</v>
      </c>
      <c r="N36" s="44" t="s">
        <v>348</v>
      </c>
    </row>
    <row r="37" spans="1:14" ht="36" customHeight="1" x14ac:dyDescent="0.2">
      <c r="A37" s="83"/>
      <c r="B37" s="66"/>
      <c r="C37" s="13" t="s">
        <v>97</v>
      </c>
      <c r="D37" s="7"/>
      <c r="E37" s="66"/>
      <c r="F37" s="8">
        <v>429</v>
      </c>
      <c r="G37" s="78" t="s">
        <v>26</v>
      </c>
      <c r="H37" s="67">
        <f>IF(G37="SI",1,IF(G37="PARCIAL",0.5,IF(G37="NO APLICA","",0)))</f>
        <v>1</v>
      </c>
      <c r="I37" s="84"/>
      <c r="J37" s="92"/>
      <c r="K37" s="45"/>
      <c r="L37" s="45"/>
      <c r="M37" s="59"/>
      <c r="N37" s="45"/>
    </row>
    <row r="38" spans="1:14" ht="133.5" customHeight="1" x14ac:dyDescent="0.2">
      <c r="A38" s="83"/>
      <c r="B38" s="66"/>
      <c r="C38" s="13" t="s">
        <v>98</v>
      </c>
      <c r="D38" s="7" t="s">
        <v>99</v>
      </c>
      <c r="E38" s="66"/>
      <c r="F38" s="8">
        <v>231</v>
      </c>
      <c r="G38" s="79"/>
      <c r="H38" s="68"/>
      <c r="I38" s="84"/>
      <c r="J38" s="92"/>
      <c r="K38" s="45"/>
      <c r="L38" s="45"/>
      <c r="M38" s="59"/>
      <c r="N38" s="45"/>
    </row>
    <row r="39" spans="1:14" ht="118.5" customHeight="1" x14ac:dyDescent="0.2">
      <c r="A39" s="83"/>
      <c r="B39" s="66"/>
      <c r="C39" s="13" t="s">
        <v>100</v>
      </c>
      <c r="D39" s="7" t="s">
        <v>101</v>
      </c>
      <c r="E39" s="66"/>
      <c r="F39" s="8">
        <v>232</v>
      </c>
      <c r="G39" s="24" t="s">
        <v>22</v>
      </c>
      <c r="H39" s="12">
        <f t="shared" ref="H39:H49" si="1">IF(G39="SI",1,IF(G39="PARCIAL",0.5,IF(G39="NO APLICA","",0)))</f>
        <v>0.5</v>
      </c>
      <c r="I39" s="84"/>
      <c r="J39" s="92"/>
      <c r="K39" s="45"/>
      <c r="L39" s="45"/>
      <c r="M39" s="59"/>
      <c r="N39" s="45"/>
    </row>
    <row r="40" spans="1:14" ht="122.25" customHeight="1" x14ac:dyDescent="0.2">
      <c r="A40" s="83"/>
      <c r="B40" s="66"/>
      <c r="C40" s="13" t="s">
        <v>102</v>
      </c>
      <c r="D40" s="7" t="s">
        <v>103</v>
      </c>
      <c r="E40" s="66"/>
      <c r="F40" s="8">
        <v>233</v>
      </c>
      <c r="G40" s="24" t="s">
        <v>22</v>
      </c>
      <c r="H40" s="12">
        <f t="shared" si="1"/>
        <v>0.5</v>
      </c>
      <c r="I40" s="84"/>
      <c r="J40" s="92"/>
      <c r="K40" s="45"/>
      <c r="L40" s="45"/>
      <c r="M40" s="59"/>
      <c r="N40" s="45"/>
    </row>
    <row r="41" spans="1:14" ht="16" x14ac:dyDescent="0.2">
      <c r="A41" s="83"/>
      <c r="B41" s="66"/>
      <c r="C41" s="13" t="s">
        <v>104</v>
      </c>
      <c r="D41" s="7"/>
      <c r="E41" s="66"/>
      <c r="F41" s="8">
        <v>234</v>
      </c>
      <c r="G41" s="24" t="s">
        <v>17</v>
      </c>
      <c r="H41" s="12">
        <f t="shared" si="1"/>
        <v>0</v>
      </c>
      <c r="I41" s="84"/>
      <c r="J41" s="92"/>
      <c r="K41" s="45"/>
      <c r="L41" s="45"/>
      <c r="M41" s="59"/>
      <c r="N41" s="45"/>
    </row>
    <row r="42" spans="1:14" ht="44.25" customHeight="1" x14ac:dyDescent="0.2">
      <c r="A42" s="83"/>
      <c r="B42" s="66"/>
      <c r="C42" s="13" t="s">
        <v>105</v>
      </c>
      <c r="D42" s="7"/>
      <c r="E42" s="66"/>
      <c r="F42" s="8">
        <v>235</v>
      </c>
      <c r="G42" s="36" t="s">
        <v>26</v>
      </c>
      <c r="H42" s="12">
        <f t="shared" si="1"/>
        <v>1</v>
      </c>
      <c r="I42" s="84"/>
      <c r="J42" s="92"/>
      <c r="K42" s="45"/>
      <c r="L42" s="45"/>
      <c r="M42" s="59"/>
      <c r="N42" s="45"/>
    </row>
    <row r="43" spans="1:14" ht="32" x14ac:dyDescent="0.2">
      <c r="A43" s="83"/>
      <c r="B43" s="66"/>
      <c r="C43" s="13" t="s">
        <v>106</v>
      </c>
      <c r="D43" s="7"/>
      <c r="E43" s="66"/>
      <c r="F43" s="8">
        <v>236</v>
      </c>
      <c r="G43" s="36" t="s">
        <v>26</v>
      </c>
      <c r="H43" s="12">
        <f t="shared" si="1"/>
        <v>1</v>
      </c>
      <c r="I43" s="84"/>
      <c r="J43" s="92"/>
      <c r="K43" s="45"/>
      <c r="L43" s="45"/>
      <c r="M43" s="59"/>
      <c r="N43" s="45"/>
    </row>
    <row r="44" spans="1:14" ht="16" x14ac:dyDescent="0.2">
      <c r="A44" s="83"/>
      <c r="B44" s="66"/>
      <c r="C44" s="13" t="s">
        <v>107</v>
      </c>
      <c r="D44" s="7"/>
      <c r="E44" s="66"/>
      <c r="F44" s="8">
        <v>237</v>
      </c>
      <c r="G44" s="36" t="s">
        <v>26</v>
      </c>
      <c r="H44" s="12">
        <f t="shared" si="1"/>
        <v>1</v>
      </c>
      <c r="I44" s="84"/>
      <c r="J44" s="92"/>
      <c r="K44" s="45"/>
      <c r="L44" s="45"/>
      <c r="M44" s="59"/>
      <c r="N44" s="45"/>
    </row>
    <row r="45" spans="1:14" ht="16" x14ac:dyDescent="0.2">
      <c r="A45" s="83"/>
      <c r="B45" s="66"/>
      <c r="C45" s="13" t="s">
        <v>108</v>
      </c>
      <c r="D45" s="7"/>
      <c r="E45" s="66"/>
      <c r="F45" s="8">
        <v>238</v>
      </c>
      <c r="G45" s="24" t="s">
        <v>17</v>
      </c>
      <c r="H45" s="12">
        <f t="shared" si="1"/>
        <v>0</v>
      </c>
      <c r="I45" s="84"/>
      <c r="J45" s="92"/>
      <c r="K45" s="45"/>
      <c r="L45" s="45"/>
      <c r="M45" s="59"/>
      <c r="N45" s="45"/>
    </row>
    <row r="46" spans="1:14" ht="32" x14ac:dyDescent="0.2">
      <c r="A46" s="83"/>
      <c r="B46" s="66"/>
      <c r="C46" s="13" t="s">
        <v>109</v>
      </c>
      <c r="D46" s="7"/>
      <c r="E46" s="66"/>
      <c r="F46" s="8">
        <v>239</v>
      </c>
      <c r="G46" s="24" t="s">
        <v>17</v>
      </c>
      <c r="H46" s="12">
        <f t="shared" si="1"/>
        <v>0</v>
      </c>
      <c r="I46" s="84"/>
      <c r="J46" s="92"/>
      <c r="K46" s="45"/>
      <c r="L46" s="45"/>
      <c r="M46" s="59"/>
      <c r="N46" s="45"/>
    </row>
    <row r="47" spans="1:14" ht="48" x14ac:dyDescent="0.2">
      <c r="A47" s="83"/>
      <c r="B47" s="66"/>
      <c r="C47" s="13" t="s">
        <v>110</v>
      </c>
      <c r="D47" s="7"/>
      <c r="E47" s="66"/>
      <c r="F47" s="8">
        <v>240</v>
      </c>
      <c r="G47" s="24" t="s">
        <v>17</v>
      </c>
      <c r="H47" s="12">
        <f t="shared" si="1"/>
        <v>0</v>
      </c>
      <c r="I47" s="84"/>
      <c r="J47" s="93"/>
      <c r="K47" s="46"/>
      <c r="L47" s="46"/>
      <c r="M47" s="60"/>
      <c r="N47" s="46"/>
    </row>
    <row r="48" spans="1:14" ht="94.5" customHeight="1" x14ac:dyDescent="0.2">
      <c r="A48" s="83"/>
      <c r="B48" s="7" t="s">
        <v>111</v>
      </c>
      <c r="C48" s="13" t="s">
        <v>112</v>
      </c>
      <c r="D48" s="7" t="s">
        <v>113</v>
      </c>
      <c r="E48" s="7"/>
      <c r="F48" s="8">
        <v>243</v>
      </c>
      <c r="G48" s="36" t="s">
        <v>26</v>
      </c>
      <c r="H48" s="12">
        <f t="shared" si="1"/>
        <v>1</v>
      </c>
      <c r="I48" s="84"/>
      <c r="J48" s="13"/>
      <c r="K48" s="31"/>
      <c r="L48" s="31"/>
      <c r="M48" s="38"/>
      <c r="N48" s="31"/>
    </row>
    <row r="49" spans="1:14" ht="74.25" hidden="1" customHeight="1" x14ac:dyDescent="0.2">
      <c r="A49" s="83"/>
      <c r="B49" s="7" t="s">
        <v>114</v>
      </c>
      <c r="C49" s="7" t="s">
        <v>115</v>
      </c>
      <c r="D49" s="7" t="s">
        <v>116</v>
      </c>
      <c r="E49" s="7"/>
      <c r="F49" s="8">
        <v>244</v>
      </c>
      <c r="G49" s="36"/>
      <c r="H49" s="12">
        <f t="shared" si="1"/>
        <v>0</v>
      </c>
      <c r="I49" s="9"/>
      <c r="J49" s="13"/>
      <c r="K49" s="31"/>
      <c r="L49" s="31"/>
      <c r="M49" s="38"/>
      <c r="N49" s="31"/>
    </row>
    <row r="50" spans="1:14" ht="208" hidden="1" x14ac:dyDescent="0.2">
      <c r="A50" s="83" t="s">
        <v>117</v>
      </c>
      <c r="B50" s="66" t="s">
        <v>118</v>
      </c>
      <c r="C50" s="7" t="s">
        <v>119</v>
      </c>
      <c r="D50" s="7" t="s">
        <v>120</v>
      </c>
      <c r="E50" s="66" t="s">
        <v>121</v>
      </c>
      <c r="F50" s="8">
        <v>245</v>
      </c>
      <c r="G50" s="36"/>
      <c r="H50" s="12"/>
      <c r="I50" s="94">
        <f>AVERAGE(H56,H57)</f>
        <v>1</v>
      </c>
      <c r="J50" s="13"/>
      <c r="K50" s="31"/>
      <c r="L50" s="31"/>
      <c r="M50" s="38"/>
      <c r="N50" s="31"/>
    </row>
    <row r="51" spans="1:14" ht="48" hidden="1" x14ac:dyDescent="0.2">
      <c r="A51" s="83"/>
      <c r="B51" s="66"/>
      <c r="C51" s="7" t="s">
        <v>122</v>
      </c>
      <c r="D51" s="7"/>
      <c r="E51" s="66"/>
      <c r="F51" s="8">
        <v>246</v>
      </c>
      <c r="G51" s="36"/>
      <c r="H51" s="12">
        <f t="shared" ref="H51:H58" si="2">IF(G51="SI",1,IF(G51="PARCIAL",0.5,IF(G51="NO APLICA","",0)))</f>
        <v>0</v>
      </c>
      <c r="I51" s="95"/>
      <c r="J51" s="13"/>
      <c r="K51" s="31"/>
      <c r="L51" s="31"/>
      <c r="M51" s="38"/>
      <c r="N51" s="31"/>
    </row>
    <row r="52" spans="1:14" ht="96" hidden="1" x14ac:dyDescent="0.2">
      <c r="A52" s="83"/>
      <c r="B52" s="66"/>
      <c r="C52" s="7" t="s">
        <v>123</v>
      </c>
      <c r="D52" s="7" t="s">
        <v>124</v>
      </c>
      <c r="E52" s="66"/>
      <c r="F52" s="8">
        <v>247</v>
      </c>
      <c r="G52" s="36"/>
      <c r="H52" s="12">
        <f t="shared" si="2"/>
        <v>0</v>
      </c>
      <c r="I52" s="95"/>
      <c r="J52" s="13"/>
      <c r="K52" s="31"/>
      <c r="L52" s="31"/>
      <c r="M52" s="38"/>
      <c r="N52" s="31"/>
    </row>
    <row r="53" spans="1:14" ht="96" hidden="1" x14ac:dyDescent="0.2">
      <c r="A53" s="83"/>
      <c r="B53" s="66"/>
      <c r="C53" s="7" t="s">
        <v>125</v>
      </c>
      <c r="D53" s="7" t="s">
        <v>126</v>
      </c>
      <c r="E53" s="66"/>
      <c r="F53" s="8">
        <v>248</v>
      </c>
      <c r="G53" s="36"/>
      <c r="H53" s="12">
        <f t="shared" si="2"/>
        <v>0</v>
      </c>
      <c r="I53" s="95"/>
      <c r="J53" s="13"/>
      <c r="K53" s="31"/>
      <c r="L53" s="31"/>
      <c r="M53" s="38"/>
      <c r="N53" s="31"/>
    </row>
    <row r="54" spans="1:14" ht="64" hidden="1" x14ac:dyDescent="0.2">
      <c r="A54" s="83"/>
      <c r="B54" s="66"/>
      <c r="C54" s="7" t="s">
        <v>127</v>
      </c>
      <c r="D54" s="7"/>
      <c r="E54" s="66"/>
      <c r="F54" s="8">
        <v>249</v>
      </c>
      <c r="G54" s="36"/>
      <c r="H54" s="12">
        <f t="shared" si="2"/>
        <v>0</v>
      </c>
      <c r="I54" s="95"/>
      <c r="J54" s="13"/>
      <c r="K54" s="31"/>
      <c r="L54" s="31"/>
      <c r="M54" s="38"/>
      <c r="N54" s="31"/>
    </row>
    <row r="55" spans="1:14" ht="96" hidden="1" x14ac:dyDescent="0.2">
      <c r="A55" s="83"/>
      <c r="B55" s="66"/>
      <c r="C55" s="7" t="s">
        <v>128</v>
      </c>
      <c r="D55" s="7"/>
      <c r="E55" s="66"/>
      <c r="F55" s="8">
        <v>252</v>
      </c>
      <c r="G55" s="36"/>
      <c r="H55" s="12">
        <f t="shared" si="2"/>
        <v>0</v>
      </c>
      <c r="I55" s="95"/>
      <c r="J55" s="13"/>
      <c r="K55" s="31"/>
      <c r="L55" s="31"/>
      <c r="M55" s="38"/>
      <c r="N55" s="31"/>
    </row>
    <row r="56" spans="1:14" ht="48" x14ac:dyDescent="0.2">
      <c r="A56" s="83"/>
      <c r="B56" s="66" t="s">
        <v>129</v>
      </c>
      <c r="C56" s="7" t="s">
        <v>130</v>
      </c>
      <c r="D56" s="7" t="s">
        <v>131</v>
      </c>
      <c r="E56" s="66" t="s">
        <v>121</v>
      </c>
      <c r="F56" s="8">
        <v>253</v>
      </c>
      <c r="G56" s="36" t="s">
        <v>26</v>
      </c>
      <c r="H56" s="12">
        <f t="shared" si="2"/>
        <v>1</v>
      </c>
      <c r="I56" s="95"/>
      <c r="J56" s="13"/>
      <c r="K56" s="31"/>
      <c r="L56" s="31"/>
      <c r="M56" s="38"/>
      <c r="N56" s="31"/>
    </row>
    <row r="57" spans="1:14" ht="80" x14ac:dyDescent="0.2">
      <c r="A57" s="83"/>
      <c r="B57" s="66"/>
      <c r="C57" s="7" t="s">
        <v>132</v>
      </c>
      <c r="D57" s="7"/>
      <c r="E57" s="66"/>
      <c r="F57" s="8">
        <v>254</v>
      </c>
      <c r="G57" s="36" t="s">
        <v>26</v>
      </c>
      <c r="H57" s="12">
        <f t="shared" si="2"/>
        <v>1</v>
      </c>
      <c r="I57" s="95"/>
      <c r="J57" s="13"/>
      <c r="K57" s="31"/>
      <c r="L57" s="31"/>
      <c r="M57" s="38"/>
      <c r="N57" s="31"/>
    </row>
    <row r="58" spans="1:14" ht="32" hidden="1" x14ac:dyDescent="0.2">
      <c r="A58" s="83"/>
      <c r="B58" s="66"/>
      <c r="C58" s="7" t="s">
        <v>133</v>
      </c>
      <c r="D58" s="7" t="s">
        <v>134</v>
      </c>
      <c r="E58" s="66"/>
      <c r="F58" s="8">
        <v>255</v>
      </c>
      <c r="G58" s="11"/>
      <c r="H58" s="12">
        <f t="shared" si="2"/>
        <v>0</v>
      </c>
      <c r="I58" s="95"/>
      <c r="J58" s="13"/>
      <c r="K58" s="31"/>
      <c r="L58" s="31"/>
      <c r="M58" s="38"/>
      <c r="N58" s="31"/>
    </row>
    <row r="59" spans="1:14" ht="48" hidden="1" x14ac:dyDescent="0.2">
      <c r="A59" s="83"/>
      <c r="B59" s="7" t="s">
        <v>135</v>
      </c>
      <c r="C59" s="7" t="s">
        <v>136</v>
      </c>
      <c r="D59" s="7"/>
      <c r="E59" s="7" t="s">
        <v>121</v>
      </c>
      <c r="F59" s="8">
        <v>256</v>
      </c>
      <c r="G59" s="11"/>
      <c r="H59" s="12"/>
      <c r="I59" s="96"/>
      <c r="J59" s="13"/>
      <c r="K59" s="31"/>
      <c r="L59" s="31"/>
      <c r="M59" s="38"/>
      <c r="N59" s="31"/>
    </row>
    <row r="60" spans="1:14" ht="48" hidden="1" x14ac:dyDescent="0.2">
      <c r="A60" s="83" t="s">
        <v>137</v>
      </c>
      <c r="B60" s="66" t="s">
        <v>138</v>
      </c>
      <c r="C60" s="7" t="s">
        <v>139</v>
      </c>
      <c r="D60" s="7" t="s">
        <v>140</v>
      </c>
      <c r="E60" s="66" t="s">
        <v>141</v>
      </c>
      <c r="F60" s="8">
        <v>262</v>
      </c>
      <c r="G60" s="11"/>
      <c r="H60" s="12">
        <f t="shared" ref="H60:H84" si="3">IF(G60="SI",1,IF(G60="PARCIAL",0.5,IF(G60="NO APLICA","",0)))</f>
        <v>0</v>
      </c>
      <c r="I60" s="9"/>
      <c r="J60" s="13"/>
      <c r="K60" s="31"/>
      <c r="L60" s="31"/>
      <c r="M60" s="38"/>
      <c r="N60" s="31"/>
    </row>
    <row r="61" spans="1:14" ht="16" hidden="1" x14ac:dyDescent="0.2">
      <c r="A61" s="83"/>
      <c r="B61" s="66"/>
      <c r="C61" s="7" t="s">
        <v>142</v>
      </c>
      <c r="D61" s="7"/>
      <c r="E61" s="66"/>
      <c r="F61" s="8">
        <v>263</v>
      </c>
      <c r="G61" s="11"/>
      <c r="H61" s="12">
        <f t="shared" si="3"/>
        <v>0</v>
      </c>
      <c r="I61" s="9"/>
      <c r="J61" s="13"/>
      <c r="K61" s="31"/>
      <c r="L61" s="31"/>
      <c r="M61" s="38"/>
      <c r="N61" s="31"/>
    </row>
    <row r="62" spans="1:14" ht="16" hidden="1" x14ac:dyDescent="0.2">
      <c r="A62" s="83"/>
      <c r="B62" s="66"/>
      <c r="C62" s="7" t="s">
        <v>143</v>
      </c>
      <c r="D62" s="7"/>
      <c r="E62" s="66"/>
      <c r="F62" s="8">
        <v>264</v>
      </c>
      <c r="G62" s="11"/>
      <c r="H62" s="12">
        <f t="shared" si="3"/>
        <v>0</v>
      </c>
      <c r="I62" s="9"/>
      <c r="J62" s="13"/>
      <c r="K62" s="31"/>
      <c r="L62" s="31"/>
      <c r="M62" s="38"/>
      <c r="N62" s="31"/>
    </row>
    <row r="63" spans="1:14" ht="48" hidden="1" x14ac:dyDescent="0.2">
      <c r="A63" s="83"/>
      <c r="B63" s="66"/>
      <c r="C63" s="7" t="s">
        <v>144</v>
      </c>
      <c r="D63" s="7" t="s">
        <v>145</v>
      </c>
      <c r="E63" s="66"/>
      <c r="F63" s="8">
        <v>265</v>
      </c>
      <c r="G63" s="11"/>
      <c r="H63" s="12">
        <f t="shared" si="3"/>
        <v>0</v>
      </c>
      <c r="I63" s="9"/>
      <c r="J63" s="13"/>
      <c r="K63" s="31"/>
      <c r="L63" s="31"/>
      <c r="M63" s="38"/>
      <c r="N63" s="31"/>
    </row>
    <row r="64" spans="1:14" ht="80" hidden="1" x14ac:dyDescent="0.2">
      <c r="A64" s="83"/>
      <c r="B64" s="66"/>
      <c r="C64" s="7" t="s">
        <v>146</v>
      </c>
      <c r="D64" s="7" t="s">
        <v>147</v>
      </c>
      <c r="E64" s="66"/>
      <c r="F64" s="8">
        <v>266</v>
      </c>
      <c r="G64" s="11"/>
      <c r="H64" s="12">
        <f t="shared" si="3"/>
        <v>0</v>
      </c>
      <c r="I64" s="9"/>
      <c r="J64" s="13"/>
      <c r="K64" s="31"/>
      <c r="L64" s="31"/>
      <c r="M64" s="38"/>
      <c r="N64" s="31"/>
    </row>
    <row r="65" spans="1:14" ht="48" hidden="1" x14ac:dyDescent="0.2">
      <c r="A65" s="83"/>
      <c r="B65" s="66"/>
      <c r="C65" s="7" t="s">
        <v>148</v>
      </c>
      <c r="D65" s="7" t="s">
        <v>149</v>
      </c>
      <c r="E65" s="66"/>
      <c r="F65" s="8">
        <v>267</v>
      </c>
      <c r="G65" s="11"/>
      <c r="H65" s="12">
        <f t="shared" si="3"/>
        <v>0</v>
      </c>
      <c r="I65" s="9"/>
      <c r="J65" s="13"/>
      <c r="K65" s="31"/>
      <c r="L65" s="31"/>
      <c r="M65" s="38"/>
      <c r="N65" s="31"/>
    </row>
    <row r="66" spans="1:14" ht="48" hidden="1" x14ac:dyDescent="0.2">
      <c r="A66" s="83"/>
      <c r="B66" s="66"/>
      <c r="C66" s="7" t="s">
        <v>150</v>
      </c>
      <c r="D66" s="7" t="s">
        <v>145</v>
      </c>
      <c r="E66" s="66"/>
      <c r="F66" s="8">
        <v>268</v>
      </c>
      <c r="G66" s="11"/>
      <c r="H66" s="12">
        <f t="shared" si="3"/>
        <v>0</v>
      </c>
      <c r="I66" s="9"/>
      <c r="J66" s="13"/>
      <c r="K66" s="31"/>
      <c r="L66" s="31"/>
      <c r="M66" s="38"/>
      <c r="N66" s="31"/>
    </row>
    <row r="67" spans="1:14" ht="96" hidden="1" x14ac:dyDescent="0.2">
      <c r="A67" s="83"/>
      <c r="B67" s="66"/>
      <c r="C67" s="7" t="s">
        <v>151</v>
      </c>
      <c r="D67" s="7" t="s">
        <v>152</v>
      </c>
      <c r="E67" s="66"/>
      <c r="F67" s="8">
        <v>269</v>
      </c>
      <c r="G67" s="11"/>
      <c r="H67" s="12">
        <f t="shared" si="3"/>
        <v>0</v>
      </c>
      <c r="I67" s="9"/>
      <c r="J67" s="13"/>
      <c r="K67" s="31"/>
      <c r="L67" s="31"/>
      <c r="M67" s="38"/>
      <c r="N67" s="31"/>
    </row>
    <row r="68" spans="1:14" ht="96" hidden="1" x14ac:dyDescent="0.2">
      <c r="A68" s="83"/>
      <c r="B68" s="66" t="s">
        <v>153</v>
      </c>
      <c r="C68" s="15" t="s">
        <v>154</v>
      </c>
      <c r="D68" s="7" t="s">
        <v>155</v>
      </c>
      <c r="E68" s="66" t="s">
        <v>156</v>
      </c>
      <c r="F68" s="8">
        <v>453</v>
      </c>
      <c r="G68" s="11"/>
      <c r="H68" s="12">
        <f t="shared" si="3"/>
        <v>0</v>
      </c>
      <c r="I68" s="9"/>
      <c r="J68" s="16"/>
      <c r="K68" s="31"/>
      <c r="L68" s="31"/>
      <c r="M68" s="38"/>
      <c r="N68" s="31"/>
    </row>
    <row r="69" spans="1:14" ht="16" hidden="1" x14ac:dyDescent="0.2">
      <c r="A69" s="83"/>
      <c r="B69" s="66"/>
      <c r="C69" s="7" t="s">
        <v>157</v>
      </c>
      <c r="D69" s="17"/>
      <c r="E69" s="66"/>
      <c r="F69" s="8">
        <v>270</v>
      </c>
      <c r="G69" s="11"/>
      <c r="H69" s="12">
        <f t="shared" si="3"/>
        <v>0</v>
      </c>
      <c r="I69" s="9"/>
      <c r="J69" s="90"/>
      <c r="K69" s="31"/>
      <c r="L69" s="31"/>
      <c r="M69" s="38"/>
      <c r="N69" s="31"/>
    </row>
    <row r="70" spans="1:14" ht="16" hidden="1" x14ac:dyDescent="0.2">
      <c r="A70" s="83"/>
      <c r="B70" s="66"/>
      <c r="C70" s="7" t="s">
        <v>158</v>
      </c>
      <c r="D70" s="7"/>
      <c r="E70" s="66"/>
      <c r="F70" s="8">
        <v>272</v>
      </c>
      <c r="G70" s="11"/>
      <c r="H70" s="12">
        <f t="shared" si="3"/>
        <v>0</v>
      </c>
      <c r="I70" s="9"/>
      <c r="J70" s="90"/>
      <c r="K70" s="31"/>
      <c r="L70" s="31"/>
      <c r="M70" s="38"/>
      <c r="N70" s="31"/>
    </row>
    <row r="71" spans="1:14" ht="16" hidden="1" x14ac:dyDescent="0.2">
      <c r="A71" s="83"/>
      <c r="B71" s="66"/>
      <c r="C71" s="7" t="s">
        <v>159</v>
      </c>
      <c r="D71" s="7"/>
      <c r="E71" s="66"/>
      <c r="F71" s="8">
        <v>273</v>
      </c>
      <c r="G71" s="11"/>
      <c r="H71" s="12">
        <f t="shared" si="3"/>
        <v>0</v>
      </c>
      <c r="I71" s="9"/>
      <c r="J71" s="90"/>
      <c r="K71" s="31"/>
      <c r="L71" s="31"/>
      <c r="M71" s="38"/>
      <c r="N71" s="31"/>
    </row>
    <row r="72" spans="1:14" ht="16" hidden="1" x14ac:dyDescent="0.2">
      <c r="A72" s="83"/>
      <c r="B72" s="66"/>
      <c r="C72" s="7" t="s">
        <v>160</v>
      </c>
      <c r="D72" s="7"/>
      <c r="E72" s="66"/>
      <c r="F72" s="8">
        <v>274</v>
      </c>
      <c r="G72" s="11"/>
      <c r="H72" s="12">
        <f t="shared" si="3"/>
        <v>0</v>
      </c>
      <c r="I72" s="9"/>
      <c r="J72" s="90"/>
      <c r="K72" s="31"/>
      <c r="L72" s="31"/>
      <c r="M72" s="38"/>
      <c r="N72" s="31"/>
    </row>
    <row r="73" spans="1:14" ht="16" hidden="1" x14ac:dyDescent="0.2">
      <c r="A73" s="83"/>
      <c r="B73" s="66"/>
      <c r="C73" s="7" t="s">
        <v>161</v>
      </c>
      <c r="D73" s="7"/>
      <c r="E73" s="66"/>
      <c r="F73" s="8">
        <v>275</v>
      </c>
      <c r="G73" s="11"/>
      <c r="H73" s="12">
        <f t="shared" si="3"/>
        <v>0</v>
      </c>
      <c r="I73" s="9"/>
      <c r="J73" s="90"/>
      <c r="K73" s="31"/>
      <c r="L73" s="31"/>
      <c r="M73" s="38"/>
      <c r="N73" s="31"/>
    </row>
    <row r="74" spans="1:14" ht="16" hidden="1" x14ac:dyDescent="0.2">
      <c r="A74" s="83"/>
      <c r="B74" s="66"/>
      <c r="C74" s="7" t="s">
        <v>162</v>
      </c>
      <c r="D74" s="7"/>
      <c r="E74" s="66"/>
      <c r="F74" s="8">
        <v>276</v>
      </c>
      <c r="G74" s="11"/>
      <c r="H74" s="12">
        <f t="shared" si="3"/>
        <v>0</v>
      </c>
      <c r="I74" s="9"/>
      <c r="J74" s="90"/>
      <c r="K74" s="31"/>
      <c r="L74" s="31"/>
      <c r="M74" s="38"/>
      <c r="N74" s="31"/>
    </row>
    <row r="75" spans="1:14" ht="48" hidden="1" x14ac:dyDescent="0.2">
      <c r="A75" s="83"/>
      <c r="B75" s="66"/>
      <c r="C75" s="7" t="s">
        <v>163</v>
      </c>
      <c r="D75" s="7" t="s">
        <v>164</v>
      </c>
      <c r="E75" s="66"/>
      <c r="F75" s="8">
        <v>746</v>
      </c>
      <c r="G75" s="11"/>
      <c r="H75" s="12">
        <f t="shared" si="3"/>
        <v>0</v>
      </c>
      <c r="I75" s="18"/>
      <c r="J75" s="90"/>
      <c r="K75" s="31"/>
      <c r="L75" s="31"/>
      <c r="M75" s="38"/>
      <c r="N75" s="31"/>
    </row>
    <row r="76" spans="1:14" ht="64" hidden="1" x14ac:dyDescent="0.2">
      <c r="A76" s="83"/>
      <c r="B76" s="66"/>
      <c r="C76" s="7" t="s">
        <v>165</v>
      </c>
      <c r="D76" s="7" t="s">
        <v>166</v>
      </c>
      <c r="E76" s="66"/>
      <c r="F76" s="8">
        <v>747</v>
      </c>
      <c r="G76" s="11"/>
      <c r="H76" s="12">
        <f t="shared" si="3"/>
        <v>0</v>
      </c>
      <c r="I76" s="9"/>
      <c r="J76" s="90"/>
      <c r="K76" s="31"/>
      <c r="L76" s="31"/>
      <c r="M76" s="38"/>
      <c r="N76" s="31"/>
    </row>
    <row r="77" spans="1:14" ht="144" x14ac:dyDescent="0.2">
      <c r="A77" s="83"/>
      <c r="B77" s="7" t="s">
        <v>167</v>
      </c>
      <c r="C77" s="7" t="s">
        <v>168</v>
      </c>
      <c r="D77" s="7" t="s">
        <v>169</v>
      </c>
      <c r="E77" s="7" t="s">
        <v>170</v>
      </c>
      <c r="F77" s="8">
        <v>277</v>
      </c>
      <c r="G77" s="24" t="s">
        <v>22</v>
      </c>
      <c r="H77" s="12">
        <f t="shared" si="3"/>
        <v>0.5</v>
      </c>
      <c r="I77" s="18">
        <f>AVERAGE(H77)</f>
        <v>0.5</v>
      </c>
      <c r="J77" s="11" t="s">
        <v>171</v>
      </c>
      <c r="K77" s="40" t="s">
        <v>349</v>
      </c>
      <c r="L77" s="40" t="s">
        <v>334</v>
      </c>
      <c r="M77" s="41" t="s">
        <v>340</v>
      </c>
      <c r="N77" s="42" t="s">
        <v>344</v>
      </c>
    </row>
    <row r="78" spans="1:14" ht="75" hidden="1" customHeight="1" x14ac:dyDescent="0.2">
      <c r="A78" s="83"/>
      <c r="B78" s="7" t="s">
        <v>172</v>
      </c>
      <c r="C78" s="7" t="s">
        <v>173</v>
      </c>
      <c r="D78" s="7" t="s">
        <v>174</v>
      </c>
      <c r="E78" s="7" t="s">
        <v>175</v>
      </c>
      <c r="F78" s="8">
        <v>279</v>
      </c>
      <c r="G78" s="11"/>
      <c r="H78" s="12">
        <f t="shared" si="3"/>
        <v>0</v>
      </c>
      <c r="I78" s="9"/>
      <c r="J78" s="13"/>
      <c r="K78" s="31"/>
      <c r="L78" s="31"/>
      <c r="M78" s="38"/>
      <c r="N78" s="31"/>
    </row>
    <row r="79" spans="1:14" ht="75" hidden="1" customHeight="1" x14ac:dyDescent="0.2">
      <c r="A79" s="83"/>
      <c r="B79" s="66" t="s">
        <v>176</v>
      </c>
      <c r="C79" s="7" t="s">
        <v>177</v>
      </c>
      <c r="D79" s="7"/>
      <c r="E79" s="66" t="s">
        <v>178</v>
      </c>
      <c r="F79" s="8">
        <v>457</v>
      </c>
      <c r="G79" s="11"/>
      <c r="H79" s="12">
        <f t="shared" si="3"/>
        <v>0</v>
      </c>
      <c r="I79" s="9"/>
      <c r="J79" s="16"/>
      <c r="K79" s="31"/>
      <c r="L79" s="31"/>
      <c r="M79" s="38"/>
      <c r="N79" s="31"/>
    </row>
    <row r="80" spans="1:14" ht="15" hidden="1" customHeight="1" x14ac:dyDescent="0.2">
      <c r="A80" s="83"/>
      <c r="B80" s="66"/>
      <c r="C80" s="7" t="s">
        <v>179</v>
      </c>
      <c r="D80" s="7" t="s">
        <v>180</v>
      </c>
      <c r="E80" s="66"/>
      <c r="F80" s="8">
        <v>280</v>
      </c>
      <c r="G80" s="11"/>
      <c r="H80" s="12">
        <f t="shared" si="3"/>
        <v>0</v>
      </c>
      <c r="I80" s="9"/>
      <c r="J80" s="13"/>
      <c r="K80" s="31"/>
      <c r="L80" s="31"/>
      <c r="M80" s="38"/>
      <c r="N80" s="31"/>
    </row>
    <row r="81" spans="1:14" ht="15" hidden="1" customHeight="1" x14ac:dyDescent="0.2">
      <c r="A81" s="83"/>
      <c r="B81" s="66"/>
      <c r="C81" s="7" t="s">
        <v>181</v>
      </c>
      <c r="D81" s="7"/>
      <c r="E81" s="66"/>
      <c r="F81" s="8">
        <v>281</v>
      </c>
      <c r="G81" s="11"/>
      <c r="H81" s="12">
        <f t="shared" si="3"/>
        <v>0</v>
      </c>
      <c r="I81" s="9"/>
      <c r="J81" s="13"/>
      <c r="K81" s="31"/>
      <c r="L81" s="31"/>
      <c r="M81" s="38"/>
      <c r="N81" s="31"/>
    </row>
    <row r="82" spans="1:14" ht="30" hidden="1" customHeight="1" x14ac:dyDescent="0.2">
      <c r="A82" s="83"/>
      <c r="B82" s="66"/>
      <c r="C82" s="7" t="s">
        <v>182</v>
      </c>
      <c r="D82" s="7"/>
      <c r="E82" s="66"/>
      <c r="F82" s="8">
        <v>282</v>
      </c>
      <c r="G82" s="11"/>
      <c r="H82" s="12">
        <f t="shared" si="3"/>
        <v>0</v>
      </c>
      <c r="I82" s="9"/>
      <c r="J82" s="13"/>
      <c r="K82" s="31"/>
      <c r="L82" s="31"/>
      <c r="M82" s="38"/>
      <c r="N82" s="31"/>
    </row>
    <row r="83" spans="1:14" ht="150" hidden="1" customHeight="1" x14ac:dyDescent="0.2">
      <c r="A83" s="83"/>
      <c r="B83" s="7" t="s">
        <v>183</v>
      </c>
      <c r="C83" s="7" t="s">
        <v>184</v>
      </c>
      <c r="D83" s="7" t="s">
        <v>185</v>
      </c>
      <c r="E83" s="7" t="s">
        <v>186</v>
      </c>
      <c r="F83" s="8">
        <v>283</v>
      </c>
      <c r="G83" s="11"/>
      <c r="H83" s="12">
        <f t="shared" si="3"/>
        <v>0</v>
      </c>
      <c r="I83" s="9"/>
      <c r="J83" s="13"/>
      <c r="K83" s="31"/>
      <c r="L83" s="31"/>
      <c r="M83" s="38"/>
      <c r="N83" s="31"/>
    </row>
    <row r="84" spans="1:14" ht="48" x14ac:dyDescent="0.2">
      <c r="A84" s="83" t="s">
        <v>187</v>
      </c>
      <c r="B84" s="66" t="s">
        <v>188</v>
      </c>
      <c r="C84" s="7" t="s">
        <v>189</v>
      </c>
      <c r="D84" s="7" t="s">
        <v>190</v>
      </c>
      <c r="E84" s="66" t="s">
        <v>191</v>
      </c>
      <c r="F84" s="8">
        <v>454</v>
      </c>
      <c r="G84" s="76" t="s">
        <v>22</v>
      </c>
      <c r="H84" s="67">
        <f t="shared" si="3"/>
        <v>0.5</v>
      </c>
      <c r="I84" s="85">
        <f>AVERAGE(H84,H87,H88,H89,H90,H91,H95)</f>
        <v>0.8</v>
      </c>
      <c r="J84" s="71"/>
      <c r="K84" s="52" t="s">
        <v>350</v>
      </c>
      <c r="L84" s="44" t="s">
        <v>334</v>
      </c>
      <c r="M84" s="44" t="s">
        <v>340</v>
      </c>
      <c r="N84" s="55" t="s">
        <v>344</v>
      </c>
    </row>
    <row r="85" spans="1:14" ht="36.75" customHeight="1" x14ac:dyDescent="0.2">
      <c r="A85" s="83"/>
      <c r="B85" s="66"/>
      <c r="C85" s="7" t="s">
        <v>192</v>
      </c>
      <c r="D85" s="7" t="s">
        <v>193</v>
      </c>
      <c r="E85" s="66"/>
      <c r="F85" s="8">
        <v>284</v>
      </c>
      <c r="G85" s="88"/>
      <c r="H85" s="89"/>
      <c r="I85" s="86"/>
      <c r="J85" s="72"/>
      <c r="K85" s="53"/>
      <c r="L85" s="45"/>
      <c r="M85" s="45"/>
      <c r="N85" s="56"/>
    </row>
    <row r="86" spans="1:14" ht="64.5" customHeight="1" x14ac:dyDescent="0.2">
      <c r="A86" s="83"/>
      <c r="B86" s="66"/>
      <c r="C86" s="7" t="s">
        <v>194</v>
      </c>
      <c r="D86" s="7" t="s">
        <v>195</v>
      </c>
      <c r="E86" s="66"/>
      <c r="F86" s="8">
        <v>285</v>
      </c>
      <c r="G86" s="77"/>
      <c r="H86" s="68"/>
      <c r="I86" s="86"/>
      <c r="J86" s="73"/>
      <c r="K86" s="54"/>
      <c r="L86" s="46"/>
      <c r="M86" s="46"/>
      <c r="N86" s="57"/>
    </row>
    <row r="87" spans="1:14" ht="62.25" customHeight="1" x14ac:dyDescent="0.2">
      <c r="A87" s="83"/>
      <c r="B87" s="66"/>
      <c r="C87" s="7" t="s">
        <v>196</v>
      </c>
      <c r="D87" s="7" t="s">
        <v>197</v>
      </c>
      <c r="E87" s="66"/>
      <c r="F87" s="8">
        <v>286</v>
      </c>
      <c r="G87" s="36" t="s">
        <v>26</v>
      </c>
      <c r="H87" s="12">
        <f t="shared" ref="H87:H105" si="4">IF(G87="SI",1,IF(G87="PARCIAL",0.5,IF(G87="NO APLICA","",0)))</f>
        <v>1</v>
      </c>
      <c r="I87" s="86"/>
      <c r="J87" s="13"/>
      <c r="K87" s="31"/>
      <c r="L87" s="31"/>
      <c r="M87" s="38"/>
      <c r="N87" s="31"/>
    </row>
    <row r="88" spans="1:14" ht="32.25" customHeight="1" x14ac:dyDescent="0.2">
      <c r="A88" s="83"/>
      <c r="B88" s="66"/>
      <c r="C88" s="7" t="s">
        <v>198</v>
      </c>
      <c r="D88" s="7"/>
      <c r="E88" s="66"/>
      <c r="F88" s="8">
        <v>287</v>
      </c>
      <c r="G88" s="36" t="s">
        <v>26</v>
      </c>
      <c r="H88" s="12">
        <f t="shared" si="4"/>
        <v>1</v>
      </c>
      <c r="I88" s="86"/>
      <c r="J88" s="13"/>
      <c r="K88" s="31"/>
      <c r="L88" s="31"/>
      <c r="M88" s="38"/>
      <c r="N88" s="31"/>
    </row>
    <row r="89" spans="1:14" ht="57" customHeight="1" x14ac:dyDescent="0.2">
      <c r="A89" s="83"/>
      <c r="B89" s="7" t="s">
        <v>199</v>
      </c>
      <c r="C89" s="7" t="s">
        <v>200</v>
      </c>
      <c r="D89" s="7" t="s">
        <v>201</v>
      </c>
      <c r="E89" s="7" t="s">
        <v>202</v>
      </c>
      <c r="F89" s="8">
        <v>288</v>
      </c>
      <c r="G89" s="11" t="s">
        <v>35</v>
      </c>
      <c r="H89" s="12" t="str">
        <f t="shared" si="4"/>
        <v/>
      </c>
      <c r="I89" s="86"/>
      <c r="J89" s="13"/>
      <c r="K89" s="31"/>
      <c r="L89" s="31"/>
      <c r="M89" s="38"/>
      <c r="N89" s="31"/>
    </row>
    <row r="90" spans="1:14" ht="63" customHeight="1" x14ac:dyDescent="0.2">
      <c r="A90" s="83"/>
      <c r="B90" s="66" t="s">
        <v>203</v>
      </c>
      <c r="C90" s="7" t="s">
        <v>204</v>
      </c>
      <c r="D90" s="7" t="s">
        <v>205</v>
      </c>
      <c r="E90" s="66"/>
      <c r="F90" s="8">
        <v>289</v>
      </c>
      <c r="G90" s="36" t="s">
        <v>26</v>
      </c>
      <c r="H90" s="12">
        <f t="shared" si="4"/>
        <v>1</v>
      </c>
      <c r="I90" s="86"/>
      <c r="J90" s="13"/>
      <c r="K90" s="32" t="s">
        <v>351</v>
      </c>
      <c r="L90" s="32" t="s">
        <v>334</v>
      </c>
      <c r="M90" s="37" t="s">
        <v>335</v>
      </c>
      <c r="N90" s="32" t="s">
        <v>347</v>
      </c>
    </row>
    <row r="91" spans="1:14" ht="69.75" customHeight="1" x14ac:dyDescent="0.2">
      <c r="A91" s="83"/>
      <c r="B91" s="66"/>
      <c r="C91" s="7" t="s">
        <v>206</v>
      </c>
      <c r="D91" s="7"/>
      <c r="E91" s="66"/>
      <c r="F91" s="8">
        <v>290</v>
      </c>
      <c r="G91" s="24" t="s">
        <v>22</v>
      </c>
      <c r="H91" s="12">
        <f t="shared" si="4"/>
        <v>0.5</v>
      </c>
      <c r="I91" s="86"/>
      <c r="J91" s="13"/>
      <c r="K91" s="32" t="s">
        <v>353</v>
      </c>
      <c r="L91" s="32" t="s">
        <v>334</v>
      </c>
      <c r="M91" s="37" t="s">
        <v>335</v>
      </c>
      <c r="N91" s="32" t="s">
        <v>347</v>
      </c>
    </row>
    <row r="92" spans="1:14" ht="30" hidden="1" customHeight="1" x14ac:dyDescent="0.2">
      <c r="A92" s="83"/>
      <c r="B92" s="66" t="s">
        <v>207</v>
      </c>
      <c r="C92" s="7" t="s">
        <v>208</v>
      </c>
      <c r="D92" s="7"/>
      <c r="E92" s="66" t="s">
        <v>209</v>
      </c>
      <c r="F92" s="8">
        <v>291</v>
      </c>
      <c r="G92" s="11"/>
      <c r="H92" s="12">
        <f t="shared" si="4"/>
        <v>0</v>
      </c>
      <c r="I92" s="86"/>
      <c r="J92" s="13"/>
      <c r="K92" s="31"/>
      <c r="L92" s="31"/>
      <c r="M92" s="38"/>
      <c r="N92" s="31"/>
    </row>
    <row r="93" spans="1:14" ht="32" hidden="1" x14ac:dyDescent="0.2">
      <c r="A93" s="83"/>
      <c r="B93" s="66"/>
      <c r="C93" s="7" t="s">
        <v>210</v>
      </c>
      <c r="D93" s="7"/>
      <c r="E93" s="66"/>
      <c r="F93" s="8">
        <v>292</v>
      </c>
      <c r="G93" s="11"/>
      <c r="H93" s="12">
        <f t="shared" si="4"/>
        <v>0</v>
      </c>
      <c r="I93" s="86"/>
      <c r="J93" s="13"/>
      <c r="K93" s="31"/>
      <c r="L93" s="31"/>
      <c r="M93" s="38"/>
      <c r="N93" s="31"/>
    </row>
    <row r="94" spans="1:14" ht="48" hidden="1" x14ac:dyDescent="0.2">
      <c r="A94" s="83"/>
      <c r="B94" s="66"/>
      <c r="C94" s="7" t="s">
        <v>211</v>
      </c>
      <c r="D94" s="7"/>
      <c r="E94" s="66"/>
      <c r="F94" s="8">
        <v>293</v>
      </c>
      <c r="G94" s="11"/>
      <c r="H94" s="12">
        <f t="shared" si="4"/>
        <v>0</v>
      </c>
      <c r="I94" s="86"/>
      <c r="J94" s="13"/>
      <c r="K94" s="31"/>
      <c r="L94" s="31"/>
      <c r="M94" s="38"/>
      <c r="N94" s="31"/>
    </row>
    <row r="95" spans="1:14" ht="64" x14ac:dyDescent="0.2">
      <c r="A95" s="83"/>
      <c r="B95" s="7" t="s">
        <v>212</v>
      </c>
      <c r="C95" s="7" t="s">
        <v>213</v>
      </c>
      <c r="D95" s="7" t="s">
        <v>214</v>
      </c>
      <c r="E95" s="7" t="s">
        <v>215</v>
      </c>
      <c r="F95" s="8">
        <v>455</v>
      </c>
      <c r="G95" s="11" t="s">
        <v>35</v>
      </c>
      <c r="H95" s="12" t="str">
        <f t="shared" si="4"/>
        <v/>
      </c>
      <c r="I95" s="87"/>
      <c r="J95" s="13"/>
      <c r="K95" s="31"/>
      <c r="L95" s="31"/>
      <c r="M95" s="38"/>
      <c r="N95" s="31"/>
    </row>
    <row r="96" spans="1:14" ht="64" hidden="1" x14ac:dyDescent="0.2">
      <c r="A96" s="83"/>
      <c r="B96" s="66" t="s">
        <v>216</v>
      </c>
      <c r="C96" s="7" t="s">
        <v>217</v>
      </c>
      <c r="D96" s="7" t="s">
        <v>218</v>
      </c>
      <c r="E96" s="66"/>
      <c r="F96" s="8">
        <v>456</v>
      </c>
      <c r="G96" s="11"/>
      <c r="H96" s="12">
        <f t="shared" si="4"/>
        <v>0</v>
      </c>
      <c r="I96" s="9"/>
      <c r="J96" s="16"/>
      <c r="K96" s="31"/>
      <c r="L96" s="31"/>
      <c r="M96" s="38"/>
      <c r="N96" s="31"/>
    </row>
    <row r="97" spans="1:14" ht="16" hidden="1" x14ac:dyDescent="0.2">
      <c r="A97" s="83"/>
      <c r="B97" s="66"/>
      <c r="C97" s="7" t="s">
        <v>219</v>
      </c>
      <c r="D97" s="7"/>
      <c r="E97" s="66"/>
      <c r="F97" s="8">
        <v>295</v>
      </c>
      <c r="G97" s="11"/>
      <c r="H97" s="12">
        <f t="shared" si="4"/>
        <v>0</v>
      </c>
      <c r="I97" s="9"/>
      <c r="J97" s="13"/>
      <c r="K97" s="31"/>
      <c r="L97" s="31"/>
      <c r="M97" s="38"/>
      <c r="N97" s="31"/>
    </row>
    <row r="98" spans="1:14" ht="16" hidden="1" x14ac:dyDescent="0.2">
      <c r="A98" s="83"/>
      <c r="B98" s="66"/>
      <c r="C98" s="7" t="s">
        <v>220</v>
      </c>
      <c r="D98" s="7"/>
      <c r="E98" s="66"/>
      <c r="F98" s="8">
        <v>296</v>
      </c>
      <c r="G98" s="11"/>
      <c r="H98" s="12">
        <f t="shared" si="4"/>
        <v>0</v>
      </c>
      <c r="I98" s="9"/>
      <c r="J98" s="13"/>
      <c r="K98" s="31"/>
      <c r="L98" s="31"/>
      <c r="M98" s="38"/>
      <c r="N98" s="31"/>
    </row>
    <row r="99" spans="1:14" ht="16" hidden="1" x14ac:dyDescent="0.2">
      <c r="A99" s="83"/>
      <c r="B99" s="66"/>
      <c r="C99" s="7" t="s">
        <v>221</v>
      </c>
      <c r="D99" s="7"/>
      <c r="E99" s="66"/>
      <c r="F99" s="8">
        <v>297</v>
      </c>
      <c r="G99" s="11"/>
      <c r="H99" s="12">
        <f t="shared" si="4"/>
        <v>0</v>
      </c>
      <c r="I99" s="9"/>
      <c r="J99" s="13"/>
      <c r="K99" s="31"/>
      <c r="L99" s="31"/>
      <c r="M99" s="38"/>
      <c r="N99" s="31"/>
    </row>
    <row r="100" spans="1:14" ht="16" hidden="1" x14ac:dyDescent="0.2">
      <c r="A100" s="83"/>
      <c r="B100" s="66"/>
      <c r="C100" s="7" t="s">
        <v>222</v>
      </c>
      <c r="D100" s="7"/>
      <c r="E100" s="66"/>
      <c r="F100" s="8">
        <v>298</v>
      </c>
      <c r="G100" s="11"/>
      <c r="H100" s="12">
        <f t="shared" si="4"/>
        <v>0</v>
      </c>
      <c r="I100" s="9"/>
      <c r="J100" s="13"/>
      <c r="K100" s="31"/>
      <c r="L100" s="31"/>
      <c r="M100" s="38"/>
      <c r="N100" s="31"/>
    </row>
    <row r="101" spans="1:14" ht="96" x14ac:dyDescent="0.2">
      <c r="A101" s="83" t="s">
        <v>223</v>
      </c>
      <c r="B101" s="7" t="s">
        <v>224</v>
      </c>
      <c r="C101" s="7" t="s">
        <v>225</v>
      </c>
      <c r="D101" s="7" t="s">
        <v>226</v>
      </c>
      <c r="E101" s="7" t="s">
        <v>227</v>
      </c>
      <c r="F101" s="8">
        <v>300</v>
      </c>
      <c r="G101" s="36" t="s">
        <v>26</v>
      </c>
      <c r="H101" s="12">
        <f t="shared" si="4"/>
        <v>1</v>
      </c>
      <c r="I101" s="84">
        <f>AVERAGE(H101,H102,H104)</f>
        <v>0.83333333333333337</v>
      </c>
      <c r="J101" s="13"/>
      <c r="K101" s="31"/>
      <c r="L101" s="31"/>
      <c r="M101" s="38"/>
      <c r="N101" s="31"/>
    </row>
    <row r="102" spans="1:14" ht="80" x14ac:dyDescent="0.2">
      <c r="A102" s="83"/>
      <c r="B102" s="7" t="s">
        <v>228</v>
      </c>
      <c r="C102" s="7" t="s">
        <v>229</v>
      </c>
      <c r="D102" s="7"/>
      <c r="E102" s="7" t="s">
        <v>230</v>
      </c>
      <c r="F102" s="8">
        <v>301</v>
      </c>
      <c r="G102" s="24" t="s">
        <v>22</v>
      </c>
      <c r="H102" s="12">
        <f t="shared" si="4"/>
        <v>0.5</v>
      </c>
      <c r="I102" s="84"/>
      <c r="J102" s="13"/>
      <c r="K102" s="43" t="s">
        <v>355</v>
      </c>
      <c r="L102" s="32" t="s">
        <v>334</v>
      </c>
      <c r="M102" s="37" t="s">
        <v>335</v>
      </c>
      <c r="N102" s="32" t="s">
        <v>354</v>
      </c>
    </row>
    <row r="103" spans="1:14" ht="144" hidden="1" x14ac:dyDescent="0.2">
      <c r="A103" s="83"/>
      <c r="B103" s="7" t="s">
        <v>231</v>
      </c>
      <c r="C103" s="7" t="s">
        <v>232</v>
      </c>
      <c r="D103" s="7" t="s">
        <v>233</v>
      </c>
      <c r="E103" s="7" t="s">
        <v>234</v>
      </c>
      <c r="F103" s="8">
        <v>302</v>
      </c>
      <c r="G103" s="11"/>
      <c r="H103" s="12">
        <f t="shared" si="4"/>
        <v>0</v>
      </c>
      <c r="I103" s="84"/>
      <c r="J103" s="13"/>
      <c r="K103" s="31"/>
      <c r="L103" s="31"/>
      <c r="M103" s="38"/>
      <c r="N103" s="31"/>
    </row>
    <row r="104" spans="1:14" ht="107.25" customHeight="1" x14ac:dyDescent="0.2">
      <c r="A104" s="83"/>
      <c r="B104" s="7" t="s">
        <v>235</v>
      </c>
      <c r="C104" s="7" t="s">
        <v>236</v>
      </c>
      <c r="D104" s="7" t="s">
        <v>237</v>
      </c>
      <c r="E104" s="7" t="s">
        <v>238</v>
      </c>
      <c r="F104" s="8">
        <v>303</v>
      </c>
      <c r="G104" s="36" t="s">
        <v>26</v>
      </c>
      <c r="H104" s="12">
        <f t="shared" si="4"/>
        <v>1</v>
      </c>
      <c r="I104" s="84"/>
      <c r="J104" s="19"/>
      <c r="K104" s="31"/>
      <c r="L104" s="31"/>
      <c r="M104" s="38"/>
      <c r="N104" s="31"/>
    </row>
    <row r="105" spans="1:14" ht="165" customHeight="1" x14ac:dyDescent="0.2">
      <c r="A105" s="83" t="s">
        <v>239</v>
      </c>
      <c r="B105" s="66" t="s">
        <v>240</v>
      </c>
      <c r="C105" s="7" t="s">
        <v>241</v>
      </c>
      <c r="D105" s="7" t="s">
        <v>242</v>
      </c>
      <c r="E105" s="66" t="s">
        <v>243</v>
      </c>
      <c r="F105" s="8">
        <v>452</v>
      </c>
      <c r="G105" s="78" t="s">
        <v>26</v>
      </c>
      <c r="H105" s="67">
        <f t="shared" si="4"/>
        <v>1</v>
      </c>
      <c r="I105" s="84">
        <f>AVERAGE(H105,H107,H108,H109)</f>
        <v>0.75</v>
      </c>
      <c r="J105" s="69"/>
      <c r="K105" s="31"/>
      <c r="L105" s="31"/>
      <c r="M105" s="38"/>
      <c r="N105" s="31"/>
    </row>
    <row r="106" spans="1:14" ht="159" customHeight="1" x14ac:dyDescent="0.2">
      <c r="A106" s="83"/>
      <c r="B106" s="66"/>
      <c r="C106" s="7" t="s">
        <v>244</v>
      </c>
      <c r="D106" s="7" t="s">
        <v>245</v>
      </c>
      <c r="E106" s="66"/>
      <c r="F106" s="8">
        <v>305</v>
      </c>
      <c r="G106" s="79"/>
      <c r="H106" s="68"/>
      <c r="I106" s="84"/>
      <c r="J106" s="70"/>
      <c r="K106" s="31"/>
      <c r="L106" s="31"/>
      <c r="M106" s="38"/>
      <c r="N106" s="31"/>
    </row>
    <row r="107" spans="1:14" ht="147" customHeight="1" x14ac:dyDescent="0.2">
      <c r="A107" s="83"/>
      <c r="B107" s="66"/>
      <c r="C107" s="7" t="s">
        <v>246</v>
      </c>
      <c r="D107" s="7" t="s">
        <v>242</v>
      </c>
      <c r="E107" s="66"/>
      <c r="F107" s="8">
        <v>306</v>
      </c>
      <c r="G107" s="36" t="s">
        <v>26</v>
      </c>
      <c r="H107" s="12">
        <f>IF(G107="SI",1,IF(G107="PARCIAL",0.5,IF(G107="NO APLICA","",0)))</f>
        <v>1</v>
      </c>
      <c r="I107" s="84"/>
      <c r="J107" s="20"/>
      <c r="K107" s="31"/>
      <c r="L107" s="31"/>
      <c r="M107" s="38"/>
      <c r="N107" s="31"/>
    </row>
    <row r="108" spans="1:14" ht="40.5" customHeight="1" x14ac:dyDescent="0.2">
      <c r="A108" s="83"/>
      <c r="B108" s="66"/>
      <c r="C108" s="7" t="s">
        <v>247</v>
      </c>
      <c r="D108" s="7"/>
      <c r="E108" s="66"/>
      <c r="F108" s="8">
        <v>307</v>
      </c>
      <c r="G108" s="24" t="s">
        <v>17</v>
      </c>
      <c r="H108" s="12">
        <f>IF(G108="SI",1,IF(G108="PARCIAL",0.5,IF(G108="NO APLICA","",0)))</f>
        <v>0</v>
      </c>
      <c r="I108" s="84"/>
      <c r="J108" s="21" t="s">
        <v>248</v>
      </c>
      <c r="K108" s="31"/>
      <c r="L108" s="31"/>
      <c r="M108" s="38"/>
      <c r="N108" s="31"/>
    </row>
    <row r="109" spans="1:14" ht="58.5" customHeight="1" x14ac:dyDescent="0.2">
      <c r="A109" s="83"/>
      <c r="B109" s="66"/>
      <c r="C109" s="7" t="s">
        <v>249</v>
      </c>
      <c r="D109" s="7"/>
      <c r="E109" s="66"/>
      <c r="F109" s="8">
        <v>308</v>
      </c>
      <c r="G109" s="36" t="s">
        <v>26</v>
      </c>
      <c r="H109" s="12">
        <f>IF(G109="SI",1,IF(G109="PARCIAL",0.5,IF(G109="NO APLICA","",0)))</f>
        <v>1</v>
      </c>
      <c r="I109" s="84"/>
      <c r="J109" s="20"/>
      <c r="K109" s="31"/>
      <c r="L109" s="31"/>
      <c r="M109" s="38"/>
      <c r="N109" s="31"/>
    </row>
    <row r="110" spans="1:14" ht="135.75" hidden="1" customHeight="1" x14ac:dyDescent="0.2">
      <c r="A110" s="83" t="s">
        <v>250</v>
      </c>
      <c r="B110" s="7" t="s">
        <v>251</v>
      </c>
      <c r="C110" s="7" t="s">
        <v>252</v>
      </c>
      <c r="D110" s="7"/>
      <c r="E110" s="7"/>
      <c r="F110" s="8">
        <v>748</v>
      </c>
      <c r="G110" s="11"/>
      <c r="H110" s="12">
        <f>IF(G110="SI",1,IF(G110="PARCIAL",0.5,IF(G110="NO APLICA","",0)))</f>
        <v>0</v>
      </c>
      <c r="I110" s="84">
        <f>AVERAGE(H111,H113,H114,H115,H116,H117,H118,H119,H120,H121,H123,H124,H125,H126,H127,H128,H129,H130,H131,H132,H133,H134,H135,H136,H137,H139,H140,H141,H142,H143,H144,H145,H146,H147,H148,)</f>
        <v>0.19444444444444445</v>
      </c>
      <c r="J110" s="16"/>
      <c r="K110" s="31"/>
      <c r="L110" s="31"/>
      <c r="M110" s="38"/>
      <c r="N110" s="31"/>
    </row>
    <row r="111" spans="1:14" ht="80" x14ac:dyDescent="0.2">
      <c r="A111" s="83"/>
      <c r="B111" s="66" t="s">
        <v>253</v>
      </c>
      <c r="C111" s="7" t="s">
        <v>254</v>
      </c>
      <c r="D111" s="7" t="s">
        <v>255</v>
      </c>
      <c r="E111" s="66" t="s">
        <v>256</v>
      </c>
      <c r="F111" s="8">
        <v>439</v>
      </c>
      <c r="G111" s="76" t="s">
        <v>17</v>
      </c>
      <c r="H111" s="67">
        <f>IF(G111="SI",1,IF(G111="PARCIAL",0.5,IF(G111="NO APLICA","",0)))</f>
        <v>0</v>
      </c>
      <c r="I111" s="84"/>
      <c r="J111" s="47"/>
      <c r="K111" s="44" t="s">
        <v>356</v>
      </c>
      <c r="L111" s="44" t="s">
        <v>334</v>
      </c>
      <c r="M111" s="44" t="s">
        <v>335</v>
      </c>
      <c r="N111" s="44" t="s">
        <v>354</v>
      </c>
    </row>
    <row r="112" spans="1:14" ht="15" customHeight="1" x14ac:dyDescent="0.2">
      <c r="A112" s="83"/>
      <c r="B112" s="66"/>
      <c r="C112" s="7" t="s">
        <v>257</v>
      </c>
      <c r="D112" s="7"/>
      <c r="E112" s="66"/>
      <c r="F112" s="8">
        <v>310</v>
      </c>
      <c r="G112" s="77"/>
      <c r="H112" s="68"/>
      <c r="I112" s="84"/>
      <c r="J112" s="48"/>
      <c r="K112" s="45"/>
      <c r="L112" s="45"/>
      <c r="M112" s="45"/>
      <c r="N112" s="45"/>
    </row>
    <row r="113" spans="1:14" ht="45" customHeight="1" x14ac:dyDescent="0.2">
      <c r="A113" s="83"/>
      <c r="B113" s="66"/>
      <c r="C113" s="7" t="s">
        <v>258</v>
      </c>
      <c r="D113" s="7"/>
      <c r="E113" s="66"/>
      <c r="F113" s="8">
        <v>440</v>
      </c>
      <c r="G113" s="24" t="s">
        <v>17</v>
      </c>
      <c r="H113" s="12">
        <f t="shared" ref="H113:H121" si="5">IF(G113="SI",1,IF(G113="PARCIAL",0.5,IF(G113="NO APLICA","",0)))</f>
        <v>0</v>
      </c>
      <c r="I113" s="84"/>
      <c r="J113" s="48"/>
      <c r="K113" s="45"/>
      <c r="L113" s="45"/>
      <c r="M113" s="45"/>
      <c r="N113" s="45"/>
    </row>
    <row r="114" spans="1:14" ht="45" customHeight="1" x14ac:dyDescent="0.2">
      <c r="A114" s="83"/>
      <c r="B114" s="66"/>
      <c r="C114" s="7" t="s">
        <v>259</v>
      </c>
      <c r="D114" s="7"/>
      <c r="E114" s="66"/>
      <c r="F114" s="8">
        <v>311</v>
      </c>
      <c r="G114" s="24" t="s">
        <v>17</v>
      </c>
      <c r="H114" s="12">
        <f t="shared" si="5"/>
        <v>0</v>
      </c>
      <c r="I114" s="84"/>
      <c r="J114" s="48"/>
      <c r="K114" s="45"/>
      <c r="L114" s="45"/>
      <c r="M114" s="45"/>
      <c r="N114" s="45"/>
    </row>
    <row r="115" spans="1:14" ht="33" customHeight="1" x14ac:dyDescent="0.2">
      <c r="A115" s="83"/>
      <c r="B115" s="66"/>
      <c r="C115" s="7" t="s">
        <v>260</v>
      </c>
      <c r="D115" s="7"/>
      <c r="E115" s="66"/>
      <c r="F115" s="8">
        <v>312</v>
      </c>
      <c r="G115" s="24" t="s">
        <v>17</v>
      </c>
      <c r="H115" s="12">
        <f t="shared" si="5"/>
        <v>0</v>
      </c>
      <c r="I115" s="84"/>
      <c r="J115" s="48"/>
      <c r="K115" s="45"/>
      <c r="L115" s="45"/>
      <c r="M115" s="45"/>
      <c r="N115" s="45"/>
    </row>
    <row r="116" spans="1:14" ht="45" customHeight="1" x14ac:dyDescent="0.2">
      <c r="A116" s="83"/>
      <c r="B116" s="66"/>
      <c r="C116" s="7" t="s">
        <v>261</v>
      </c>
      <c r="D116" s="7"/>
      <c r="E116" s="66"/>
      <c r="F116" s="8">
        <v>313</v>
      </c>
      <c r="G116" s="24" t="s">
        <v>17</v>
      </c>
      <c r="H116" s="12">
        <f t="shared" si="5"/>
        <v>0</v>
      </c>
      <c r="I116" s="84"/>
      <c r="J116" s="48"/>
      <c r="K116" s="45"/>
      <c r="L116" s="45"/>
      <c r="M116" s="45"/>
      <c r="N116" s="45"/>
    </row>
    <row r="117" spans="1:14" ht="45" customHeight="1" x14ac:dyDescent="0.2">
      <c r="A117" s="83"/>
      <c r="B117" s="66"/>
      <c r="C117" s="7" t="s">
        <v>262</v>
      </c>
      <c r="D117" s="7"/>
      <c r="E117" s="66"/>
      <c r="F117" s="8">
        <v>314</v>
      </c>
      <c r="G117" s="24" t="s">
        <v>17</v>
      </c>
      <c r="H117" s="12">
        <f t="shared" si="5"/>
        <v>0</v>
      </c>
      <c r="I117" s="84"/>
      <c r="J117" s="48"/>
      <c r="K117" s="45"/>
      <c r="L117" s="45"/>
      <c r="M117" s="45"/>
      <c r="N117" s="45"/>
    </row>
    <row r="118" spans="1:14" ht="43.5" customHeight="1" x14ac:dyDescent="0.2">
      <c r="A118" s="83"/>
      <c r="B118" s="66"/>
      <c r="C118" s="7" t="s">
        <v>263</v>
      </c>
      <c r="D118" s="7"/>
      <c r="E118" s="66"/>
      <c r="F118" s="8">
        <v>315</v>
      </c>
      <c r="G118" s="24" t="s">
        <v>17</v>
      </c>
      <c r="H118" s="12">
        <f t="shared" si="5"/>
        <v>0</v>
      </c>
      <c r="I118" s="84"/>
      <c r="J118" s="48"/>
      <c r="K118" s="45"/>
      <c r="L118" s="45"/>
      <c r="M118" s="45"/>
      <c r="N118" s="45"/>
    </row>
    <row r="119" spans="1:14" ht="18" customHeight="1" x14ac:dyDescent="0.2">
      <c r="A119" s="83"/>
      <c r="B119" s="66"/>
      <c r="C119" s="7" t="s">
        <v>264</v>
      </c>
      <c r="D119" s="7"/>
      <c r="E119" s="66"/>
      <c r="F119" s="8">
        <v>316</v>
      </c>
      <c r="G119" s="24" t="s">
        <v>17</v>
      </c>
      <c r="H119" s="12">
        <f t="shared" si="5"/>
        <v>0</v>
      </c>
      <c r="I119" s="84"/>
      <c r="J119" s="48"/>
      <c r="K119" s="45"/>
      <c r="L119" s="45"/>
      <c r="M119" s="45"/>
      <c r="N119" s="45"/>
    </row>
    <row r="120" spans="1:14" ht="74.25" customHeight="1" x14ac:dyDescent="0.2">
      <c r="A120" s="83"/>
      <c r="B120" s="66"/>
      <c r="C120" s="7" t="s">
        <v>265</v>
      </c>
      <c r="D120" s="7"/>
      <c r="E120" s="66"/>
      <c r="F120" s="8">
        <v>441</v>
      </c>
      <c r="G120" s="24" t="s">
        <v>17</v>
      </c>
      <c r="H120" s="12">
        <f t="shared" si="5"/>
        <v>0</v>
      </c>
      <c r="I120" s="84"/>
      <c r="J120" s="49"/>
      <c r="K120" s="46"/>
      <c r="L120" s="46"/>
      <c r="M120" s="46"/>
      <c r="N120" s="46"/>
    </row>
    <row r="121" spans="1:14" ht="145.5" customHeight="1" x14ac:dyDescent="0.2">
      <c r="A121" s="83"/>
      <c r="B121" s="66" t="s">
        <v>267</v>
      </c>
      <c r="C121" s="7" t="s">
        <v>268</v>
      </c>
      <c r="D121" s="7" t="s">
        <v>269</v>
      </c>
      <c r="E121" s="66" t="s">
        <v>270</v>
      </c>
      <c r="F121" s="8">
        <v>459</v>
      </c>
      <c r="G121" s="76" t="s">
        <v>17</v>
      </c>
      <c r="H121" s="67">
        <f t="shared" si="5"/>
        <v>0</v>
      </c>
      <c r="I121" s="84"/>
      <c r="J121" s="80"/>
      <c r="K121" s="44" t="s">
        <v>357</v>
      </c>
      <c r="L121" s="44" t="s">
        <v>334</v>
      </c>
      <c r="M121" s="44" t="s">
        <v>335</v>
      </c>
      <c r="N121" s="44" t="s">
        <v>354</v>
      </c>
    </row>
    <row r="122" spans="1:14" ht="22.5" customHeight="1" x14ac:dyDescent="0.2">
      <c r="A122" s="83"/>
      <c r="B122" s="66"/>
      <c r="C122" s="7" t="s">
        <v>257</v>
      </c>
      <c r="D122" s="7"/>
      <c r="E122" s="66"/>
      <c r="F122" s="8">
        <v>460</v>
      </c>
      <c r="G122" s="77"/>
      <c r="H122" s="68"/>
      <c r="I122" s="84"/>
      <c r="J122" s="81"/>
      <c r="K122" s="45"/>
      <c r="L122" s="45"/>
      <c r="M122" s="45"/>
      <c r="N122" s="45"/>
    </row>
    <row r="123" spans="1:14" ht="16.5" customHeight="1" x14ac:dyDescent="0.2">
      <c r="A123" s="83"/>
      <c r="B123" s="66"/>
      <c r="C123" s="7" t="s">
        <v>258</v>
      </c>
      <c r="D123" s="7"/>
      <c r="E123" s="66"/>
      <c r="F123" s="8">
        <v>461</v>
      </c>
      <c r="G123" s="24" t="s">
        <v>17</v>
      </c>
      <c r="H123" s="12">
        <f t="shared" ref="H123:H137" si="6">IF(G123="SI",1,IF(G123="PARCIAL",0.5,IF(G123="NO APLICA","",0)))</f>
        <v>0</v>
      </c>
      <c r="I123" s="84"/>
      <c r="J123" s="81"/>
      <c r="K123" s="45"/>
      <c r="L123" s="45"/>
      <c r="M123" s="45"/>
      <c r="N123" s="45"/>
    </row>
    <row r="124" spans="1:14" ht="24" customHeight="1" x14ac:dyDescent="0.2">
      <c r="A124" s="83"/>
      <c r="B124" s="66"/>
      <c r="C124" s="7" t="s">
        <v>259</v>
      </c>
      <c r="D124" s="7"/>
      <c r="E124" s="66"/>
      <c r="F124" s="8">
        <v>462</v>
      </c>
      <c r="G124" s="24" t="s">
        <v>17</v>
      </c>
      <c r="H124" s="12">
        <f t="shared" si="6"/>
        <v>0</v>
      </c>
      <c r="I124" s="84"/>
      <c r="J124" s="81"/>
      <c r="K124" s="45"/>
      <c r="L124" s="45"/>
      <c r="M124" s="45"/>
      <c r="N124" s="45"/>
    </row>
    <row r="125" spans="1:14" ht="16" x14ac:dyDescent="0.2">
      <c r="A125" s="83"/>
      <c r="B125" s="66"/>
      <c r="C125" s="7" t="s">
        <v>271</v>
      </c>
      <c r="D125" s="7"/>
      <c r="E125" s="66"/>
      <c r="F125" s="8">
        <v>463</v>
      </c>
      <c r="G125" s="24" t="s">
        <v>17</v>
      </c>
      <c r="H125" s="12">
        <f t="shared" si="6"/>
        <v>0</v>
      </c>
      <c r="I125" s="84"/>
      <c r="J125" s="81"/>
      <c r="K125" s="45"/>
      <c r="L125" s="45"/>
      <c r="M125" s="45"/>
      <c r="N125" s="45"/>
    </row>
    <row r="126" spans="1:14" ht="16" x14ac:dyDescent="0.2">
      <c r="A126" s="83"/>
      <c r="B126" s="66"/>
      <c r="C126" s="7" t="s">
        <v>261</v>
      </c>
      <c r="D126" s="7"/>
      <c r="E126" s="66"/>
      <c r="F126" s="8">
        <v>464</v>
      </c>
      <c r="G126" s="24" t="s">
        <v>17</v>
      </c>
      <c r="H126" s="12">
        <f t="shared" si="6"/>
        <v>0</v>
      </c>
      <c r="I126" s="84"/>
      <c r="J126" s="81"/>
      <c r="K126" s="45"/>
      <c r="L126" s="45"/>
      <c r="M126" s="45"/>
      <c r="N126" s="45"/>
    </row>
    <row r="127" spans="1:14" ht="16" x14ac:dyDescent="0.2">
      <c r="A127" s="83"/>
      <c r="B127" s="66"/>
      <c r="C127" s="7" t="s">
        <v>262</v>
      </c>
      <c r="D127" s="7"/>
      <c r="E127" s="66"/>
      <c r="F127" s="8">
        <v>465</v>
      </c>
      <c r="G127" s="24" t="s">
        <v>17</v>
      </c>
      <c r="H127" s="12">
        <f t="shared" si="6"/>
        <v>0</v>
      </c>
      <c r="I127" s="84"/>
      <c r="J127" s="81"/>
      <c r="K127" s="45"/>
      <c r="L127" s="45"/>
      <c r="M127" s="45"/>
      <c r="N127" s="45"/>
    </row>
    <row r="128" spans="1:14" ht="16" x14ac:dyDescent="0.2">
      <c r="A128" s="83"/>
      <c r="B128" s="66"/>
      <c r="C128" s="7" t="s">
        <v>272</v>
      </c>
      <c r="D128" s="7"/>
      <c r="E128" s="66"/>
      <c r="F128" s="8">
        <v>466</v>
      </c>
      <c r="G128" s="24" t="s">
        <v>17</v>
      </c>
      <c r="H128" s="12">
        <f t="shared" si="6"/>
        <v>0</v>
      </c>
      <c r="I128" s="84"/>
      <c r="J128" s="81"/>
      <c r="K128" s="45"/>
      <c r="L128" s="45"/>
      <c r="M128" s="45"/>
      <c r="N128" s="45"/>
    </row>
    <row r="129" spans="1:14" ht="16" x14ac:dyDescent="0.2">
      <c r="A129" s="83"/>
      <c r="B129" s="66"/>
      <c r="C129" s="7" t="s">
        <v>273</v>
      </c>
      <c r="D129" s="7"/>
      <c r="E129" s="66"/>
      <c r="F129" s="8">
        <v>467</v>
      </c>
      <c r="G129" s="24" t="s">
        <v>17</v>
      </c>
      <c r="H129" s="12">
        <f t="shared" si="6"/>
        <v>0</v>
      </c>
      <c r="I129" s="84"/>
      <c r="J129" s="81"/>
      <c r="K129" s="45"/>
      <c r="L129" s="45"/>
      <c r="M129" s="45"/>
      <c r="N129" s="45"/>
    </row>
    <row r="130" spans="1:14" ht="16" x14ac:dyDescent="0.2">
      <c r="A130" s="83"/>
      <c r="B130" s="66"/>
      <c r="C130" s="7" t="s">
        <v>274</v>
      </c>
      <c r="D130" s="7"/>
      <c r="E130" s="66"/>
      <c r="F130" s="8">
        <v>468</v>
      </c>
      <c r="G130" s="24" t="s">
        <v>17</v>
      </c>
      <c r="H130" s="12">
        <f t="shared" si="6"/>
        <v>0</v>
      </c>
      <c r="I130" s="84"/>
      <c r="J130" s="81"/>
      <c r="K130" s="45"/>
      <c r="L130" s="45"/>
      <c r="M130" s="45"/>
      <c r="N130" s="45"/>
    </row>
    <row r="131" spans="1:14" ht="16" x14ac:dyDescent="0.2">
      <c r="A131" s="83"/>
      <c r="B131" s="66"/>
      <c r="C131" s="7" t="s">
        <v>275</v>
      </c>
      <c r="D131" s="7"/>
      <c r="E131" s="66"/>
      <c r="F131" s="8">
        <v>470</v>
      </c>
      <c r="G131" s="24" t="s">
        <v>17</v>
      </c>
      <c r="H131" s="12">
        <f t="shared" si="6"/>
        <v>0</v>
      </c>
      <c r="I131" s="84"/>
      <c r="J131" s="81"/>
      <c r="K131" s="45"/>
      <c r="L131" s="45"/>
      <c r="M131" s="45"/>
      <c r="N131" s="45"/>
    </row>
    <row r="132" spans="1:14" ht="16" x14ac:dyDescent="0.2">
      <c r="A132" s="83"/>
      <c r="B132" s="66"/>
      <c r="C132" s="7" t="s">
        <v>276</v>
      </c>
      <c r="D132" s="7"/>
      <c r="E132" s="66"/>
      <c r="F132" s="8">
        <v>471</v>
      </c>
      <c r="G132" s="24" t="s">
        <v>17</v>
      </c>
      <c r="H132" s="12">
        <f t="shared" si="6"/>
        <v>0</v>
      </c>
      <c r="I132" s="84"/>
      <c r="J132" s="81"/>
      <c r="K132" s="45"/>
      <c r="L132" s="45"/>
      <c r="M132" s="45"/>
      <c r="N132" s="45"/>
    </row>
    <row r="133" spans="1:14" ht="16" x14ac:dyDescent="0.2">
      <c r="A133" s="83"/>
      <c r="B133" s="66"/>
      <c r="C133" s="7" t="s">
        <v>277</v>
      </c>
      <c r="D133" s="7"/>
      <c r="E133" s="66"/>
      <c r="F133" s="8">
        <v>472</v>
      </c>
      <c r="G133" s="24" t="s">
        <v>17</v>
      </c>
      <c r="H133" s="12">
        <f t="shared" si="6"/>
        <v>0</v>
      </c>
      <c r="I133" s="84"/>
      <c r="J133" s="81"/>
      <c r="K133" s="45"/>
      <c r="L133" s="45"/>
      <c r="M133" s="45"/>
      <c r="N133" s="45"/>
    </row>
    <row r="134" spans="1:14" ht="16" x14ac:dyDescent="0.2">
      <c r="A134" s="83"/>
      <c r="B134" s="66"/>
      <c r="C134" s="7" t="s">
        <v>278</v>
      </c>
      <c r="D134" s="7"/>
      <c r="E134" s="66"/>
      <c r="F134" s="8">
        <v>473</v>
      </c>
      <c r="G134" s="24" t="s">
        <v>17</v>
      </c>
      <c r="H134" s="12">
        <f t="shared" si="6"/>
        <v>0</v>
      </c>
      <c r="I134" s="84"/>
      <c r="J134" s="81"/>
      <c r="K134" s="45"/>
      <c r="L134" s="45"/>
      <c r="M134" s="45"/>
      <c r="N134" s="45"/>
    </row>
    <row r="135" spans="1:14" ht="16" x14ac:dyDescent="0.2">
      <c r="A135" s="83"/>
      <c r="B135" s="66"/>
      <c r="C135" s="7" t="s">
        <v>279</v>
      </c>
      <c r="D135" s="7"/>
      <c r="E135" s="66"/>
      <c r="F135" s="8">
        <v>474</v>
      </c>
      <c r="G135" s="24" t="s">
        <v>17</v>
      </c>
      <c r="H135" s="12">
        <f t="shared" si="6"/>
        <v>0</v>
      </c>
      <c r="I135" s="84"/>
      <c r="J135" s="82"/>
      <c r="K135" s="46"/>
      <c r="L135" s="46"/>
      <c r="M135" s="46"/>
      <c r="N135" s="46"/>
    </row>
    <row r="136" spans="1:14" ht="75.75" customHeight="1" x14ac:dyDescent="0.2">
      <c r="A136" s="83"/>
      <c r="B136" s="66"/>
      <c r="C136" s="7" t="s">
        <v>280</v>
      </c>
      <c r="D136" s="7"/>
      <c r="E136" s="66"/>
      <c r="F136" s="8">
        <v>475</v>
      </c>
      <c r="G136" s="24" t="s">
        <v>17</v>
      </c>
      <c r="H136" s="12">
        <f t="shared" si="6"/>
        <v>0</v>
      </c>
      <c r="I136" s="84"/>
      <c r="J136" s="13" t="s">
        <v>266</v>
      </c>
      <c r="K136" s="31"/>
      <c r="L136" s="31"/>
      <c r="M136" s="38"/>
      <c r="N136" s="31"/>
    </row>
    <row r="137" spans="1:14" ht="75" customHeight="1" x14ac:dyDescent="0.2">
      <c r="A137" s="83"/>
      <c r="B137" s="66" t="s">
        <v>281</v>
      </c>
      <c r="C137" s="7" t="s">
        <v>282</v>
      </c>
      <c r="D137" s="7" t="s">
        <v>283</v>
      </c>
      <c r="E137" s="66" t="s">
        <v>284</v>
      </c>
      <c r="F137" s="8">
        <v>446</v>
      </c>
      <c r="G137" s="78" t="s">
        <v>26</v>
      </c>
      <c r="H137" s="67">
        <f t="shared" si="6"/>
        <v>1</v>
      </c>
      <c r="I137" s="84"/>
      <c r="J137" s="47"/>
      <c r="K137" s="44" t="s">
        <v>358</v>
      </c>
      <c r="L137" s="44" t="s">
        <v>334</v>
      </c>
      <c r="M137" s="44" t="s">
        <v>335</v>
      </c>
      <c r="N137" s="44" t="s">
        <v>354</v>
      </c>
    </row>
    <row r="138" spans="1:14" ht="74.25" customHeight="1" x14ac:dyDescent="0.2">
      <c r="A138" s="83"/>
      <c r="B138" s="66"/>
      <c r="C138" s="7" t="s">
        <v>285</v>
      </c>
      <c r="D138" s="7" t="s">
        <v>283</v>
      </c>
      <c r="E138" s="66"/>
      <c r="F138" s="8">
        <v>330</v>
      </c>
      <c r="G138" s="79"/>
      <c r="H138" s="68"/>
      <c r="I138" s="84"/>
      <c r="J138" s="48"/>
      <c r="K138" s="45"/>
      <c r="L138" s="45"/>
      <c r="M138" s="45"/>
      <c r="N138" s="45"/>
    </row>
    <row r="139" spans="1:14" ht="16" x14ac:dyDescent="0.2">
      <c r="A139" s="83"/>
      <c r="B139" s="66"/>
      <c r="C139" s="7" t="s">
        <v>286</v>
      </c>
      <c r="D139" s="7"/>
      <c r="E139" s="66"/>
      <c r="F139" s="8">
        <v>331</v>
      </c>
      <c r="G139" s="36" t="s">
        <v>26</v>
      </c>
      <c r="H139" s="12">
        <f t="shared" ref="H139:H163" si="7">IF(G139="SI",1,IF(G139="PARCIAL",0.5,IF(G139="NO APLICA","",0)))</f>
        <v>1</v>
      </c>
      <c r="I139" s="84"/>
      <c r="J139" s="48"/>
      <c r="K139" s="45"/>
      <c r="L139" s="45"/>
      <c r="M139" s="45"/>
      <c r="N139" s="45"/>
    </row>
    <row r="140" spans="1:14" ht="16" x14ac:dyDescent="0.2">
      <c r="A140" s="83"/>
      <c r="B140" s="66"/>
      <c r="C140" s="7" t="s">
        <v>287</v>
      </c>
      <c r="D140" s="7"/>
      <c r="E140" s="66"/>
      <c r="F140" s="8">
        <v>332</v>
      </c>
      <c r="G140" s="36" t="s">
        <v>26</v>
      </c>
      <c r="H140" s="12">
        <f t="shared" si="7"/>
        <v>1</v>
      </c>
      <c r="I140" s="84"/>
      <c r="J140" s="48"/>
      <c r="K140" s="45"/>
      <c r="L140" s="45"/>
      <c r="M140" s="45"/>
      <c r="N140" s="45"/>
    </row>
    <row r="141" spans="1:14" ht="33.75" customHeight="1" x14ac:dyDescent="0.2">
      <c r="A141" s="83"/>
      <c r="B141" s="66"/>
      <c r="C141" s="7" t="s">
        <v>288</v>
      </c>
      <c r="D141" s="7"/>
      <c r="E141" s="66"/>
      <c r="F141" s="8">
        <v>333</v>
      </c>
      <c r="G141" s="36" t="s">
        <v>26</v>
      </c>
      <c r="H141" s="12">
        <f t="shared" si="7"/>
        <v>1</v>
      </c>
      <c r="I141" s="84"/>
      <c r="J141" s="48"/>
      <c r="K141" s="45"/>
      <c r="L141" s="45"/>
      <c r="M141" s="45"/>
      <c r="N141" s="45"/>
    </row>
    <row r="142" spans="1:14" ht="76.5" customHeight="1" x14ac:dyDescent="0.2">
      <c r="A142" s="83"/>
      <c r="B142" s="66"/>
      <c r="C142" s="7" t="s">
        <v>289</v>
      </c>
      <c r="D142" s="7" t="s">
        <v>283</v>
      </c>
      <c r="E142" s="66"/>
      <c r="F142" s="8">
        <v>334</v>
      </c>
      <c r="G142" s="36" t="s">
        <v>26</v>
      </c>
      <c r="H142" s="12">
        <f t="shared" si="7"/>
        <v>1</v>
      </c>
      <c r="I142" s="84"/>
      <c r="J142" s="48"/>
      <c r="K142" s="45"/>
      <c r="L142" s="45"/>
      <c r="M142" s="45"/>
      <c r="N142" s="45"/>
    </row>
    <row r="143" spans="1:14" ht="15" customHeight="1" x14ac:dyDescent="0.2">
      <c r="A143" s="83"/>
      <c r="B143" s="66"/>
      <c r="C143" s="7" t="s">
        <v>290</v>
      </c>
      <c r="D143" s="7"/>
      <c r="E143" s="66"/>
      <c r="F143" s="8">
        <v>335</v>
      </c>
      <c r="G143" s="36" t="s">
        <v>26</v>
      </c>
      <c r="H143" s="12">
        <f t="shared" si="7"/>
        <v>1</v>
      </c>
      <c r="I143" s="84"/>
      <c r="J143" s="48"/>
      <c r="K143" s="45"/>
      <c r="L143" s="45"/>
      <c r="M143" s="45"/>
      <c r="N143" s="45"/>
    </row>
    <row r="144" spans="1:14" ht="16" x14ac:dyDescent="0.2">
      <c r="A144" s="83"/>
      <c r="B144" s="66"/>
      <c r="C144" s="7" t="s">
        <v>291</v>
      </c>
      <c r="D144" s="7"/>
      <c r="E144" s="66"/>
      <c r="F144" s="8">
        <v>336</v>
      </c>
      <c r="G144" s="36" t="s">
        <v>26</v>
      </c>
      <c r="H144" s="12">
        <f t="shared" si="7"/>
        <v>1</v>
      </c>
      <c r="I144" s="84"/>
      <c r="J144" s="48"/>
      <c r="K144" s="45"/>
      <c r="L144" s="45"/>
      <c r="M144" s="45"/>
      <c r="N144" s="45"/>
    </row>
    <row r="145" spans="1:14" ht="31.5" customHeight="1" x14ac:dyDescent="0.2">
      <c r="A145" s="83"/>
      <c r="B145" s="66"/>
      <c r="C145" s="7" t="s">
        <v>292</v>
      </c>
      <c r="D145" s="7"/>
      <c r="E145" s="66"/>
      <c r="F145" s="8">
        <v>337</v>
      </c>
      <c r="G145" s="24" t="s">
        <v>17</v>
      </c>
      <c r="H145" s="12">
        <f t="shared" si="7"/>
        <v>0</v>
      </c>
      <c r="I145" s="84"/>
      <c r="J145" s="48"/>
      <c r="K145" s="45"/>
      <c r="L145" s="45"/>
      <c r="M145" s="45"/>
      <c r="N145" s="45"/>
    </row>
    <row r="146" spans="1:14" ht="16.5" customHeight="1" x14ac:dyDescent="0.2">
      <c r="A146" s="83"/>
      <c r="B146" s="66"/>
      <c r="C146" s="7" t="s">
        <v>293</v>
      </c>
      <c r="D146" s="7"/>
      <c r="E146" s="66"/>
      <c r="F146" s="8">
        <v>338</v>
      </c>
      <c r="G146" s="24" t="s">
        <v>17</v>
      </c>
      <c r="H146" s="12">
        <f t="shared" si="7"/>
        <v>0</v>
      </c>
      <c r="I146" s="84"/>
      <c r="J146" s="49"/>
      <c r="K146" s="45"/>
      <c r="L146" s="45"/>
      <c r="M146" s="45"/>
      <c r="N146" s="45"/>
    </row>
    <row r="147" spans="1:14" ht="135.75" customHeight="1" x14ac:dyDescent="0.2">
      <c r="A147" s="83"/>
      <c r="B147" s="66"/>
      <c r="C147" s="7" t="s">
        <v>294</v>
      </c>
      <c r="D147" s="7"/>
      <c r="E147" s="66"/>
      <c r="F147" s="8">
        <v>339</v>
      </c>
      <c r="G147" s="24" t="s">
        <v>17</v>
      </c>
      <c r="H147" s="12">
        <f t="shared" si="7"/>
        <v>0</v>
      </c>
      <c r="I147" s="84"/>
      <c r="J147" s="13" t="s">
        <v>295</v>
      </c>
      <c r="K147" s="45"/>
      <c r="L147" s="45"/>
      <c r="M147" s="45"/>
      <c r="N147" s="45"/>
    </row>
    <row r="148" spans="1:14" ht="74.25" customHeight="1" x14ac:dyDescent="0.2">
      <c r="A148" s="83"/>
      <c r="B148" s="66"/>
      <c r="C148" s="7" t="s">
        <v>296</v>
      </c>
      <c r="D148" s="7"/>
      <c r="E148" s="66"/>
      <c r="F148" s="8">
        <v>340</v>
      </c>
      <c r="G148" s="24" t="s">
        <v>17</v>
      </c>
      <c r="H148" s="12">
        <f t="shared" si="7"/>
        <v>0</v>
      </c>
      <c r="I148" s="84"/>
      <c r="J148" s="13" t="s">
        <v>266</v>
      </c>
      <c r="K148" s="46"/>
      <c r="L148" s="45"/>
      <c r="M148" s="45"/>
      <c r="N148" s="45"/>
    </row>
    <row r="149" spans="1:14" ht="210" hidden="1" customHeight="1" x14ac:dyDescent="0.2">
      <c r="A149" s="83"/>
      <c r="B149" s="66" t="s">
        <v>297</v>
      </c>
      <c r="C149" s="7" t="s">
        <v>298</v>
      </c>
      <c r="D149" s="7" t="s">
        <v>299</v>
      </c>
      <c r="E149" s="66" t="s">
        <v>300</v>
      </c>
      <c r="F149" s="8">
        <v>341</v>
      </c>
      <c r="G149" s="11"/>
      <c r="H149" s="12">
        <f t="shared" si="7"/>
        <v>0</v>
      </c>
      <c r="I149" s="9"/>
      <c r="J149" s="13"/>
      <c r="K149" s="31"/>
      <c r="L149" s="45"/>
      <c r="M149" s="45"/>
      <c r="N149" s="45"/>
    </row>
    <row r="150" spans="1:14" ht="90" hidden="1" customHeight="1" x14ac:dyDescent="0.2">
      <c r="A150" s="83"/>
      <c r="B150" s="66"/>
      <c r="C150" s="7" t="s">
        <v>301</v>
      </c>
      <c r="D150" s="7"/>
      <c r="E150" s="66"/>
      <c r="F150" s="8">
        <v>448</v>
      </c>
      <c r="G150" s="11"/>
      <c r="H150" s="12">
        <f t="shared" si="7"/>
        <v>0</v>
      </c>
      <c r="I150" s="9"/>
      <c r="J150" s="13"/>
      <c r="K150" s="31"/>
      <c r="L150" s="45"/>
      <c r="M150" s="45"/>
      <c r="N150" s="45"/>
    </row>
    <row r="151" spans="1:14" ht="75" hidden="1" customHeight="1" x14ac:dyDescent="0.2">
      <c r="A151" s="83"/>
      <c r="B151" s="66" t="s">
        <v>302</v>
      </c>
      <c r="C151" s="7" t="s">
        <v>303</v>
      </c>
      <c r="D151" s="7" t="s">
        <v>304</v>
      </c>
      <c r="E151" s="66" t="s">
        <v>305</v>
      </c>
      <c r="F151" s="8">
        <v>342</v>
      </c>
      <c r="G151" s="11"/>
      <c r="H151" s="12">
        <f t="shared" si="7"/>
        <v>0</v>
      </c>
      <c r="I151" s="9"/>
      <c r="J151" s="13"/>
      <c r="K151" s="31"/>
      <c r="L151" s="46"/>
      <c r="M151" s="46"/>
      <c r="N151" s="46"/>
    </row>
    <row r="152" spans="1:14" ht="80" hidden="1" x14ac:dyDescent="0.2">
      <c r="A152" s="83"/>
      <c r="B152" s="66"/>
      <c r="C152" s="7" t="s">
        <v>306</v>
      </c>
      <c r="D152" s="7"/>
      <c r="E152" s="66"/>
      <c r="F152" s="8">
        <v>450</v>
      </c>
      <c r="G152" s="11"/>
      <c r="H152" s="12">
        <f t="shared" si="7"/>
        <v>0</v>
      </c>
      <c r="I152" s="9"/>
      <c r="J152" s="13"/>
      <c r="K152" s="31"/>
      <c r="L152" s="31"/>
      <c r="M152" s="31"/>
    </row>
    <row r="153" spans="1:14" ht="64" hidden="1" x14ac:dyDescent="0.2">
      <c r="A153" s="83"/>
      <c r="B153" s="66" t="s">
        <v>307</v>
      </c>
      <c r="C153" s="7" t="s">
        <v>308</v>
      </c>
      <c r="D153" s="7" t="s">
        <v>309</v>
      </c>
      <c r="E153" s="66" t="s">
        <v>310</v>
      </c>
      <c r="F153" s="8">
        <v>343</v>
      </c>
      <c r="G153" s="11"/>
      <c r="H153" s="12">
        <f t="shared" si="7"/>
        <v>0</v>
      </c>
      <c r="I153" s="9"/>
      <c r="J153" s="13"/>
      <c r="K153" s="31"/>
      <c r="L153" s="31"/>
      <c r="M153" s="31"/>
    </row>
    <row r="154" spans="1:14" ht="16" hidden="1" x14ac:dyDescent="0.2">
      <c r="A154" s="83"/>
      <c r="B154" s="66"/>
      <c r="C154" s="7" t="s">
        <v>311</v>
      </c>
      <c r="D154" s="7"/>
      <c r="E154" s="66"/>
      <c r="F154" s="8">
        <v>344</v>
      </c>
      <c r="G154" s="11"/>
      <c r="H154" s="12">
        <f t="shared" si="7"/>
        <v>0</v>
      </c>
      <c r="I154" s="9"/>
      <c r="J154" s="13"/>
      <c r="K154" s="31"/>
      <c r="L154" s="31"/>
      <c r="M154" s="31"/>
    </row>
    <row r="155" spans="1:14" ht="16" hidden="1" x14ac:dyDescent="0.2">
      <c r="A155" s="83"/>
      <c r="B155" s="66" t="s">
        <v>312</v>
      </c>
      <c r="C155" s="7" t="s">
        <v>313</v>
      </c>
      <c r="D155" s="7"/>
      <c r="E155" s="66" t="s">
        <v>314</v>
      </c>
      <c r="F155" s="8">
        <v>345</v>
      </c>
      <c r="G155" s="11" t="s">
        <v>17</v>
      </c>
      <c r="H155" s="12">
        <f t="shared" si="7"/>
        <v>0</v>
      </c>
      <c r="I155" s="9"/>
      <c r="J155" s="13"/>
      <c r="K155" s="31"/>
      <c r="L155" s="31"/>
      <c r="M155" s="31"/>
    </row>
    <row r="156" spans="1:14" ht="64" hidden="1" x14ac:dyDescent="0.2">
      <c r="A156" s="83"/>
      <c r="B156" s="66"/>
      <c r="C156" s="7" t="s">
        <v>315</v>
      </c>
      <c r="D156" s="7" t="s">
        <v>316</v>
      </c>
      <c r="E156" s="66"/>
      <c r="F156" s="8">
        <v>346</v>
      </c>
      <c r="G156" s="11" t="s">
        <v>17</v>
      </c>
      <c r="H156" s="12">
        <f t="shared" si="7"/>
        <v>0</v>
      </c>
      <c r="I156" s="9"/>
      <c r="J156" s="13"/>
      <c r="K156" s="31"/>
      <c r="L156" s="31"/>
      <c r="M156" s="31"/>
    </row>
    <row r="157" spans="1:14" ht="96" hidden="1" x14ac:dyDescent="0.2">
      <c r="A157" s="83"/>
      <c r="B157" s="7" t="s">
        <v>317</v>
      </c>
      <c r="C157" s="7" t="s">
        <v>318</v>
      </c>
      <c r="D157" s="7" t="s">
        <v>319</v>
      </c>
      <c r="E157" s="7" t="s">
        <v>320</v>
      </c>
      <c r="F157" s="8">
        <v>347</v>
      </c>
      <c r="G157" s="11" t="s">
        <v>17</v>
      </c>
      <c r="H157" s="12">
        <f t="shared" si="7"/>
        <v>0</v>
      </c>
      <c r="I157" s="9"/>
      <c r="J157" s="13"/>
      <c r="K157" s="31"/>
      <c r="L157" s="31"/>
      <c r="M157" s="31"/>
    </row>
    <row r="158" spans="1:14" ht="64" hidden="1" x14ac:dyDescent="0.2">
      <c r="A158" s="83"/>
      <c r="B158" s="66" t="s">
        <v>321</v>
      </c>
      <c r="C158" s="7" t="s">
        <v>322</v>
      </c>
      <c r="D158" s="7" t="s">
        <v>323</v>
      </c>
      <c r="E158" s="66" t="s">
        <v>324</v>
      </c>
      <c r="F158" s="8">
        <v>348</v>
      </c>
      <c r="G158" s="11" t="s">
        <v>17</v>
      </c>
      <c r="H158" s="12">
        <f t="shared" si="7"/>
        <v>0</v>
      </c>
      <c r="I158" s="9"/>
      <c r="J158" s="13"/>
      <c r="K158" s="31"/>
      <c r="L158" s="31"/>
      <c r="M158" s="31"/>
    </row>
    <row r="159" spans="1:14" ht="48" hidden="1" x14ac:dyDescent="0.2">
      <c r="A159" s="83"/>
      <c r="B159" s="66"/>
      <c r="C159" s="7" t="s">
        <v>325</v>
      </c>
      <c r="D159" s="7" t="s">
        <v>326</v>
      </c>
      <c r="E159" s="66"/>
      <c r="F159" s="8">
        <v>451</v>
      </c>
      <c r="G159" s="22" t="s">
        <v>17</v>
      </c>
      <c r="H159" s="12">
        <f t="shared" si="7"/>
        <v>0</v>
      </c>
      <c r="I159" s="9"/>
      <c r="J159" s="16"/>
      <c r="K159" s="31"/>
      <c r="L159" s="31"/>
      <c r="M159" s="31"/>
    </row>
    <row r="160" spans="1:14" ht="16" hidden="1" x14ac:dyDescent="0.2">
      <c r="A160" s="83"/>
      <c r="B160" s="66"/>
      <c r="C160" s="7" t="s">
        <v>327</v>
      </c>
      <c r="D160" s="7"/>
      <c r="E160" s="66"/>
      <c r="F160" s="8">
        <v>349</v>
      </c>
      <c r="G160" s="11" t="s">
        <v>17</v>
      </c>
      <c r="H160" s="12">
        <f t="shared" si="7"/>
        <v>0</v>
      </c>
      <c r="I160" s="9"/>
      <c r="J160" s="13"/>
      <c r="K160" s="31"/>
      <c r="L160" s="31"/>
      <c r="M160" s="31"/>
    </row>
    <row r="161" spans="1:13" ht="32" hidden="1" x14ac:dyDescent="0.2">
      <c r="A161" s="83"/>
      <c r="B161" s="66"/>
      <c r="C161" s="7" t="s">
        <v>328</v>
      </c>
      <c r="D161" s="7"/>
      <c r="E161" s="66"/>
      <c r="F161" s="8">
        <v>350</v>
      </c>
      <c r="G161" s="11" t="s">
        <v>17</v>
      </c>
      <c r="H161" s="12">
        <f t="shared" si="7"/>
        <v>0</v>
      </c>
      <c r="I161" s="9"/>
      <c r="J161" s="13"/>
      <c r="K161" s="31"/>
      <c r="L161" s="31"/>
      <c r="M161" s="31"/>
    </row>
    <row r="162" spans="1:13" ht="16" hidden="1" x14ac:dyDescent="0.2">
      <c r="A162" s="83"/>
      <c r="B162" s="66"/>
      <c r="C162" s="7" t="s">
        <v>329</v>
      </c>
      <c r="D162" s="7"/>
      <c r="E162" s="66"/>
      <c r="F162" s="8">
        <v>351</v>
      </c>
      <c r="G162" s="11" t="s">
        <v>17</v>
      </c>
      <c r="H162" s="12">
        <f t="shared" si="7"/>
        <v>0</v>
      </c>
      <c r="I162" s="9"/>
      <c r="J162" s="13"/>
      <c r="K162" s="31"/>
      <c r="L162" s="31"/>
      <c r="M162" s="31"/>
    </row>
    <row r="163" spans="1:13" ht="32" hidden="1" x14ac:dyDescent="0.2">
      <c r="A163" s="83"/>
      <c r="B163" s="66"/>
      <c r="C163" s="7" t="s">
        <v>330</v>
      </c>
      <c r="D163" s="7"/>
      <c r="E163" s="66"/>
      <c r="F163" s="8">
        <v>352</v>
      </c>
      <c r="G163" s="11" t="s">
        <v>17</v>
      </c>
      <c r="H163" s="12">
        <f t="shared" si="7"/>
        <v>0</v>
      </c>
      <c r="I163" s="9"/>
      <c r="J163" s="13"/>
      <c r="K163" s="31"/>
      <c r="L163" s="31"/>
      <c r="M163" s="31"/>
    </row>
  </sheetData>
  <mergeCells count="114">
    <mergeCell ref="A18:A28"/>
    <mergeCell ref="B18:B20"/>
    <mergeCell ref="E18:E20"/>
    <mergeCell ref="A1:J1"/>
    <mergeCell ref="A5:C5"/>
    <mergeCell ref="G5:I5"/>
    <mergeCell ref="J5:J6"/>
    <mergeCell ref="A7:A17"/>
    <mergeCell ref="B7:B9"/>
    <mergeCell ref="E7:E9"/>
    <mergeCell ref="I7:I12"/>
    <mergeCell ref="B10:B12"/>
    <mergeCell ref="E10:E12"/>
    <mergeCell ref="B13:B16"/>
    <mergeCell ref="E13:E16"/>
    <mergeCell ref="A50:A59"/>
    <mergeCell ref="B50:B55"/>
    <mergeCell ref="E50:E55"/>
    <mergeCell ref="I50:I59"/>
    <mergeCell ref="B56:B58"/>
    <mergeCell ref="E56:E58"/>
    <mergeCell ref="A29:A49"/>
    <mergeCell ref="I29:I48"/>
    <mergeCell ref="B32:B34"/>
    <mergeCell ref="E32:E34"/>
    <mergeCell ref="B36:B47"/>
    <mergeCell ref="E36:E47"/>
    <mergeCell ref="A60:A83"/>
    <mergeCell ref="B60:B67"/>
    <mergeCell ref="E60:E67"/>
    <mergeCell ref="B68:B76"/>
    <mergeCell ref="E68:E76"/>
    <mergeCell ref="A84:A100"/>
    <mergeCell ref="B84:B88"/>
    <mergeCell ref="E84:E88"/>
    <mergeCell ref="G84:G86"/>
    <mergeCell ref="B79:B82"/>
    <mergeCell ref="E79:E82"/>
    <mergeCell ref="A101:A104"/>
    <mergeCell ref="I101:I104"/>
    <mergeCell ref="A105:A109"/>
    <mergeCell ref="B105:B109"/>
    <mergeCell ref="E105:E109"/>
    <mergeCell ref="G105:G106"/>
    <mergeCell ref="H105:H106"/>
    <mergeCell ref="I105:I109"/>
    <mergeCell ref="I84:I95"/>
    <mergeCell ref="H84:H86"/>
    <mergeCell ref="A110:A163"/>
    <mergeCell ref="I110:I148"/>
    <mergeCell ref="B111:B120"/>
    <mergeCell ref="E111:E120"/>
    <mergeCell ref="G111:G112"/>
    <mergeCell ref="H111:H112"/>
    <mergeCell ref="B121:B136"/>
    <mergeCell ref="E121:E136"/>
    <mergeCell ref="B158:B163"/>
    <mergeCell ref="E158:E163"/>
    <mergeCell ref="B153:B154"/>
    <mergeCell ref="E153:E154"/>
    <mergeCell ref="B3:J3"/>
    <mergeCell ref="B2:J2"/>
    <mergeCell ref="B149:B150"/>
    <mergeCell ref="E149:E150"/>
    <mergeCell ref="B151:B152"/>
    <mergeCell ref="E151:E152"/>
    <mergeCell ref="G121:G122"/>
    <mergeCell ref="H121:H122"/>
    <mergeCell ref="B137:B148"/>
    <mergeCell ref="E137:E148"/>
    <mergeCell ref="G137:G138"/>
    <mergeCell ref="J121:J135"/>
    <mergeCell ref="J111:J120"/>
    <mergeCell ref="J69:J76"/>
    <mergeCell ref="J36:J47"/>
    <mergeCell ref="G37:G38"/>
    <mergeCell ref="H37:H38"/>
    <mergeCell ref="I18:I28"/>
    <mergeCell ref="B155:B156"/>
    <mergeCell ref="E155:E156"/>
    <mergeCell ref="H137:H138"/>
    <mergeCell ref="J105:J106"/>
    <mergeCell ref="J84:J86"/>
    <mergeCell ref="B90:B91"/>
    <mergeCell ref="E90:E91"/>
    <mergeCell ref="B92:B94"/>
    <mergeCell ref="E92:E94"/>
    <mergeCell ref="B96:B100"/>
    <mergeCell ref="E96:E100"/>
    <mergeCell ref="K111:K120"/>
    <mergeCell ref="L111:L120"/>
    <mergeCell ref="M111:M120"/>
    <mergeCell ref="N111:N120"/>
    <mergeCell ref="N5:N6"/>
    <mergeCell ref="N36:N47"/>
    <mergeCell ref="K84:K86"/>
    <mergeCell ref="L84:L86"/>
    <mergeCell ref="M84:M86"/>
    <mergeCell ref="N84:N86"/>
    <mergeCell ref="K36:K47"/>
    <mergeCell ref="L36:L47"/>
    <mergeCell ref="M36:M47"/>
    <mergeCell ref="K5:K6"/>
    <mergeCell ref="L5:L6"/>
    <mergeCell ref="M5:M6"/>
    <mergeCell ref="K137:K148"/>
    <mergeCell ref="J137:J146"/>
    <mergeCell ref="L137:L151"/>
    <mergeCell ref="M137:M151"/>
    <mergeCell ref="N137:N151"/>
    <mergeCell ref="K121:K135"/>
    <mergeCell ref="L121:L135"/>
    <mergeCell ref="M121:M135"/>
    <mergeCell ref="N121:N135"/>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'F:/AÑO 2021/ITA/[MATRIZ DE CUMPLIMIENTO.xlsx]Lista'!#REF!</xm:f>
          </x14:formula1>
          <xm:sqref>G7:G163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Microsoft Office User</cp:lastModifiedBy>
  <dcterms:created xsi:type="dcterms:W3CDTF">2021-08-11T19:23:30Z</dcterms:created>
  <dcterms:modified xsi:type="dcterms:W3CDTF">2021-08-20T23:43:54Z</dcterms:modified>
</cp:coreProperties>
</file>