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ubides\Desktop\infome de gestion\INFORME EMPALME -NOVIEMBRE\ANEXOS\"/>
    </mc:Choice>
  </mc:AlternateContent>
  <bookViews>
    <workbookView xWindow="0" yWindow="0" windowWidth="20490" windowHeight="71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Q8" i="1" l="1"/>
  <c r="U12" i="1"/>
  <c r="Q12" i="1"/>
  <c r="W15" i="1" l="1"/>
  <c r="W13" i="1"/>
  <c r="C19" i="1" l="1"/>
  <c r="W5" i="1" l="1"/>
  <c r="W7" i="1"/>
  <c r="W12" i="1" l="1"/>
  <c r="W8" i="1"/>
  <c r="W10" i="1"/>
  <c r="W9" i="1"/>
  <c r="W11" i="1"/>
  <c r="Q6" i="1" l="1"/>
  <c r="W6" i="1" s="1"/>
  <c r="Q4" i="1"/>
  <c r="L13" i="1"/>
  <c r="L5" i="1"/>
  <c r="L6" i="1"/>
  <c r="L7" i="1"/>
  <c r="L8" i="1"/>
  <c r="L9" i="1"/>
  <c r="L10" i="1"/>
  <c r="L11" i="1"/>
  <c r="L12" i="1"/>
  <c r="L14" i="1"/>
  <c r="L15" i="1"/>
  <c r="L16" i="1"/>
  <c r="L4" i="1"/>
  <c r="W4" i="1" l="1"/>
</calcChain>
</file>

<file path=xl/sharedStrings.xml><?xml version="1.0" encoding="utf-8"?>
<sst xmlns="http://schemas.openxmlformats.org/spreadsheetml/2006/main" count="133" uniqueCount="90">
  <si>
    <t>BPIN</t>
  </si>
  <si>
    <t>PROYECTO</t>
  </si>
  <si>
    <t>APROBACION</t>
  </si>
  <si>
    <t>ACTAS</t>
  </si>
  <si>
    <t>ACUERDOS</t>
  </si>
  <si>
    <t>VALOR PROYECTO</t>
  </si>
  <si>
    <t>FONDO</t>
  </si>
  <si>
    <t>SGR</t>
  </si>
  <si>
    <t>VIGENCIA</t>
  </si>
  <si>
    <t>VIGENCIA FUTURA</t>
  </si>
  <si>
    <t>VALOR COMPROMETIDO</t>
  </si>
  <si>
    <t>VALOR GIRADO</t>
  </si>
  <si>
    <t>SALDO POR COMPROMETER</t>
  </si>
  <si>
    <t>SALDO POR GIRAR</t>
  </si>
  <si>
    <t xml:space="preserve">SGR </t>
  </si>
  <si>
    <t>EJECUTOR</t>
  </si>
  <si>
    <t>TIEMPO DE EJECUCION</t>
  </si>
  <si>
    <t>ESTADO DEL PROYECTO</t>
  </si>
  <si>
    <t>PRECONTRACTUAL</t>
  </si>
  <si>
    <t>CONTRACTUAL</t>
  </si>
  <si>
    <t>EJECUCION</t>
  </si>
  <si>
    <t>VERIFICACION DE REQUISITOS</t>
  </si>
  <si>
    <t>FECHA</t>
  </si>
  <si>
    <t>VALOR TOTAL DEL PROYECTO</t>
  </si>
  <si>
    <t>COOFINANCIACION</t>
  </si>
  <si>
    <t>DECRETOS DE INCORPORACION</t>
  </si>
  <si>
    <t>% DE EJECUCIÓN (GIROS/V. APROBADO)</t>
  </si>
  <si>
    <t>ESTADO DE LOS PROYECTOS FINANCIADOS POR EL SISTEMA GENERAL DE REGALÍAS</t>
  </si>
  <si>
    <t>FORTALECIMIENTO DE LAS CADENAS HORTIFRUTICOLA Y AROMATICAS EN CUNDINAMARCA</t>
  </si>
  <si>
    <t>FORTALECIMIENTO DE LA PRODUCTIVIDAD Y COMPETITIVIDAD DEL SECTOR CACAOTERO EN EL DEPARTAMENTO DE CUNDINAMARCA</t>
  </si>
  <si>
    <t>MEJORAMIENTO DE LA COMPETITIVIDAD Y SOSTENIBILIDAD DEL SUB SECTOR PANELERO DE CUNDINAMARCA</t>
  </si>
  <si>
    <t>FORTALECIMIENTO DE LA ACTIVIDAD CAFETERA COMO ALTERNATIVA SOSTENIBLE DE DESARROLLO REGIONAL EN EL DEPARTAMENTO DE CUNDINAMARCA</t>
  </si>
  <si>
    <t>IMPLEMENTACIÓN DE UN MODELO DE PRODUCCIÓN EN SISTEMAS DE DOBLE PROPÓSITO EN PEQUEÑOS PRODUCTORES DEL DEPARTAMENTO DE CUNDINAMARCA</t>
  </si>
  <si>
    <t>FORTALECIMIENTO DE LA ACTIVIDAD CAFETERA COMO ESTRATEGIA DE MEJORAMIENTO DE LA PRODUCTIVIDAD Y LA COMPETITIVIDAD EN EL DEPARTAMENTO DE CUNDINAMARCA, CENTRO ORIENTE</t>
  </si>
  <si>
    <t>FORTALECIMIENTO DEL SUBSECTOR PANELERO EN EL DEPARTAMENTO DE CUNDINAMARCA</t>
  </si>
  <si>
    <t>MEJORAMIENTO DE LA PRODUCTIVIDAD Y COMPETITIVIDAD DEL SECTOR CAUCHERO EN EL DEPARTAMENTO DE CUNDINAMARCA</t>
  </si>
  <si>
    <t>MEJORAMIENTO DE LA PRODUCTIVIDAD, CALIDAD, POS COSECHA Y MERCADEO DE LAS CADENAS HORTIFRUTICOLA Y AROMATICAS DE CUNDINAMARCA</t>
  </si>
  <si>
    <t>IMPLEMENTACION Y PUESTA EN MARCHA DE UNA PLANTA HOMOGENIZADORA DE MILES PARA LA PRODUCCION DE PANELA EN CAPARRAPI,CUNDINAMARCA, CENTRO ORIENTE</t>
  </si>
  <si>
    <t>IMPLEMENTACION  Y PUESTA EN MARCHA  DE UNA PLANTA HOMOGENIZADORA  DE MIELES PARA  LA PRODUCCION  DE PANELA  EN EL MUNICIPIO  DE QUIPILE , CUNDINAMARCA, CENTRO ORIENTE</t>
  </si>
  <si>
    <t>FORTALECIMIENTO  A LA CADENA  PRODUCTIVA DEL CACAO  EN EL DEPARTAMENTO  DE CUNDINAMARCA.</t>
  </si>
  <si>
    <t>FORTALECIMIENTO  DE LA PRODUCTIVIDAD  Y COMPETITIVIDAD  DEL SECTOR CAUCHERO EN EL DEPARTAMENTO DE CUNDINAMARCA</t>
  </si>
  <si>
    <t>2012 -2013</t>
  </si>
  <si>
    <t>2013 -2015</t>
  </si>
  <si>
    <t>FDR</t>
  </si>
  <si>
    <t>FDR-FCR</t>
  </si>
  <si>
    <t>FCR</t>
  </si>
  <si>
    <t>004-28/12/2012</t>
  </si>
  <si>
    <t>0018/25/01/2013</t>
  </si>
  <si>
    <t>0018/25/01/2014</t>
  </si>
  <si>
    <t>0018/25/01/2015</t>
  </si>
  <si>
    <t>0018/25/01/2016</t>
  </si>
  <si>
    <t>004-28/12/2013</t>
  </si>
  <si>
    <t>004-28/12/2014</t>
  </si>
  <si>
    <t>004-28/12/2015
012-01/11/2013</t>
  </si>
  <si>
    <t>0018/25/01/2017
0393-31/12/2013</t>
  </si>
  <si>
    <t>07-16/08/2013</t>
  </si>
  <si>
    <t>0309-31/12/2013</t>
  </si>
  <si>
    <t>07-16/08/2014</t>
  </si>
  <si>
    <t>0309-31/12/2014</t>
  </si>
  <si>
    <t>015-31-12-2013
022-18/06/2014</t>
  </si>
  <si>
    <t>0289-23/10/2014</t>
  </si>
  <si>
    <t>022-18/06/2014</t>
  </si>
  <si>
    <t>0289-23/10/2015</t>
  </si>
  <si>
    <t>037-25/06/2015</t>
  </si>
  <si>
    <t>036-03/06/2015</t>
  </si>
  <si>
    <t>0289-28/07/2015</t>
  </si>
  <si>
    <t xml:space="preserve"> 28/06/2015</t>
  </si>
  <si>
    <t xml:space="preserve">ASOCIACION HORTIFRUTICOLA DE COLOMBIA-ASOHOFRUCOL </t>
  </si>
  <si>
    <t xml:space="preserve">FEDERACION NACIONAL DE CACAOTEROS </t>
  </si>
  <si>
    <t xml:space="preserve">FEDERACION  NACIONAL DE PRODUCTORES DE PANELA </t>
  </si>
  <si>
    <t xml:space="preserve">FEDERACION NACIONAL DE CAFETEROS DE COLOMBIA-COMITÉ DEPARTAMENTAL  DE CAFETEROS DE CUNDINAMARCA </t>
  </si>
  <si>
    <t>UNIVERSIDAD NACIONAL DE COLOMBIA</t>
  </si>
  <si>
    <t xml:space="preserve">FONDO ADAPTACION </t>
  </si>
  <si>
    <t>CONFEDERACION  CAUCHERA COLOMBIANA-CCC</t>
  </si>
  <si>
    <t>X</t>
  </si>
  <si>
    <t>12 MESES</t>
  </si>
  <si>
    <t>36 MESES</t>
  </si>
  <si>
    <t>20 MESES</t>
  </si>
  <si>
    <t>21 MESES</t>
  </si>
  <si>
    <t>15 MESES</t>
  </si>
  <si>
    <t>14 MESES</t>
  </si>
  <si>
    <t>16 MESES 8 DIAS</t>
  </si>
  <si>
    <t>32 MESES 13 DIAS</t>
  </si>
  <si>
    <t>FUNDACION YARUMO</t>
  </si>
  <si>
    <t>CONFEDERACION CAUCHERA COLOMBIANA -CCC</t>
  </si>
  <si>
    <t>,,,,,,,,,,,,,,,,,,,,,,,,,,,,,,,,,,,,,,,,,,,,,,,,,,,,,,,,,,,,,,,,,</t>
  </si>
  <si>
    <t xml:space="preserve"> </t>
  </si>
  <si>
    <t>,,,,,,,,,,</t>
  </si>
  <si>
    <t xml:space="preserve">LIQUIDADOS </t>
  </si>
  <si>
    <t>PROYECTO 1. $ 90.000.000
PROYECTO 2. $46,199,250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</si>
</sst>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4" fontId="5" fillId="0" borderId="1" xfId="1" applyFont="1" applyBorder="1"/>
    <xf numFmtId="44" fontId="5" fillId="0" borderId="1" xfId="1" applyFont="1" applyFill="1" applyBorder="1"/>
    <xf numFmtId="0" fontId="5" fillId="0" borderId="1" xfId="0" applyFont="1" applyBorder="1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/>
    <xf numFmtId="0" fontId="0" fillId="0" borderId="0" xfId="0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44" fontId="5" fillId="0" borderId="1" xfId="0" applyNumberFormat="1" applyFont="1" applyBorder="1"/>
    <xf numFmtId="3" fontId="0" fillId="0" borderId="0" xfId="0" applyNumberFormat="1"/>
    <xf numFmtId="0" fontId="6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4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44" fontId="5" fillId="2" borderId="1" xfId="1" applyFont="1" applyFill="1" applyBorder="1" applyAlignment="1">
      <alignment wrapText="1"/>
    </xf>
    <xf numFmtId="44" fontId="5" fillId="2" borderId="1" xfId="1" applyFont="1" applyFill="1" applyBorder="1"/>
    <xf numFmtId="0" fontId="0" fillId="2" borderId="0" xfId="0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1"/>
  <sheetViews>
    <sheetView tabSelected="1" topLeftCell="F1" workbookViewId="0">
      <selection activeCell="J7" sqref="J7"/>
    </sheetView>
  </sheetViews>
  <sheetFormatPr baseColWidth="10" defaultRowHeight="15" x14ac:dyDescent="0.25"/>
  <cols>
    <col min="1" max="1" width="28.5703125" customWidth="1"/>
    <col min="2" max="2" width="34.28515625" customWidth="1"/>
    <col min="3" max="3" width="22.140625" customWidth="1"/>
    <col min="5" max="5" width="14.42578125" customWidth="1"/>
    <col min="6" max="6" width="16.5703125" customWidth="1"/>
    <col min="7" max="7" width="14.140625" customWidth="1"/>
    <col min="10" max="10" width="17.140625" customWidth="1"/>
    <col min="11" max="11" width="15.7109375" customWidth="1"/>
    <col min="12" max="12" width="18.28515625" customWidth="1"/>
    <col min="14" max="14" width="13.42578125" customWidth="1"/>
    <col min="15" max="15" width="18.42578125" customWidth="1"/>
    <col min="16" max="16" width="22.5703125" customWidth="1"/>
    <col min="17" max="17" width="15.42578125" bestFit="1" customWidth="1"/>
    <col min="18" max="18" width="19.5703125" customWidth="1"/>
    <col min="19" max="19" width="16" customWidth="1"/>
    <col min="20" max="20" width="21.85546875" customWidth="1"/>
    <col min="21" max="21" width="16.42578125" style="28" customWidth="1"/>
    <col min="22" max="22" width="24.5703125" customWidth="1"/>
    <col min="23" max="23" width="12.85546875" customWidth="1"/>
    <col min="25" max="25" width="19.140625" customWidth="1"/>
    <col min="26" max="26" width="15.42578125" customWidth="1"/>
    <col min="27" max="27" width="14" customWidth="1"/>
    <col min="28" max="28" width="13.140625" customWidth="1"/>
    <col min="29" max="29" width="11.42578125" customWidth="1"/>
  </cols>
  <sheetData>
    <row r="1" spans="1:29" x14ac:dyDescent="0.2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9" s="3" customFormat="1" ht="45" customHeight="1" x14ac:dyDescent="0.25">
      <c r="A2" s="22" t="s">
        <v>0</v>
      </c>
      <c r="B2" s="22" t="s">
        <v>1</v>
      </c>
      <c r="C2" s="22" t="s">
        <v>15</v>
      </c>
      <c r="D2" s="20" t="s">
        <v>2</v>
      </c>
      <c r="E2" s="20"/>
      <c r="F2" s="2" t="s">
        <v>21</v>
      </c>
      <c r="G2" s="22" t="s">
        <v>25</v>
      </c>
      <c r="H2" s="22" t="s">
        <v>6</v>
      </c>
      <c r="I2" s="22" t="s">
        <v>8</v>
      </c>
      <c r="J2" s="22" t="s">
        <v>23</v>
      </c>
      <c r="K2" s="20" t="s">
        <v>5</v>
      </c>
      <c r="L2" s="20"/>
      <c r="M2" s="20" t="s">
        <v>9</v>
      </c>
      <c r="N2" s="20"/>
      <c r="O2" s="20" t="s">
        <v>10</v>
      </c>
      <c r="P2" s="20"/>
      <c r="Q2" s="20" t="s">
        <v>11</v>
      </c>
      <c r="R2" s="20"/>
      <c r="S2" s="20" t="s">
        <v>12</v>
      </c>
      <c r="T2" s="20"/>
      <c r="U2" s="20" t="s">
        <v>13</v>
      </c>
      <c r="V2" s="20"/>
      <c r="W2" s="22" t="s">
        <v>26</v>
      </c>
      <c r="X2" s="22" t="s">
        <v>16</v>
      </c>
      <c r="Y2" s="20" t="s">
        <v>17</v>
      </c>
      <c r="Z2" s="20"/>
      <c r="AA2" s="20"/>
      <c r="AB2" s="20"/>
    </row>
    <row r="3" spans="1:29" s="3" customFormat="1" ht="30" x14ac:dyDescent="0.25">
      <c r="A3" s="23"/>
      <c r="B3" s="23"/>
      <c r="C3" s="23"/>
      <c r="D3" s="2" t="s">
        <v>3</v>
      </c>
      <c r="E3" s="2" t="s">
        <v>4</v>
      </c>
      <c r="F3" s="4" t="s">
        <v>22</v>
      </c>
      <c r="G3" s="23"/>
      <c r="H3" s="23"/>
      <c r="I3" s="23"/>
      <c r="J3" s="23"/>
      <c r="K3" s="2" t="s">
        <v>7</v>
      </c>
      <c r="L3" s="2" t="s">
        <v>24</v>
      </c>
      <c r="M3" s="2" t="s">
        <v>7</v>
      </c>
      <c r="N3" s="2" t="s">
        <v>24</v>
      </c>
      <c r="O3" s="2" t="s">
        <v>7</v>
      </c>
      <c r="P3" s="2" t="s">
        <v>24</v>
      </c>
      <c r="Q3" s="2" t="s">
        <v>7</v>
      </c>
      <c r="R3" s="2" t="s">
        <v>24</v>
      </c>
      <c r="S3" s="2" t="s">
        <v>7</v>
      </c>
      <c r="T3" s="2" t="s">
        <v>24</v>
      </c>
      <c r="U3" s="24" t="s">
        <v>14</v>
      </c>
      <c r="V3" s="2" t="s">
        <v>24</v>
      </c>
      <c r="W3" s="23"/>
      <c r="X3" s="23"/>
      <c r="Y3" s="2" t="s">
        <v>18</v>
      </c>
      <c r="Z3" s="2" t="s">
        <v>19</v>
      </c>
      <c r="AA3" s="18" t="s">
        <v>20</v>
      </c>
      <c r="AB3" s="2" t="s">
        <v>88</v>
      </c>
    </row>
    <row r="4" spans="1:29" ht="36" x14ac:dyDescent="0.35">
      <c r="A4" s="5">
        <v>2012000050007</v>
      </c>
      <c r="B4" s="6" t="s">
        <v>28</v>
      </c>
      <c r="C4" s="14" t="s">
        <v>67</v>
      </c>
      <c r="D4" s="9"/>
      <c r="E4" s="9" t="s">
        <v>46</v>
      </c>
      <c r="F4" s="10">
        <v>41397</v>
      </c>
      <c r="G4" s="9" t="s">
        <v>47</v>
      </c>
      <c r="H4" s="9" t="s">
        <v>43</v>
      </c>
      <c r="I4" s="9">
        <v>2012</v>
      </c>
      <c r="J4" s="7">
        <v>2490400000</v>
      </c>
      <c r="K4" s="7">
        <v>1300000000</v>
      </c>
      <c r="L4" s="7">
        <f>SUM(J4-K4)</f>
        <v>1190400000</v>
      </c>
      <c r="M4" s="9"/>
      <c r="N4" s="9"/>
      <c r="O4" s="7">
        <v>1300000000</v>
      </c>
      <c r="P4" s="7">
        <v>1190400000</v>
      </c>
      <c r="Q4" s="15">
        <f>SUM(O4-U4)</f>
        <v>1300000000</v>
      </c>
      <c r="R4" s="9"/>
      <c r="S4" s="9"/>
      <c r="T4" s="9"/>
      <c r="U4" s="25">
        <v>0</v>
      </c>
      <c r="V4" s="9"/>
      <c r="W4" s="9">
        <f>SUM(Q4/O4)*100</f>
        <v>100</v>
      </c>
      <c r="X4" s="9" t="s">
        <v>79</v>
      </c>
      <c r="Y4" s="9"/>
      <c r="Z4" s="9"/>
      <c r="AA4" s="9"/>
      <c r="AB4" s="17" t="s">
        <v>74</v>
      </c>
    </row>
    <row r="5" spans="1:29" ht="48" x14ac:dyDescent="0.35">
      <c r="A5" s="5">
        <v>2012000050009</v>
      </c>
      <c r="B5" s="6" t="s">
        <v>29</v>
      </c>
      <c r="C5" s="14" t="s">
        <v>68</v>
      </c>
      <c r="D5" s="9"/>
      <c r="E5" s="9" t="s">
        <v>46</v>
      </c>
      <c r="F5" s="10">
        <v>41368</v>
      </c>
      <c r="G5" s="9" t="s">
        <v>48</v>
      </c>
      <c r="H5" s="9" t="s">
        <v>43</v>
      </c>
      <c r="I5" s="9">
        <v>2012</v>
      </c>
      <c r="J5" s="7">
        <v>2334689275</v>
      </c>
      <c r="K5" s="7">
        <v>1200000000</v>
      </c>
      <c r="L5" s="7">
        <f t="shared" ref="L5:L16" si="0">SUM(J5-K5)</f>
        <v>1134689275</v>
      </c>
      <c r="M5" s="9"/>
      <c r="N5" s="9"/>
      <c r="O5" s="7">
        <v>1200000000</v>
      </c>
      <c r="P5" s="7">
        <v>1134689275</v>
      </c>
      <c r="Q5" s="15">
        <v>1114484613</v>
      </c>
      <c r="R5" s="9"/>
      <c r="S5" s="9"/>
      <c r="T5" s="9"/>
      <c r="U5" s="25">
        <v>0</v>
      </c>
      <c r="V5" s="9"/>
      <c r="W5" s="9">
        <f>SUM(Q5/O5)*100</f>
        <v>92.873717749999997</v>
      </c>
      <c r="X5" s="9" t="s">
        <v>75</v>
      </c>
      <c r="Y5" s="9"/>
      <c r="Z5" s="9"/>
      <c r="AA5" s="9"/>
      <c r="AB5" s="17" t="s">
        <v>74</v>
      </c>
      <c r="AC5" s="16"/>
    </row>
    <row r="6" spans="1:29" ht="48" x14ac:dyDescent="0.35">
      <c r="A6" s="5">
        <v>2012000050014</v>
      </c>
      <c r="B6" s="6" t="s">
        <v>30</v>
      </c>
      <c r="C6" s="14" t="s">
        <v>69</v>
      </c>
      <c r="D6" s="9"/>
      <c r="E6" s="9" t="s">
        <v>51</v>
      </c>
      <c r="F6" s="10">
        <v>41368</v>
      </c>
      <c r="G6" s="9" t="s">
        <v>49</v>
      </c>
      <c r="H6" s="9" t="s">
        <v>43</v>
      </c>
      <c r="I6" s="9">
        <v>2012</v>
      </c>
      <c r="J6" s="7">
        <v>1559272190</v>
      </c>
      <c r="K6" s="7">
        <v>1300000000</v>
      </c>
      <c r="L6" s="7">
        <f t="shared" si="0"/>
        <v>259272190</v>
      </c>
      <c r="M6" s="9"/>
      <c r="N6" s="9"/>
      <c r="O6" s="7">
        <v>1300000000</v>
      </c>
      <c r="P6" s="7">
        <v>259272190</v>
      </c>
      <c r="Q6" s="15">
        <f>SUM(O6-U6)</f>
        <v>1300000000</v>
      </c>
      <c r="R6" s="9"/>
      <c r="S6" s="9"/>
      <c r="T6" s="9"/>
      <c r="U6" s="25">
        <v>0</v>
      </c>
      <c r="V6" s="9"/>
      <c r="W6" s="9">
        <f t="shared" ref="W6:W15" si="1">SUM(Q6/O6)*100</f>
        <v>100</v>
      </c>
      <c r="X6" s="9" t="s">
        <v>80</v>
      </c>
      <c r="Y6" s="9"/>
      <c r="Z6" s="9"/>
      <c r="AA6" s="9"/>
      <c r="AB6" s="17" t="s">
        <v>74</v>
      </c>
    </row>
    <row r="7" spans="1:29" ht="60" x14ac:dyDescent="0.35">
      <c r="A7" s="5">
        <v>2012000050023</v>
      </c>
      <c r="B7" s="6" t="s">
        <v>31</v>
      </c>
      <c r="C7" s="14" t="s">
        <v>70</v>
      </c>
      <c r="D7" s="9"/>
      <c r="E7" s="9" t="s">
        <v>52</v>
      </c>
      <c r="F7" s="10">
        <v>41374</v>
      </c>
      <c r="G7" s="9" t="s">
        <v>50</v>
      </c>
      <c r="H7" s="9" t="s">
        <v>43</v>
      </c>
      <c r="I7" s="9">
        <v>2012</v>
      </c>
      <c r="J7" s="8">
        <v>77168795512</v>
      </c>
      <c r="K7" s="8">
        <v>1300000000</v>
      </c>
      <c r="L7" s="7">
        <f t="shared" si="0"/>
        <v>75868795512</v>
      </c>
      <c r="M7" s="9"/>
      <c r="N7" s="9"/>
      <c r="O7" s="8">
        <v>1300000000</v>
      </c>
      <c r="P7" s="7">
        <v>75868795512</v>
      </c>
      <c r="Q7" s="15">
        <v>1295224450</v>
      </c>
      <c r="R7" s="9"/>
      <c r="S7" s="9"/>
      <c r="T7" s="9"/>
      <c r="U7" s="25">
        <v>0</v>
      </c>
      <c r="V7" s="9"/>
      <c r="W7" s="9">
        <f t="shared" si="1"/>
        <v>99.632649999999998</v>
      </c>
      <c r="X7" s="11" t="s">
        <v>81</v>
      </c>
      <c r="Y7" s="9"/>
      <c r="Z7" s="9"/>
      <c r="AA7" s="9"/>
      <c r="AB7" s="17" t="s">
        <v>74</v>
      </c>
    </row>
    <row r="8" spans="1:29" ht="60" x14ac:dyDescent="0.35">
      <c r="A8" s="5">
        <v>2012000050024</v>
      </c>
      <c r="B8" s="6" t="s">
        <v>32</v>
      </c>
      <c r="C8" s="14" t="s">
        <v>71</v>
      </c>
      <c r="D8" s="9"/>
      <c r="E8" s="11" t="s">
        <v>53</v>
      </c>
      <c r="F8" s="10">
        <v>41414</v>
      </c>
      <c r="G8" s="11" t="s">
        <v>54</v>
      </c>
      <c r="H8" s="9" t="s">
        <v>43</v>
      </c>
      <c r="I8" s="9" t="s">
        <v>41</v>
      </c>
      <c r="J8" s="8">
        <v>3371686373</v>
      </c>
      <c r="K8" s="8">
        <v>1823985000</v>
      </c>
      <c r="L8" s="7">
        <f t="shared" si="0"/>
        <v>1547701373</v>
      </c>
      <c r="M8" s="9"/>
      <c r="N8" s="9"/>
      <c r="O8" s="8">
        <v>1823985000</v>
      </c>
      <c r="P8" s="7">
        <v>1547701373</v>
      </c>
      <c r="Q8" s="15">
        <f>1271992500+138597750+277195500</f>
        <v>1687785750</v>
      </c>
      <c r="R8" s="9"/>
      <c r="S8" s="9"/>
      <c r="T8" s="9"/>
      <c r="U8" s="26" t="s">
        <v>89</v>
      </c>
      <c r="V8" s="9"/>
      <c r="W8" s="9">
        <f t="shared" si="1"/>
        <v>92.53287444798066</v>
      </c>
      <c r="X8" s="11" t="s">
        <v>82</v>
      </c>
      <c r="Y8" s="9"/>
      <c r="Z8" s="9"/>
      <c r="AA8" s="17" t="s">
        <v>74</v>
      </c>
      <c r="AB8" s="17"/>
    </row>
    <row r="9" spans="1:29" ht="72" x14ac:dyDescent="0.35">
      <c r="A9" s="5">
        <v>2013000050027</v>
      </c>
      <c r="B9" s="6" t="s">
        <v>33</v>
      </c>
      <c r="C9" s="14" t="s">
        <v>72</v>
      </c>
      <c r="D9" s="9"/>
      <c r="E9" s="9" t="s">
        <v>55</v>
      </c>
      <c r="F9" s="10">
        <v>41565</v>
      </c>
      <c r="G9" s="9" t="s">
        <v>56</v>
      </c>
      <c r="H9" s="9" t="s">
        <v>43</v>
      </c>
      <c r="I9" s="9">
        <v>2013</v>
      </c>
      <c r="J9" s="8">
        <v>18756930869</v>
      </c>
      <c r="K9" s="8">
        <v>3000000000</v>
      </c>
      <c r="L9" s="7">
        <f t="shared" si="0"/>
        <v>15756930869</v>
      </c>
      <c r="M9" s="9"/>
      <c r="N9" s="9"/>
      <c r="O9" s="8">
        <v>3000000000</v>
      </c>
      <c r="P9" s="7">
        <v>15756930869</v>
      </c>
      <c r="Q9" s="8">
        <v>3000000000</v>
      </c>
      <c r="R9" s="9"/>
      <c r="S9" s="9"/>
      <c r="T9" s="9"/>
      <c r="U9" s="25">
        <v>0</v>
      </c>
      <c r="V9" s="9"/>
      <c r="W9" s="9">
        <f t="shared" si="1"/>
        <v>100</v>
      </c>
      <c r="X9" s="9" t="s">
        <v>76</v>
      </c>
      <c r="Y9" s="9"/>
      <c r="Z9" s="9"/>
      <c r="AA9" s="17" t="s">
        <v>74</v>
      </c>
      <c r="AB9" s="17"/>
    </row>
    <row r="10" spans="1:29" ht="36" x14ac:dyDescent="0.35">
      <c r="A10" s="5">
        <v>2013000050028</v>
      </c>
      <c r="B10" s="6" t="s">
        <v>34</v>
      </c>
      <c r="C10" s="14" t="s">
        <v>72</v>
      </c>
      <c r="D10" s="9"/>
      <c r="E10" s="9" t="s">
        <v>57</v>
      </c>
      <c r="F10" s="10">
        <v>41566</v>
      </c>
      <c r="G10" s="9" t="s">
        <v>58</v>
      </c>
      <c r="H10" s="9" t="s">
        <v>43</v>
      </c>
      <c r="I10" s="9">
        <v>2013</v>
      </c>
      <c r="J10" s="8">
        <v>3427279826</v>
      </c>
      <c r="K10" s="8">
        <v>2599564478</v>
      </c>
      <c r="L10" s="7">
        <f t="shared" si="0"/>
        <v>827715348</v>
      </c>
      <c r="M10" s="9"/>
      <c r="N10" s="9"/>
      <c r="O10" s="8">
        <v>2599564478</v>
      </c>
      <c r="P10" s="7">
        <v>827715348</v>
      </c>
      <c r="Q10" s="8">
        <v>2599564478</v>
      </c>
      <c r="R10" s="9"/>
      <c r="S10" s="9"/>
      <c r="T10" s="9"/>
      <c r="U10" s="25">
        <v>0</v>
      </c>
      <c r="V10" s="9"/>
      <c r="W10" s="9">
        <f t="shared" si="1"/>
        <v>100</v>
      </c>
      <c r="X10" s="9" t="s">
        <v>76</v>
      </c>
      <c r="Y10" s="9"/>
      <c r="Z10" s="9"/>
      <c r="AA10" s="17" t="s">
        <v>74</v>
      </c>
      <c r="AB10" s="9"/>
    </row>
    <row r="11" spans="1:29" ht="48" x14ac:dyDescent="0.35">
      <c r="A11" s="5">
        <v>2013000050054</v>
      </c>
      <c r="B11" s="6" t="s">
        <v>35</v>
      </c>
      <c r="C11" s="11" t="s">
        <v>73</v>
      </c>
      <c r="D11" s="9"/>
      <c r="E11" s="11" t="s">
        <v>59</v>
      </c>
      <c r="F11" s="12">
        <v>41676</v>
      </c>
      <c r="G11" s="9" t="s">
        <v>60</v>
      </c>
      <c r="H11" s="9" t="s">
        <v>43</v>
      </c>
      <c r="I11" s="9">
        <v>2013</v>
      </c>
      <c r="J11" s="8">
        <v>3756860000</v>
      </c>
      <c r="K11" s="8">
        <v>2459000000</v>
      </c>
      <c r="L11" s="7">
        <f t="shared" si="0"/>
        <v>1297860000</v>
      </c>
      <c r="M11" s="9"/>
      <c r="N11" s="9"/>
      <c r="O11" s="8">
        <v>2459000000</v>
      </c>
      <c r="P11" s="7">
        <v>1297860000</v>
      </c>
      <c r="Q11" s="15">
        <v>2078495000</v>
      </c>
      <c r="R11" s="9"/>
      <c r="S11" s="9"/>
      <c r="T11" s="9"/>
      <c r="U11" s="27">
        <v>425505000</v>
      </c>
      <c r="V11" s="9"/>
      <c r="W11" s="9">
        <f t="shared" si="1"/>
        <v>84.526026840178929</v>
      </c>
      <c r="X11" s="9" t="s">
        <v>77</v>
      </c>
      <c r="Y11" s="9"/>
      <c r="Z11" s="9"/>
      <c r="AA11" s="17" t="s">
        <v>74</v>
      </c>
      <c r="AB11" s="17"/>
    </row>
    <row r="12" spans="1:29" ht="60" x14ac:dyDescent="0.35">
      <c r="A12" s="5">
        <v>2013000050081</v>
      </c>
      <c r="B12" s="6" t="s">
        <v>36</v>
      </c>
      <c r="C12" s="14" t="s">
        <v>67</v>
      </c>
      <c r="D12" s="9"/>
      <c r="E12" s="9" t="s">
        <v>61</v>
      </c>
      <c r="F12" s="12">
        <v>41872</v>
      </c>
      <c r="G12" s="9" t="s">
        <v>60</v>
      </c>
      <c r="H12" s="9" t="s">
        <v>43</v>
      </c>
      <c r="I12" s="9">
        <v>2013</v>
      </c>
      <c r="J12" s="8">
        <v>4900400000</v>
      </c>
      <c r="K12" s="8">
        <v>2600000000</v>
      </c>
      <c r="L12" s="7">
        <f t="shared" si="0"/>
        <v>2300400000</v>
      </c>
      <c r="M12" s="9"/>
      <c r="N12" s="9"/>
      <c r="O12" s="8">
        <v>2600000000</v>
      </c>
      <c r="P12" s="7">
        <v>2300400000</v>
      </c>
      <c r="Q12" s="15">
        <f>SUM(O12-U12)</f>
        <v>1691400000</v>
      </c>
      <c r="R12" s="9"/>
      <c r="S12" s="9"/>
      <c r="T12" s="9"/>
      <c r="U12" s="27">
        <f>1658600000-750000000</f>
        <v>908600000</v>
      </c>
      <c r="V12" s="9"/>
      <c r="W12" s="9">
        <f t="shared" si="1"/>
        <v>65.053846153846152</v>
      </c>
      <c r="X12" s="9" t="s">
        <v>78</v>
      </c>
      <c r="Y12" s="9"/>
      <c r="Z12" s="9"/>
      <c r="AA12" s="17" t="s">
        <v>74</v>
      </c>
      <c r="AB12" s="17"/>
    </row>
    <row r="13" spans="1:29" ht="72" x14ac:dyDescent="0.35">
      <c r="A13" s="5">
        <v>2013000050083</v>
      </c>
      <c r="B13" s="6" t="s">
        <v>37</v>
      </c>
      <c r="C13" s="14" t="s">
        <v>69</v>
      </c>
      <c r="D13" s="9"/>
      <c r="E13" s="9" t="s">
        <v>61</v>
      </c>
      <c r="F13" s="12">
        <v>41873</v>
      </c>
      <c r="G13" s="9" t="s">
        <v>62</v>
      </c>
      <c r="H13" s="9" t="s">
        <v>44</v>
      </c>
      <c r="I13" s="9" t="s">
        <v>42</v>
      </c>
      <c r="J13" s="8">
        <v>3322683076</v>
      </c>
      <c r="K13" s="8">
        <v>3126242524</v>
      </c>
      <c r="L13" s="7">
        <f t="shared" si="0"/>
        <v>196440552</v>
      </c>
      <c r="M13" s="9"/>
      <c r="N13" s="9"/>
      <c r="O13" s="7">
        <v>3126242524</v>
      </c>
      <c r="P13" s="7">
        <v>196440552</v>
      </c>
      <c r="Q13" s="15">
        <v>2113319995</v>
      </c>
      <c r="R13" s="9"/>
      <c r="S13" s="8"/>
      <c r="T13" s="9"/>
      <c r="U13" s="27">
        <v>1012922529</v>
      </c>
      <c r="V13" s="9"/>
      <c r="W13" s="9">
        <f t="shared" si="1"/>
        <v>67.599361814579424</v>
      </c>
      <c r="X13" s="9" t="s">
        <v>75</v>
      </c>
      <c r="Y13" s="9"/>
      <c r="Z13" s="9"/>
      <c r="AA13" s="17" t="s">
        <v>74</v>
      </c>
      <c r="AB13" s="9"/>
    </row>
    <row r="14" spans="1:29" ht="72" x14ac:dyDescent="0.35">
      <c r="A14" s="5">
        <v>2015000050029</v>
      </c>
      <c r="B14" s="6" t="s">
        <v>38</v>
      </c>
      <c r="C14" s="9"/>
      <c r="D14" s="9"/>
      <c r="E14" s="9" t="s">
        <v>63</v>
      </c>
      <c r="F14" s="9" t="s">
        <v>66</v>
      </c>
      <c r="G14" s="9"/>
      <c r="H14" s="9" t="s">
        <v>45</v>
      </c>
      <c r="I14" s="9">
        <v>2015</v>
      </c>
      <c r="J14" s="8">
        <v>3395531657</v>
      </c>
      <c r="K14" s="8">
        <v>3139511657</v>
      </c>
      <c r="L14" s="7">
        <f t="shared" si="0"/>
        <v>256020000</v>
      </c>
      <c r="M14" s="9"/>
      <c r="N14" s="9"/>
      <c r="O14" s="9"/>
      <c r="P14" s="7"/>
      <c r="Q14" s="9"/>
      <c r="R14" s="9"/>
      <c r="S14" s="8">
        <v>3139511657</v>
      </c>
      <c r="T14" s="7"/>
      <c r="U14" s="27"/>
      <c r="V14" s="9"/>
      <c r="W14" s="9"/>
      <c r="X14" s="9"/>
      <c r="Z14" s="17" t="s">
        <v>74</v>
      </c>
      <c r="AA14" s="9"/>
      <c r="AB14" s="17"/>
    </row>
    <row r="15" spans="1:29" ht="36" x14ac:dyDescent="0.35">
      <c r="A15" s="5">
        <v>2015000050030</v>
      </c>
      <c r="B15" s="6" t="s">
        <v>39</v>
      </c>
      <c r="C15" s="9" t="s">
        <v>83</v>
      </c>
      <c r="D15" s="9"/>
      <c r="E15" s="9" t="s">
        <v>64</v>
      </c>
      <c r="F15" s="9"/>
      <c r="G15" s="9" t="s">
        <v>65</v>
      </c>
      <c r="H15" s="9" t="s">
        <v>45</v>
      </c>
      <c r="I15" s="9">
        <v>2015</v>
      </c>
      <c r="J15" s="8">
        <v>2253334000</v>
      </c>
      <c r="K15" s="8">
        <v>1200000000</v>
      </c>
      <c r="L15" s="7">
        <f t="shared" si="0"/>
        <v>1053334000</v>
      </c>
      <c r="M15" s="9"/>
      <c r="N15" s="9"/>
      <c r="O15" s="8">
        <v>1200000000</v>
      </c>
      <c r="P15" s="7">
        <v>1053334000</v>
      </c>
      <c r="Q15" s="15">
        <v>600000000</v>
      </c>
      <c r="R15" s="9"/>
      <c r="S15" s="8"/>
      <c r="T15" s="9"/>
      <c r="U15" s="27">
        <v>600000000</v>
      </c>
      <c r="V15" s="9"/>
      <c r="W15" s="9">
        <f t="shared" si="1"/>
        <v>50</v>
      </c>
      <c r="X15" s="9" t="s">
        <v>75</v>
      </c>
      <c r="Y15" s="17"/>
      <c r="Z15" s="17"/>
      <c r="AA15" s="17" t="s">
        <v>74</v>
      </c>
      <c r="AB15" s="17"/>
    </row>
    <row r="16" spans="1:29" ht="48" x14ac:dyDescent="0.35">
      <c r="A16" s="5">
        <v>2015000050034</v>
      </c>
      <c r="B16" s="6" t="s">
        <v>40</v>
      </c>
      <c r="C16" s="14" t="s">
        <v>84</v>
      </c>
      <c r="D16" s="9"/>
      <c r="E16" s="9" t="s">
        <v>64</v>
      </c>
      <c r="F16" s="9"/>
      <c r="G16" s="9" t="s">
        <v>65</v>
      </c>
      <c r="H16" s="9" t="s">
        <v>45</v>
      </c>
      <c r="I16" s="9">
        <v>2015</v>
      </c>
      <c r="J16" s="8">
        <v>2158800000</v>
      </c>
      <c r="K16" s="8">
        <v>1500000000</v>
      </c>
      <c r="L16" s="7">
        <f t="shared" si="0"/>
        <v>658800000</v>
      </c>
      <c r="M16" s="9"/>
      <c r="N16" s="9"/>
      <c r="O16" s="8">
        <v>1500000000</v>
      </c>
      <c r="P16" s="7">
        <v>658800000</v>
      </c>
      <c r="Q16" s="9"/>
      <c r="R16" s="9"/>
      <c r="S16" s="8"/>
      <c r="T16" s="9"/>
      <c r="U16" s="27">
        <v>1500000000</v>
      </c>
      <c r="V16" s="9"/>
      <c r="W16" s="9">
        <v>0</v>
      </c>
      <c r="X16" s="9" t="s">
        <v>75</v>
      </c>
      <c r="Y16" s="17"/>
      <c r="Z16" s="17"/>
      <c r="AA16" s="17" t="s">
        <v>74</v>
      </c>
      <c r="AB16" s="1"/>
    </row>
    <row r="19" spans="2:3" x14ac:dyDescent="0.25">
      <c r="B19" s="13"/>
      <c r="C19" s="19">
        <f>SUM(B15)</f>
        <v>0</v>
      </c>
    </row>
    <row r="20" spans="2:3" x14ac:dyDescent="0.25">
      <c r="B20" s="13"/>
    </row>
    <row r="21" spans="2:3" x14ac:dyDescent="0.25">
      <c r="B21" s="13"/>
    </row>
    <row r="22" spans="2:3" x14ac:dyDescent="0.25">
      <c r="B22" s="13"/>
    </row>
    <row r="23" spans="2:3" x14ac:dyDescent="0.25">
      <c r="B23" s="13"/>
    </row>
    <row r="24" spans="2:3" x14ac:dyDescent="0.25">
      <c r="B24" s="13"/>
    </row>
    <row r="25" spans="2:3" x14ac:dyDescent="0.25">
      <c r="B25" s="13"/>
    </row>
    <row r="26" spans="2:3" x14ac:dyDescent="0.25">
      <c r="B26" s="13"/>
    </row>
    <row r="27" spans="2:3" x14ac:dyDescent="0.25">
      <c r="B27" s="13"/>
    </row>
    <row r="28" spans="2:3" x14ac:dyDescent="0.25">
      <c r="B28" s="13"/>
    </row>
    <row r="29" spans="2:3" x14ac:dyDescent="0.25">
      <c r="B29" s="13"/>
    </row>
    <row r="30" spans="2:3" x14ac:dyDescent="0.25">
      <c r="B30" s="13"/>
    </row>
    <row r="31" spans="2:3" x14ac:dyDescent="0.25">
      <c r="B31" s="13"/>
    </row>
    <row r="32" spans="2:3" x14ac:dyDescent="0.25">
      <c r="B32" s="13"/>
    </row>
    <row r="33" spans="2:2" x14ac:dyDescent="0.25">
      <c r="B33" s="13"/>
    </row>
    <row r="34" spans="2:2" x14ac:dyDescent="0.25">
      <c r="B34" s="13"/>
    </row>
    <row r="35" spans="2:2" x14ac:dyDescent="0.25">
      <c r="B35" s="13"/>
    </row>
    <row r="36" spans="2:2" x14ac:dyDescent="0.25">
      <c r="B36" s="13"/>
    </row>
    <row r="37" spans="2:2" x14ac:dyDescent="0.25">
      <c r="B37" s="13"/>
    </row>
    <row r="38" spans="2:2" x14ac:dyDescent="0.25">
      <c r="B38" s="13"/>
    </row>
    <row r="39" spans="2:2" x14ac:dyDescent="0.25">
      <c r="B39" s="13"/>
    </row>
    <row r="349" spans="28:28" x14ac:dyDescent="0.25">
      <c r="AB349" t="s">
        <v>85</v>
      </c>
    </row>
    <row r="390" spans="28:28" x14ac:dyDescent="0.25">
      <c r="AB390" t="s">
        <v>86</v>
      </c>
    </row>
    <row r="391" spans="28:28" x14ac:dyDescent="0.25">
      <c r="AB391" t="s">
        <v>87</v>
      </c>
    </row>
  </sheetData>
  <mergeCells count="18">
    <mergeCell ref="Q2:R2"/>
    <mergeCell ref="O2:P2"/>
    <mergeCell ref="M2:N2"/>
    <mergeCell ref="K2:L2"/>
    <mergeCell ref="A1:AB1"/>
    <mergeCell ref="J2:J3"/>
    <mergeCell ref="C2:C3"/>
    <mergeCell ref="B2:B3"/>
    <mergeCell ref="A2:A3"/>
    <mergeCell ref="D2:E2"/>
    <mergeCell ref="Y2:AB2"/>
    <mergeCell ref="X2:X3"/>
    <mergeCell ref="W2:W3"/>
    <mergeCell ref="I2:I3"/>
    <mergeCell ref="H2:H3"/>
    <mergeCell ref="G2:G3"/>
    <mergeCell ref="U2:V2"/>
    <mergeCell ref="S2:T2"/>
  </mergeCells>
  <pageMargins left="0.70866141732283472" right="0.70866141732283472" top="0.74803149606299213" bottom="0.74803149606299213" header="0.31496062992125984" footer="0.31496062992125984"/>
  <pageSetup paperSize="123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Auxiliar2</dc:creator>
  <cp:lastModifiedBy>micubides</cp:lastModifiedBy>
  <cp:lastPrinted>2015-05-08T14:58:45Z</cp:lastPrinted>
  <dcterms:created xsi:type="dcterms:W3CDTF">2015-05-07T19:01:14Z</dcterms:created>
  <dcterms:modified xsi:type="dcterms:W3CDTF">2015-12-02T20:44:58Z</dcterms:modified>
</cp:coreProperties>
</file>