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pinzona\Documents\"/>
    </mc:Choice>
  </mc:AlternateContent>
  <bookViews>
    <workbookView xWindow="0" yWindow="0" windowWidth="25200" windowHeight="11985"/>
  </bookViews>
  <sheets>
    <sheet name="Hoja1" sheetId="1" r:id="rId1"/>
  </sheets>
  <definedNames>
    <definedName name="_xlnm._FilterDatabase" localSheetId="0" hidden="1">Hoja1!$A$27:$AR$90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1" i="1" l="1"/>
  <c r="S69" i="1"/>
  <c r="Y69" i="1" s="1"/>
  <c r="R65" i="1"/>
  <c r="R56" i="1" l="1"/>
  <c r="S56" i="1" s="1"/>
  <c r="Y56" i="1" s="1"/>
  <c r="R57" i="1"/>
  <c r="S57" i="1" s="1"/>
  <c r="Y57" i="1" s="1"/>
  <c r="R58" i="1"/>
  <c r="S58" i="1"/>
  <c r="Y58" i="1" s="1"/>
  <c r="R59" i="1"/>
  <c r="S59" i="1" s="1"/>
  <c r="Y59" i="1" s="1"/>
  <c r="R60" i="1"/>
  <c r="S60" i="1" s="1"/>
  <c r="Y60" i="1" s="1"/>
  <c r="R61" i="1"/>
  <c r="S61" i="1" s="1"/>
  <c r="Y61" i="1" s="1"/>
  <c r="R62" i="1"/>
  <c r="S62" i="1" s="1"/>
  <c r="Y62" i="1" s="1"/>
  <c r="R63" i="1"/>
  <c r="S63" i="1" s="1"/>
  <c r="Y63" i="1" s="1"/>
  <c r="R64" i="1"/>
  <c r="S64" i="1" s="1"/>
  <c r="Y64" i="1" s="1"/>
  <c r="I61" i="1"/>
  <c r="R48" i="1"/>
  <c r="S48" i="1" s="1"/>
  <c r="Y48" i="1" s="1"/>
  <c r="R49" i="1"/>
  <c r="S49" i="1" s="1"/>
  <c r="Y49" i="1" s="1"/>
  <c r="R50" i="1"/>
  <c r="S50" i="1"/>
  <c r="Y50" i="1" s="1"/>
  <c r="R51" i="1"/>
  <c r="S51" i="1"/>
  <c r="Y51" i="1" s="1"/>
  <c r="R52" i="1"/>
  <c r="S52" i="1" s="1"/>
  <c r="Y52" i="1" s="1"/>
  <c r="R53" i="1"/>
  <c r="S53" i="1" s="1"/>
  <c r="Y53" i="1" s="1"/>
  <c r="R54" i="1"/>
  <c r="S54" i="1"/>
  <c r="Y54" i="1" s="1"/>
  <c r="R55" i="1"/>
  <c r="S55" i="1" s="1"/>
  <c r="Y55" i="1" s="1"/>
  <c r="R47" i="1"/>
  <c r="S47" i="1" s="1"/>
  <c r="Y47" i="1" s="1"/>
  <c r="R46" i="1"/>
  <c r="S73" i="1"/>
  <c r="S74" i="1"/>
  <c r="Y74" i="1" s="1"/>
  <c r="S75" i="1"/>
  <c r="Y75" i="1" s="1"/>
  <c r="S76" i="1"/>
  <c r="Y76" i="1" s="1"/>
  <c r="S77" i="1"/>
  <c r="Y77" i="1" s="1"/>
  <c r="S78" i="1"/>
  <c r="S79" i="1"/>
  <c r="Y79" i="1" s="1"/>
  <c r="S80" i="1"/>
  <c r="Y80" i="1" s="1"/>
  <c r="S81" i="1"/>
  <c r="Y81" i="1" s="1"/>
  <c r="S82" i="1"/>
  <c r="Y82" i="1" s="1"/>
  <c r="S83" i="1"/>
  <c r="Y83" i="1" s="1"/>
  <c r="S84" i="1"/>
  <c r="Y84" i="1" s="1"/>
  <c r="S85" i="1"/>
  <c r="Y85" i="1" s="1"/>
  <c r="S86" i="1"/>
  <c r="S87" i="1"/>
  <c r="Y87" i="1" s="1"/>
  <c r="S88" i="1"/>
  <c r="Y88" i="1" s="1"/>
  <c r="S89" i="1"/>
  <c r="Y89" i="1" s="1"/>
  <c r="S65" i="1"/>
  <c r="Y65" i="1" s="1"/>
  <c r="S46" i="1"/>
  <c r="Y46" i="1" s="1"/>
  <c r="I65" i="1"/>
  <c r="I64" i="1"/>
  <c r="I63" i="1"/>
  <c r="I62" i="1"/>
  <c r="I60" i="1"/>
  <c r="I59" i="1"/>
  <c r="I58" i="1"/>
  <c r="I57" i="1"/>
  <c r="I56" i="1"/>
  <c r="I55" i="1"/>
  <c r="I54" i="1"/>
  <c r="I53" i="1"/>
  <c r="I52" i="1"/>
  <c r="I51" i="1"/>
  <c r="I50" i="1"/>
  <c r="I49" i="1"/>
  <c r="I48" i="1"/>
  <c r="S70" i="1"/>
  <c r="Y70" i="1" s="1"/>
  <c r="AG70" i="1" s="1"/>
  <c r="S71" i="1"/>
  <c r="Y71" i="1" s="1"/>
  <c r="S72" i="1"/>
  <c r="Y72" i="1" s="1"/>
  <c r="R45" i="1"/>
  <c r="S45" i="1" s="1"/>
  <c r="Y45" i="1" s="1"/>
  <c r="R44" i="1"/>
  <c r="S44" i="1" s="1"/>
  <c r="Y44" i="1" s="1"/>
  <c r="R43" i="1"/>
  <c r="S43" i="1" s="1"/>
  <c r="Y43" i="1" s="1"/>
  <c r="R42" i="1"/>
  <c r="S42" i="1" s="1"/>
  <c r="Y42" i="1" s="1"/>
  <c r="Y73" i="1"/>
  <c r="Y78" i="1"/>
  <c r="Y86" i="1"/>
  <c r="I37" i="1" l="1"/>
  <c r="I36" i="1"/>
  <c r="I35" i="1"/>
  <c r="I34" i="1"/>
  <c r="I33" i="1"/>
  <c r="I38" i="1"/>
  <c r="I39" i="1"/>
  <c r="R29" i="1"/>
  <c r="S29" i="1" s="1"/>
  <c r="Y29" i="1" s="1"/>
  <c r="R30" i="1"/>
  <c r="S30" i="1" s="1"/>
  <c r="Y30" i="1" s="1"/>
  <c r="R31" i="1"/>
  <c r="S31" i="1" s="1"/>
  <c r="Y31" i="1" s="1"/>
  <c r="R32" i="1"/>
  <c r="S32" i="1" s="1"/>
  <c r="Y32" i="1" s="1"/>
  <c r="R28" i="1"/>
  <c r="S28" i="1" s="1"/>
  <c r="Y28" i="1" s="1"/>
  <c r="S90" i="1"/>
  <c r="I90" i="1"/>
  <c r="I66" i="1"/>
  <c r="S68" i="1"/>
  <c r="Y68" i="1" s="1"/>
  <c r="S67" i="1"/>
  <c r="Y67" i="1" s="1"/>
  <c r="S66" i="1"/>
  <c r="Y66" i="1" s="1"/>
  <c r="I41" i="1"/>
  <c r="R40" i="1"/>
  <c r="R41" i="1" s="1"/>
  <c r="S41" i="1" s="1"/>
  <c r="Y41" i="1" s="1"/>
  <c r="S33" i="1"/>
  <c r="Y33" i="1" s="1"/>
  <c r="AF33" i="1" s="1"/>
  <c r="S34" i="1"/>
  <c r="Y34" i="1" s="1"/>
  <c r="AF34" i="1" s="1"/>
  <c r="S37" i="1"/>
  <c r="Y37" i="1" s="1"/>
  <c r="AF37" i="1" s="1"/>
  <c r="R38" i="1"/>
  <c r="S38" i="1" s="1"/>
  <c r="Y38" i="1" s="1"/>
  <c r="R35" i="1"/>
  <c r="R36" i="1" s="1"/>
  <c r="S36" i="1" s="1"/>
  <c r="Y36" i="1" s="1"/>
  <c r="AI36" i="1" s="1"/>
  <c r="AI41" i="1" l="1"/>
  <c r="S40" i="1"/>
  <c r="Y40" i="1" s="1"/>
  <c r="S35" i="1"/>
  <c r="Y35" i="1" s="1"/>
  <c r="R39" i="1"/>
  <c r="S39" i="1" s="1"/>
  <c r="Y39" i="1" s="1"/>
  <c r="AI39" i="1" l="1"/>
  <c r="I89" i="1" l="1"/>
  <c r="I88" i="1"/>
  <c r="I87" i="1"/>
  <c r="I86" i="1"/>
  <c r="I85" i="1"/>
  <c r="I84" i="1"/>
  <c r="I83" i="1"/>
  <c r="I82" i="1"/>
  <c r="I81" i="1"/>
  <c r="I80" i="1"/>
  <c r="I79" i="1"/>
  <c r="I78" i="1"/>
  <c r="I77" i="1"/>
  <c r="I76" i="1"/>
  <c r="I75" i="1"/>
  <c r="I74" i="1"/>
  <c r="I73" i="1"/>
  <c r="I47" i="1"/>
  <c r="I46" i="1"/>
  <c r="I45" i="1"/>
  <c r="I44" i="1"/>
  <c r="I43" i="1"/>
  <c r="I42" i="1"/>
  <c r="I40" i="1"/>
</calcChain>
</file>

<file path=xl/sharedStrings.xml><?xml version="1.0" encoding="utf-8"?>
<sst xmlns="http://schemas.openxmlformats.org/spreadsheetml/2006/main" count="1086" uniqueCount="245">
  <si>
    <t>POSPRE</t>
  </si>
  <si>
    <t>GR:1:1-03-03</t>
  </si>
  <si>
    <t>1-0100</t>
  </si>
  <si>
    <t>999999</t>
  </si>
  <si>
    <t>JOHAN SEBASTIAN GOMEZ SANDOVAL</t>
  </si>
  <si>
    <t>SANDRA MILENA SANCHEZ</t>
  </si>
  <si>
    <t>DANIEL RINCON DIAZ</t>
  </si>
  <si>
    <t>GR:1:2-02-40</t>
  </si>
  <si>
    <t>SERGIO FELIPE TORRES CALDERON</t>
  </si>
  <si>
    <t>HERNAN MAURICIO MORENO ROJAS</t>
  </si>
  <si>
    <t>DIANA CAROLINA MENDEZ ALVAREZ</t>
  </si>
  <si>
    <t>JORGE ANDRES ORTIZ BAQUERO</t>
  </si>
  <si>
    <t>GR:4:3-01-02-369</t>
  </si>
  <si>
    <t>HECTOR JULIAN VARGAS FLOREZ</t>
  </si>
  <si>
    <t>CIRO ALBERTO PABON</t>
  </si>
  <si>
    <t>RONALD SIERRA</t>
  </si>
  <si>
    <t>ALVENIZ PITA RAMIREZ</t>
  </si>
  <si>
    <t>GR:4:3-01-02-370</t>
  </si>
  <si>
    <t>3-1300</t>
  </si>
  <si>
    <t>WILLIAM ALFREDO GARCIA PINZON</t>
  </si>
  <si>
    <t>CARLOS HUGO PEREZ</t>
  </si>
  <si>
    <t>DIEGO BELTRAN PEREIRA</t>
  </si>
  <si>
    <t>YEISON AUSIQUE</t>
  </si>
  <si>
    <t>OSCAR ALBA</t>
  </si>
  <si>
    <t>ANDRES MEDINA</t>
  </si>
  <si>
    <t>DIEGO PRIETO</t>
  </si>
  <si>
    <t>OSCAR MENDEZ</t>
  </si>
  <si>
    <t>ANDRES FELIPE LOPEZ</t>
  </si>
  <si>
    <t>GLORIA MARCELA FERNANDEZ ROJAS</t>
  </si>
  <si>
    <t>YEISON GONZALO BERNAL BARRANTE</t>
  </si>
  <si>
    <t>DIANA MARIELLY SANTANA RODRIGU</t>
  </si>
  <si>
    <t>FRANCISCO ALFREDO SARMIENTO SA</t>
  </si>
  <si>
    <t>JUAN CARLOS GALEANO ORGANISTA</t>
  </si>
  <si>
    <t>CAROLINA LOPEZ FORERO</t>
  </si>
  <si>
    <t>NUBIA MIREYA OSUNA MENDEZ</t>
  </si>
  <si>
    <t>CARMEN ROSA NIETO CHAVEZ</t>
  </si>
  <si>
    <t>ANDRES RODRIGO CORTES GIL</t>
  </si>
  <si>
    <t>GR:4:4-08-01-615</t>
  </si>
  <si>
    <t>RICHAR GUZMAN PLAZAS</t>
  </si>
  <si>
    <t>JESUS ALFREDO DURAN DELGADO</t>
  </si>
  <si>
    <t>OMAR ALEJANDRO SARMIENTO REYES</t>
  </si>
  <si>
    <t>ADRIAN ALBERTO RODRIGUEZ GONZA</t>
  </si>
  <si>
    <t>JOSE NILSON DIAZ MARTINEZ</t>
  </si>
  <si>
    <t>TATIANA GUERRERO RODRIGUEZ</t>
  </si>
  <si>
    <t>RUTH ILEANA RAMIREZ AMORTEGUI</t>
  </si>
  <si>
    <t>ALEXANDER ALDANA GOMEZ</t>
  </si>
  <si>
    <t>YASID JASBEIDY PINILLA MIRANDA</t>
  </si>
  <si>
    <t>MARIA ANGELICA BARRIOS AYALA</t>
  </si>
  <si>
    <t>VANEZA FORERO AREVALO</t>
  </si>
  <si>
    <t>CRISTIAN CAMILO OYOLA CRUZ</t>
  </si>
  <si>
    <t>ADRIANA ALEXANDRA BARRERA GUTI</t>
  </si>
  <si>
    <t>MARIA PAULA ROBAYO</t>
  </si>
  <si>
    <t>ANCIZAR CARRILLO BARRETO</t>
  </si>
  <si>
    <t>DARWIN FABIAN ORJUELA</t>
  </si>
  <si>
    <t>JOSE DARIO OROZCO  (Terminado)</t>
  </si>
  <si>
    <t>SECRETARIA</t>
  </si>
  <si>
    <t>AREA FUNCIONAL</t>
  </si>
  <si>
    <t>PROGRAMA PRESUPUESTARIO</t>
  </si>
  <si>
    <t>FONDO</t>
  </si>
  <si>
    <t>FUT</t>
  </si>
  <si>
    <t>CODIGO META</t>
  </si>
  <si>
    <t xml:space="preserve">TIPO META   </t>
  </si>
  <si>
    <t>SPC</t>
  </si>
  <si>
    <t>PROYECTO</t>
  </si>
  <si>
    <t>NOMBRE CODIGO UNSPSC</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</si>
  <si>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</si>
  <si>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</si>
  <si>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</si>
  <si>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</si>
  <si>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</si>
  <si>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</si>
  <si>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</si>
  <si>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</si>
  <si>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</si>
  <si>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</si>
  <si>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</si>
  <si>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CDP</t>
  </si>
  <si>
    <t>RPC</t>
  </si>
  <si>
    <t>VALOR TOTAL CONTRATADO</t>
  </si>
  <si>
    <t>No DE CONTRATO</t>
  </si>
  <si>
    <t>CONTRATISTA</t>
  </si>
  <si>
    <t>DEPENDENCIA</t>
  </si>
  <si>
    <t>OBSERVACION</t>
  </si>
  <si>
    <t>ENERO</t>
  </si>
  <si>
    <t>FEBRERO</t>
  </si>
  <si>
    <t>MARZO</t>
  </si>
  <si>
    <t>ABRIL</t>
  </si>
  <si>
    <t>MAYO</t>
  </si>
  <si>
    <t>JUNIO</t>
  </si>
  <si>
    <t>JULIO</t>
  </si>
  <si>
    <t>AGOSTO</t>
  </si>
  <si>
    <t>SEPTIEMBRE</t>
  </si>
  <si>
    <t>OCTUBRE</t>
  </si>
  <si>
    <t>NOVIEMBRE</t>
  </si>
  <si>
    <t>DICIEMBRE</t>
  </si>
  <si>
    <t>Transporte y Movilidad</t>
  </si>
  <si>
    <t>1.1.3.4</t>
  </si>
  <si>
    <t>1.2.2.19</t>
  </si>
  <si>
    <t>Resultado</t>
  </si>
  <si>
    <t xml:space="preserve">Prestación de servicios de apoyo para la organización, disposición, gestión y registro de la información documental en la oficina asesora jurídica de la S.T.M.C. </t>
  </si>
  <si>
    <t>Prestación de servicios de apoyo a la gestión para la organización, registro y control de la información documental de actuaciones de recuperación de cartera y de los proyectos a cargo de la Dirección de Política Sectorial de la Secretaría de Transporte y Movilidad de Cundinamarca.</t>
  </si>
  <si>
    <t>Prestación de Servicios Profesionales de asesoría y apoyo profesional en los procesos de obtención, consolidación, análisis, clasificación, caracterización y reporte de información relacionada con movilidad, accidentalidad y seguridad vial, y revisión de los planes estratégicos de seguridad vial.</t>
  </si>
  <si>
    <t>PRESTACION DE SERVICIOS PROFESIONALES DE APOYO JURIDICO EN EL TRAMITE DE RESPUESTAS A RECLAMACIONES DE LOS DEUDORES Y A ACCIONES CONSTITUCIONALES DERIVADAS DE LAS ACTUACIONES EN LOS PROCESOS ENCAMINADOS AL COBRO DE MULTAS POR INFRACCIONES DE TRANSITO Y EN LA PROYECCION DE ACTOS ADMINISTRATIVOS RELACIONADOS CON LA RECUPERACIÓN DE CARTERA.</t>
  </si>
  <si>
    <t>Prestación de servicios de apoyo a la gestión para la revisión, registro, direccionamiento, control y gestión de documentos y correspondencia recibida en la oficina de procesos administrativos a través de la herramienta mercurio o de radicación física</t>
  </si>
  <si>
    <t>PRESTACION DE SERVICIOS PORFESIONALES DE ASESORIA Y APOYO JURIDICO EN LOS PROCESOS DE CONTRATACION PARA PROGRAMAS Y PROYECTOS REALCIONADOS CON EL SISTEMA INTEGRADO DE TRANSPORTE MASIVO Y CON LA SEGURIDAD VIAL</t>
  </si>
  <si>
    <t>Prestación de servicios de apoyo a la gestión para la formulación del Plan Vial Regional de Cundinamarca y la actualización del inventario de la red vial a cargo del Departamento de Cundinamarca.</t>
  </si>
  <si>
    <t>Prestación de servicios profesionales especializados de asesoría, acompañamiento y soporte técnico a la Secretaría de Transporte y Movilidad para la elaboración e integración del inventario vial del Departamento</t>
  </si>
  <si>
    <t>Prestación de servicios profesionales de soporte técnico a la Secretaria de Transporte y Movilidad para el levantamiento topográfico de información en campo necesaria para la identificación, caracterización y codificación de la red vial departamental</t>
  </si>
  <si>
    <t>Prestación de servicios profesionales de soporte técnico en la Secretaria de Transporte y Movilidad de Cundinamarca para la identificación, caracterización y codificación de la red vial Departamental</t>
  </si>
  <si>
    <t>Prestación de Servicios Profesionales como apoyo a la gestión para el seguimiento y control de la ejecución de los diferentes  proyectos, programas y estrategias de seguridad vial, adscritas a la Dirección de Política Sectorial y previstas en el Plan de seguridad vial del Departamento de Cundinamarca</t>
  </si>
  <si>
    <t>GR:4:3-01-02-368</t>
  </si>
  <si>
    <t>A.9.17</t>
  </si>
  <si>
    <t>29701303</t>
  </si>
  <si>
    <t>03</t>
  </si>
  <si>
    <t>Implementación diseño y construcción de red de ciclorutas y senderos peatonales en el Departamento de Cundinamarca Centro Oriente.</t>
  </si>
  <si>
    <t>Prestación de servicios Profesionales de asesoría y soporte para la formulación, actualización y seguimiento a la ejecución de proyectos de demarcación y señalización vial, según el plan estratégico de seguridad vial del Departamento y el Plan Nacional de Seguridad Vial</t>
  </si>
  <si>
    <t>Prestación de servicios Profesionales de asesoría y soporte para la formulación, actualización y seguimiento a la ejecución de proyectos de ciclorutas y senderos peatonales, según el plan estratégico de seguridad vial del Departamento y el Plan Nacional de Seguridad Vial</t>
  </si>
  <si>
    <t>GR:4:3-01-01-365</t>
  </si>
  <si>
    <t>V.I.9</t>
  </si>
  <si>
    <t>29701705</t>
  </si>
  <si>
    <t>GR:4:3-01-01-366</t>
  </si>
  <si>
    <t>29701003</t>
  </si>
  <si>
    <t>JUAN CAMILO JARAMILLO</t>
  </si>
  <si>
    <t>ANA JUDITH  TORRES</t>
  </si>
  <si>
    <t>EMPRESA FERREA</t>
  </si>
  <si>
    <t>FINDETER</t>
  </si>
  <si>
    <t>V.I.9.5</t>
  </si>
  <si>
    <t>29701203</t>
  </si>
  <si>
    <t>A.9.5</t>
  </si>
  <si>
    <t>MUNICIPIO DE NEMOCON</t>
  </si>
  <si>
    <t>Prestacion de servicios profesionales o de apoyo a la gestión para la realización de jornadas educativas en seguridad vial, basada en el Deporte y la Recreación , dirigidos a los diferentes actores viales del Departamento de Cundinamarca</t>
  </si>
  <si>
    <t>PRESTACIÓN DE SERVICIOS PROFESIONALES DE ASESORÍA EN LA REALIZACIÓN DE ACTIVIDADES ENCAMINADAS A LA SOCIALIZACIÓN Y DIVULGACIÓN A LOS USUARIOS EN RELACIÓN CON LOS SERVICIOS A CARGO DE LA SECRETARIA DE TRANSPORTE Y MOVILIDAD DE CUNDINAMARCA</t>
  </si>
  <si>
    <t>Prestación de servicios de apoyo y soporte jurídico en los procesos de contratación para programas y proyectos relacionados con la demarcación y señalización vial</t>
  </si>
  <si>
    <t>Prestación de servicios de apoyo y soporte jurídico en los procesos de contratación para programas y proyectos de seguridad vial</t>
  </si>
  <si>
    <t>PRESTACIÓN DE SERVICIOS PROFESIONALES DE ASESORÍA Y SOPORTE JURÍDICO EN LA REALIZACIÓN DE ACCIONES ENCAMINADAS AL MEJORAMIENTO DE LA PRESTACIÓN DE LOS SERVICIOS A CARGO DE LA DIRECCIÓN DE SERVICIOS DE LA MOVILIDAD</t>
  </si>
  <si>
    <t>Prestación de servicios Profesionales de asesoría jurídica a en la Oficina de Procesos Administrativos, en el trámite de procesos de cobro coactivo y recuperación de cartera.</t>
  </si>
  <si>
    <t>PRESTACIÓN DE SERVICIOS PROFESIONALES DE APOYO A LA GESTIÓN ADMINISTRATIVA, DE LA DIRECCIÓN DE SERVICIOS DE LA MOVILIDAD SEDES OPERATIVAS EN TRÁNSITO EN CUANTO AL CONTROL DE TÉRMINOS EN LA REALIZACIÓN DE LAS DIFERENTES ACTUACIONES ADMINISTRATIVAS ASOCIADAS AL FORTALECIMIENTO DEL RECAUDO</t>
  </si>
  <si>
    <t>PRESTACIÓN DEL SERVICIO DE APOYO A LA GESTIÓN EN LA DIRECCIÓN DE SERVICIOS DE LA MOVILIDAD SEDES OPERATIVAS EN TRÁNSITO PARA EL ESTABLECIMIENTO DE MECANISMOS DE ATENCIÓN AL CIUDADANO Y DE MEJORA EN LOS PROCESOS DE ATENCIÓN AL USURARIO</t>
  </si>
  <si>
    <t>PRESTACIÓN DE SERVICIOS DE APOYO PARA LA REALIZACIÓN DE ACCIONES ENCAMINADAS A INCENTIVAR LA REALIZACIÓN DE TRÁMITES DE REGISTRO NACIONAL AUTOMOTOR, REGISTRO NACIONAL DE CONDUCTORES Y REGISTRO NACIONAL DE MAQUINARIA AMARILLA EN LAS SEDES OPERATIVAS DE TRÁNSITO DE LA SECRETARIA DE TRANSPORTE Y MOVILIDAD DE CUNDINAMARCA</t>
  </si>
  <si>
    <t>Prestar los Servicios de Apoyo Técnico Jurídico a la gestión Contractual en proyectos a cargo de la Direccion de Servicios de la Movilidad</t>
  </si>
  <si>
    <t>A.9.16</t>
  </si>
  <si>
    <t>29703306</t>
  </si>
  <si>
    <t>Implementación del Plan de Seguridad Vial del Departamento de Cundinamarca.</t>
  </si>
  <si>
    <t>Cooperación Institucional y unión de esfuerzos ente la Policía Nacional y el Departamento de Cundinamarca - Secretaría de Transporte y Movilidad, para adelantar acciones encaminadas a velar por el cumplimiento del régimen normativo de tránsito y transporte en la jurisdicción de la Secretaría de Transporte y Movilidad de Cundinamarca, mediante actividades de regulación y control, propendiendo por la seguridad vial y en general por el fortalecimiento de las condidiones necesarias de movilidad y seguridad, en torno a la prevención de la accidentalidad vial y a la prevalencia de los derechos de los usuarios de las vías</t>
  </si>
  <si>
    <t xml:space="preserve">MULTAS E INFRACCION </t>
  </si>
  <si>
    <t>NO</t>
  </si>
  <si>
    <t>N/A</t>
  </si>
  <si>
    <t>DINA JASMIN GONZALEZ CASTRO</t>
  </si>
  <si>
    <t>POLICIA</t>
  </si>
  <si>
    <t>Gerencia Integral para la ejecución de la estrategia “Gestión y Promoción  de la seguridad vial- GPS”, dentro del proyecto “ Implementación del Plan de Seguridad Vial” en el departamento de Cundinamarca</t>
  </si>
  <si>
    <t>GPS</t>
  </si>
  <si>
    <t>Gerencia integral para la ejecución de la estrategia de fomento de la cultura ciudadana en la seguridad vial en los municipios del departamento de cundinmarca, dentro del proyecto: "implementación del plan de seguridad vial del departamento de cundinamarca"</t>
  </si>
  <si>
    <t>CAMPAÑA CULTURA VIAL</t>
  </si>
  <si>
    <t>29703308</t>
  </si>
  <si>
    <t>08</t>
  </si>
  <si>
    <t>29703307</t>
  </si>
  <si>
    <t>V.I.9.16</t>
  </si>
  <si>
    <t>29703309</t>
  </si>
  <si>
    <t>09</t>
  </si>
  <si>
    <t>A.17.2</t>
  </si>
  <si>
    <t>29701803</t>
  </si>
  <si>
    <t>Fortalecimiento en las acciones que estimulen el mejoramiento continuo del recaudo y demanda de trámites y servicios en el Departamento de Cundinamarca</t>
  </si>
  <si>
    <t>SERVICIOS DE ASESORÍA DE GESTIÓN</t>
  </si>
  <si>
    <t>Interventoira integral en atención al usuario, financiera, tecnologica y juridica, de los contratos de concesión No. 101 de 2006, suscrito con el consorcio unión temporal de sevicios integrados y especializados de transito y transporte de cundinamarca - SIETT CUNDINAMARCA, y No. 55 de 2015 celebrado con el concesionario consorcio CIRCULEMOS CUNDINAMARCA 2015</t>
  </si>
  <si>
    <t>CONCURSO DE MERITOS</t>
  </si>
  <si>
    <t xml:space="preserve">RECURSOS ORDINARIOS </t>
  </si>
  <si>
    <t>CRISTOBAL SIERRA SIERRA</t>
  </si>
  <si>
    <t>JAHV-MCGREGOR S.A.S</t>
  </si>
  <si>
    <t>DIRECCION DE SERVICIOS DE LA MOVILIDAD</t>
  </si>
  <si>
    <t>Contratacion Directa</t>
  </si>
  <si>
    <t>HERMELINDA LOPEZ DE PARDO</t>
  </si>
  <si>
    <t>JUAN CARLOS REYES REYES</t>
  </si>
  <si>
    <t>MARIA VIVIANA SANCHEZ</t>
  </si>
  <si>
    <t>MUNICIPIO DE COGUA</t>
  </si>
  <si>
    <t>29704903</t>
  </si>
  <si>
    <t>29704904</t>
  </si>
  <si>
    <t>04</t>
  </si>
  <si>
    <t xml:space="preserve">CONVENIOS INTERADMINISTRATIVOS DE COOPERACIÓN PARA CONSTRUCCION DE CICLORUTA EN EL MUNICIPIO DE COGUA </t>
  </si>
  <si>
    <t>3-1301</t>
  </si>
  <si>
    <t>SEÑALIZACION Y DEMARCACION VIAL EN EL AREA URBANA Y RURAL DE LOS MUNICIPIOS DE CUNDINAMARCA</t>
  </si>
  <si>
    <t xml:space="preserve">INTERES MULTA POR INFRACCION </t>
  </si>
  <si>
    <t>ERMES ARTURO ZAMBRANO ROJAS</t>
  </si>
  <si>
    <t>MUNICIPIOS</t>
  </si>
  <si>
    <t>AUNAR ESFUERZOS ENTRE LOS MUNICIPIOS DE NEMOCÓN COGUA Y ZIPAQUIRA Y EL DEPARTAMENTO DE CUNDINAMARCA – SECRETARIA DE TRANSPORTE Y MOVILIDAD, PARA HABILITACIÓN, MANTENIMIENTO Y REHABILITACIÓN DEL CORREDOR FÉRREO ZIPAQUIRA – NEMOCÓN</t>
  </si>
  <si>
    <t>CONVENIO CONSISTE EN AUNAR ESFUERZOS ENTRE FINDETER,  EL DEPARTAMENTO DE CUNDINAMARCA Y LA EMPRESA FÉRREA REGIONAL S.AS. , PARA QUE A TRAVÉS DE UN NEGOCIO JURÍDICO DERIVADO SE LLEVE A CABO LA CONTRATACIÓN DE LA CONSULTORÍA QUE TENGA COMO OBJETO LA ELABORACIÓN DE LOS ESTUDIOS DE FACTIBILIDAD PARA EL PROYECTO “TREN LIGERO ENTRE BOGOTA Y ZIPAQUIRA”.</t>
  </si>
  <si>
    <t xml:space="preserve">Servicios de consultoria  de negocios y administración corporativa </t>
  </si>
  <si>
    <t>MUNICIPIOS GUASCA - CAJICA - TOCAIMA - FUQUENE - SESQUILE</t>
  </si>
  <si>
    <t>CARLOS ROBAYO MARTIN</t>
  </si>
  <si>
    <t>SEÑALIZACION</t>
  </si>
  <si>
    <t>07</t>
  </si>
  <si>
    <t>06</t>
  </si>
  <si>
    <t>ALBA</t>
  </si>
  <si>
    <t>Prestación de servicios profesionales para la ejecución y coordinación de los programas dirigidos a fortalecer la seguridad vial en los diferentes grupos poblacionales en el departamento de Cundinamarca en el marco del Plan estratégico de Seguridad Vial</t>
  </si>
  <si>
    <t>Prestación de servicios para los procesos de promoción de la formalización del transporte y el cumplimiento de las obligaciones relacionadas con la política de seguridad vial, en Municipios del Departamento</t>
  </si>
  <si>
    <t>PRESTACIÓN DE SERVICIOS PROFESIONALES DE ASESORÍA Y APOYO PROFESIONAL EN LOS PROCESOS DE OBTENCIÓN, CONSOLIDACIÓN, ANÁLISIS, CLASIFICACIÓN, CARACTERIZACIÓN Y REPORTE DE INFORMACIÓN RELACIONADA CON MOVILIDAD, ACCIDENTALIDAD Y SEGURIDAD VIAL, Y REVISIÓN DE LOS PLANES ESTRATÉGICOS DE SEGURIDAD VIAL</t>
  </si>
  <si>
    <t>PRESTACIÓN DE SERVICIOS PROFESIONALES PARA LA EJECUCIÓN Y COORDINACIÓN DE LOS PROGRAMAS DIRIGIDOS A FORTALECER LA SEGURIDAD VIAL EN LOS DIFERENTES GRUPOS POBLACIONALES EN EL DEPARTAMENTO DE CUNDINAMARCA EN EL MARCO DEL PLAN ESTRATÉGICO DE SEGURIDAD VIAL</t>
  </si>
  <si>
    <t>Prestación de Servicios Profesionales para el diseño y ejecución de acciones de Control   efectivo previstas en el Plan Estratégico de Seguridad vial del Departamento y el Plan Nacional de Seguridad Vial</t>
  </si>
  <si>
    <r>
      <t>Prestación de servicios  profesionales  de  apoyo  y  soporte  para  la  realización  de  las  actividades  de  la Oficina De control  y vigilancia</t>
    </r>
    <r>
      <rPr>
        <sz val="8"/>
        <color indexed="8"/>
        <rFont val="Arial"/>
        <family val="2"/>
      </rPr>
      <t>.</t>
    </r>
  </si>
  <si>
    <t>V.I.17.2</t>
  </si>
  <si>
    <t>Prestación de Servicios profesionales de apoyo a la gestión administrativa, de la Dirección de Servicios de la Movilidad Sedes Operativas en Tránsito en cuanto al control de términos en la realización de las diferentes actuaciones administrativas asociadas al fortalecimiento del recaudo</t>
  </si>
  <si>
    <t>Prestación de servicios de apoyo consistentes en la organización, disposición y registro y control de información documental en la Dirección de Servicios de Movilidad de la secretaria de transporte y movilidad de Cundinamarca</t>
  </si>
  <si>
    <t>Prestación de Servicios Profesionales de apoyo financiero a la gestión de la Dirección de Servicios de la Movilidad Sedes Operativas en Tránsito, en el análisis financiero y de comportamiento de los ingresos, para el establecimiento de estrategias que permitan el fortalecimiento del recaudo.</t>
  </si>
  <si>
    <t>Prestación del servicio Profesionales de Asesoría Administrativa a la Oficina de Procesos Administrativos, en lo relacionado con cobro coactivo y Recuperación de Cartera</t>
  </si>
  <si>
    <t>Prestación de servicios profesionales de asesoría jurídica a la Oficina de Procesos Administrativos, en el trámite de procesos de cobro coactivo y recuperación de cartera</t>
  </si>
  <si>
    <t>Prestación de servicios profesionales de apoyo jurídico, en el trámite de expedición de actos administrativos y respuesta a peticiones e impugnaciones, derivados de la imposición de multas por infracciones de tránsito</t>
  </si>
  <si>
    <t>Prestación de servicios profesionales de asesoría contable y financiera a la Dirección de Servicios de la Movilidad, Sedes Operativas en Tránsito</t>
  </si>
  <si>
    <t>Prestacion de Servicios profesionales de asesoria juridica a la oficina de Procesos Administrativos , en el tramite de procesos de cobro coactivo y recuperacion de cartera</t>
  </si>
  <si>
    <t>Prestación de servicios de apoyo a la gestión para la organización del archivo documental y apoyo en la gestión del Sistema de Correspondencia Mercurio de la Oficina de Procesos Administrativos.</t>
  </si>
  <si>
    <t>Administración y estructuración para la operación y rehabilitación de los corredores ferreos a cargo del Departamento de Cundinamarca.</t>
  </si>
  <si>
    <t>Apoyo a proyectos de transporte multimodal en el Departamento de Cundinamarca Centro Oriente.</t>
  </si>
  <si>
    <t>Aportes financieros a la construcción de la extensión de la troncal NQS del sistema de transporte masivo de pasajeros – transmilenio al municipio de Soacha.</t>
  </si>
  <si>
    <t>Diseño del Plan Vial Departamental de Cundinamarca</t>
  </si>
  <si>
    <t>OSCAR RODRIGUEZ</t>
  </si>
  <si>
    <t>Prestacion de servicios de apoyo y  técnicamente la estructuración, gestión, desarrollo y seguimiento de proyectos de transporte multimodal, como Regiotram de Occidente y Regiotram del Norte</t>
  </si>
  <si>
    <t xml:space="preserve">Convenio de Cofinanciación proyecto Regiotram de Occidente que tiene por objeto definir los montos, términos y condiciones bajo los cuales la nación y el departamento concurrirán a la cofinanciación del proyecto </t>
  </si>
  <si>
    <t>-</t>
  </si>
  <si>
    <t>PROCESO DE GESTIÓN DE RECURSOS FÍSICOS</t>
  </si>
  <si>
    <t>Codigo A-GRF-FR-015</t>
  </si>
  <si>
    <t>Version: 03</t>
  </si>
  <si>
    <t>FORMATO CONTROL PLAN ANUAL DE ADQUISICIONES</t>
  </si>
  <si>
    <t>Fecha de Aprobacion: 06/01/2015</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</si>
  <si>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</si>
  <si>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</si>
  <si>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</si>
  <si>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Nombre</t>
  </si>
  <si>
    <t>JEIMMY SULGEY VILLAMIL BUITRAGO</t>
  </si>
  <si>
    <t>Dirección</t>
  </si>
  <si>
    <t>calle 26 No. 51 - 53</t>
  </si>
  <si>
    <t>Teléfono</t>
  </si>
  <si>
    <t>749 16 18</t>
  </si>
  <si>
    <t>Página web</t>
  </si>
  <si>
    <t>www.cundinamarca.gov.co</t>
  </si>
  <si>
    <t>Misión y visión</t>
  </si>
  <si>
    <t xml:space="preserve"> MISION: La  Secretaría de Transporte y Movilidad es la dependencia rectora de las Políticas del sector de tránsito y transporte, seguridad  e infraestructura vial y de Transporte en el Departamento en sus distinto modos carretero, fluvial, férreo y Aéreo, y tiene como misión orientar y liderar la formulación de las políticas del Sistema de movilidad y asegurar la organización y mantenimiento del orden en Materia de tránsito y transporte, garantizando la preservación y mejoramiento de la Seguridad y la calidad de vida de la comunidad en el Departamento</t>
  </si>
  <si>
    <t>Perspectiva estratégica</t>
  </si>
  <si>
    <t>La Secretaría de Transporte y Movilidad como perspectiva estrategica plantea la ejecución de  acciones en dos sentidos: disminución de  los indices de accidentalidad  a traves de la implementación de mejoras en la malla vial, promoción de proyectos  de transporte masivo, concientización a actores viales, y, por otro el fortalecimiento de los ingresos a traves de una mejor prestación de  los servicios de transito.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</si>
  <si>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</si>
  <si>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</si>
  <si>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Valor total del PAA</t>
  </si>
  <si>
    <t>Límite de contratación menor cuantía</t>
  </si>
  <si>
    <t>Hasta 1,000 S.M.L.V.</t>
  </si>
  <si>
    <t>Límite de contratación mínima cuantía</t>
  </si>
  <si>
    <t>No superior a 100 S.M.L.V.</t>
  </si>
  <si>
    <t>Fecha de última actualización del PAA</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</si>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</sst>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_(&quot;$&quot;\ * \(#,##0.00\);_(&quot;$&quot;\ * &quot;-&quot;??_);_(@_)"/>
    <numFmt numFmtId="165" formatCode="_(* #,##0.00_);_(* \(#,##0.00\);_(* &quot;-&quot;??_);_(@_)"/>
    <numFmt numFmtId="166" formatCode="_(* #,##0_);_(* \(#,##0\);_(* &quot;-&quot;??_);_(@_)"/>
    <numFmt numFmtId="167" formatCode="_(* #,##0.000_);_(* \(#,##0.000\);_(* &quot;-&quot;??_);_(@_)"/>
  </numFmts>
  <fonts count="12" x14ac:knownFonts="1">
    <font>
      <sz val="11"/>
      <color theme="1"/>
      <name val="Calibri"/>
      <family val="2"/>
      <scheme val="minor"/>
    </font>
    <font>
      <sz val="11"/>
      <color theme="1"/>
      <name val="Calibri"/>
      <family val="2"/>
      <scheme val="minor"/>
    </font>
    <font>
      <sz val="11"/>
      <color theme="0"/>
      <name val="Calibri"/>
      <family val="2"/>
      <scheme val="minor"/>
    </font>
    <font>
      <sz val="8"/>
      <color indexed="8"/>
      <name val="Arial"/>
      <family val="2"/>
    </font>
    <font>
      <sz val="8"/>
      <name val="Arial"/>
      <family val="2"/>
    </font>
    <font>
      <sz val="8"/>
      <color theme="1"/>
      <name val="Arial"/>
      <family val="2"/>
    </font>
    <font>
      <b/>
      <sz val="8"/>
      <color theme="1"/>
      <name val="Arial"/>
      <family val="2"/>
    </font>
    <font>
      <b/>
      <sz val="8"/>
      <color theme="0"/>
      <name val="Arial"/>
      <family val="2"/>
    </font>
    <font>
      <sz val="10"/>
      <name val="Arial"/>
      <family val="2"/>
    </font>
    <font>
      <sz val="8"/>
      <color rgb="FF000000"/>
      <name val="Arial"/>
      <family val="2"/>
    </font>
    <font>
      <u/>
      <sz val="8"/>
      <color theme="10"/>
      <name val="Arial"/>
      <family val="2"/>
    </font>
    <font>
      <sz val="8"/>
      <color rgb="FFFF0000"/>
      <name val="Arial"/>
      <family val="2"/>
    </font>
  </fonts>
  <fills count="7">
    <fill>
      <patternFill patternType="none"/>
    </fill>
    <fill>
      <patternFill patternType="gray125"/>
    </fill>
    <fill>
      <patternFill patternType="solid">
        <fgColor theme="4"/>
      </patternFill>
    </fill>
    <fill>
      <patternFill patternType="solid">
        <fgColor rgb="FF35B8D7"/>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auto="1"/>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8" fillId="0" borderId="0"/>
    <xf numFmtId="0" fontId="8" fillId="0" borderId="0"/>
    <xf numFmtId="165" fontId="8" fillId="0" borderId="0" applyFont="0" applyFill="0" applyBorder="0" applyAlignment="0" applyProtection="0"/>
  </cellStyleXfs>
  <cellXfs count="151">
    <xf numFmtId="0" fontId="0" fillId="0" borderId="0" xfId="0"/>
    <xf numFmtId="0" fontId="4" fillId="0" borderId="1" xfId="0" applyFont="1" applyFill="1" applyBorder="1" applyAlignment="1">
      <alignment vertical="center"/>
    </xf>
    <xf numFmtId="0" fontId="4" fillId="0" borderId="1" xfId="3" applyFont="1" applyFill="1" applyBorder="1" applyAlignment="1" applyProtection="1">
      <alignment horizontal="center" vertical="center"/>
      <protection locked="0"/>
    </xf>
    <xf numFmtId="0" fontId="7" fillId="3" borderId="2" xfId="3" applyNumberFormat="1" applyFont="1" applyFill="1" applyBorder="1" applyAlignment="1" applyProtection="1">
      <alignment horizontal="center" vertical="center"/>
      <protection locked="0"/>
    </xf>
    <xf numFmtId="0" fontId="7" fillId="3" borderId="2" xfId="3" applyNumberFormat="1" applyFont="1" applyFill="1" applyBorder="1" applyAlignment="1" applyProtection="1">
      <alignment horizontal="center" vertical="center" wrapText="1"/>
      <protection locked="0"/>
    </xf>
    <xf numFmtId="0" fontId="7" fillId="2" borderId="2" xfId="3" applyNumberFormat="1" applyFont="1" applyBorder="1" applyAlignment="1" applyProtection="1">
      <alignment horizontal="center" vertical="center" wrapText="1"/>
      <protection locked="0"/>
    </xf>
    <xf numFmtId="0" fontId="6" fillId="4" borderId="2" xfId="0" applyNumberFormat="1" applyFont="1" applyFill="1" applyBorder="1" applyAlignment="1" applyProtection="1">
      <alignment horizontal="center" vertical="center"/>
      <protection locked="0"/>
    </xf>
    <xf numFmtId="0" fontId="6" fillId="4" borderId="2" xfId="0" applyNumberFormat="1" applyFont="1" applyFill="1" applyBorder="1" applyAlignment="1" applyProtection="1">
      <alignment horizontal="center" vertical="center" wrapText="1"/>
      <protection locked="0"/>
    </xf>
    <xf numFmtId="0" fontId="6" fillId="5" borderId="2" xfId="2" applyNumberFormat="1" applyFont="1" applyFill="1" applyBorder="1" applyAlignment="1" applyProtection="1">
      <alignment horizontal="center" vertical="center"/>
      <protection locked="0"/>
    </xf>
    <xf numFmtId="0" fontId="0" fillId="0" borderId="0" xfId="0" applyNumberFormat="1"/>
    <xf numFmtId="0" fontId="4" fillId="0" borderId="1" xfId="3" applyNumberFormat="1" applyFont="1" applyFill="1" applyBorder="1" applyAlignment="1" applyProtection="1">
      <alignment horizontal="center" vertical="center"/>
      <protection locked="0"/>
    </xf>
    <xf numFmtId="0" fontId="3" fillId="0" borderId="1" xfId="0" applyNumberFormat="1" applyFont="1" applyFill="1" applyBorder="1" applyAlignment="1">
      <alignment vertical="center"/>
    </xf>
    <xf numFmtId="0" fontId="4" fillId="0" borderId="1" xfId="0" applyNumberFormat="1" applyFont="1" applyFill="1" applyBorder="1" applyAlignment="1">
      <alignment vertical="center"/>
    </xf>
    <xf numFmtId="166" fontId="5" fillId="0" borderId="1" xfId="1" applyNumberFormat="1" applyFont="1" applyFill="1" applyBorder="1" applyAlignment="1">
      <alignment vertical="center"/>
    </xf>
    <xf numFmtId="14" fontId="4" fillId="0" borderId="1" xfId="0" applyNumberFormat="1" applyFont="1" applyFill="1" applyBorder="1" applyAlignment="1" applyProtection="1">
      <alignment horizontal="center" vertical="center" wrapText="1"/>
      <protection locked="0"/>
    </xf>
    <xf numFmtId="49" fontId="4" fillId="0" borderId="1" xfId="4" applyNumberFormat="1" applyFont="1" applyFill="1" applyBorder="1" applyAlignment="1">
      <alignment vertical="center"/>
    </xf>
    <xf numFmtId="0" fontId="4" fillId="0" borderId="1" xfId="4" applyFont="1" applyFill="1" applyBorder="1" applyAlignment="1">
      <alignment horizontal="center" vertical="center"/>
    </xf>
    <xf numFmtId="49" fontId="4" fillId="0" borderId="1" xfId="4" applyNumberFormat="1" applyFont="1" applyFill="1" applyBorder="1" applyAlignment="1">
      <alignment horizontal="center" vertical="center"/>
    </xf>
    <xf numFmtId="49" fontId="4" fillId="0" borderId="1" xfId="4" applyNumberFormat="1" applyFont="1" applyFill="1" applyBorder="1" applyAlignment="1">
      <alignment horizontal="center" vertical="center" wrapText="1"/>
    </xf>
    <xf numFmtId="0" fontId="0" fillId="0" borderId="0" xfId="0" applyNumberFormat="1" applyFill="1"/>
    <xf numFmtId="0" fontId="4" fillId="0" borderId="1" xfId="0" applyFont="1" applyFill="1" applyBorder="1" applyAlignment="1" applyProtection="1">
      <alignment horizontal="left" vertical="center" wrapText="1"/>
      <protection locked="0"/>
    </xf>
    <xf numFmtId="0" fontId="4" fillId="0" borderId="1" xfId="1" applyNumberFormat="1" applyFont="1" applyFill="1" applyBorder="1" applyAlignment="1">
      <alignment horizontal="center" vertical="center"/>
    </xf>
    <xf numFmtId="166" fontId="4" fillId="0" borderId="1" xfId="1" applyNumberFormat="1" applyFont="1" applyFill="1" applyBorder="1" applyAlignment="1">
      <alignment horizontal="center" vertical="center"/>
    </xf>
    <xf numFmtId="0" fontId="4" fillId="0" borderId="1" xfId="3"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66" fontId="4" fillId="0" borderId="1" xfId="1" applyNumberFormat="1" applyFont="1" applyFill="1" applyBorder="1" applyAlignment="1" applyProtection="1">
      <alignment horizontal="center" vertical="center" wrapText="1"/>
      <protection locked="0"/>
    </xf>
    <xf numFmtId="166" fontId="4" fillId="0" borderId="1" xfId="1" applyNumberFormat="1"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5" fillId="0" borderId="1" xfId="3"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66" fontId="5" fillId="0" borderId="1" xfId="1" applyNumberFormat="1" applyFont="1" applyFill="1" applyBorder="1" applyAlignment="1" applyProtection="1">
      <alignment vertical="center" wrapText="1"/>
      <protection locked="0"/>
    </xf>
    <xf numFmtId="0" fontId="5" fillId="0" borderId="0" xfId="0" applyFont="1" applyFill="1" applyAlignment="1" applyProtection="1">
      <alignment wrapText="1"/>
      <protection locked="0"/>
    </xf>
    <xf numFmtId="166" fontId="5" fillId="0" borderId="0" xfId="1" applyNumberFormat="1" applyFont="1" applyFill="1" applyBorder="1" applyAlignment="1" applyProtection="1">
      <alignment vertical="center" wrapText="1"/>
      <protection locked="0"/>
    </xf>
    <xf numFmtId="0" fontId="4" fillId="6" borderId="1" xfId="3" applyFont="1" applyFill="1" applyBorder="1" applyAlignment="1" applyProtection="1">
      <alignment horizontal="center" vertical="center"/>
      <protection locked="0"/>
    </xf>
    <xf numFmtId="166" fontId="4" fillId="6" borderId="1" xfId="1" applyNumberFormat="1" applyFont="1" applyFill="1" applyBorder="1" applyAlignment="1" applyProtection="1">
      <alignment horizontal="center" vertical="center" wrapText="1"/>
      <protection locked="0"/>
    </xf>
    <xf numFmtId="0" fontId="4" fillId="6" borderId="1" xfId="1" applyNumberFormat="1" applyFont="1" applyFill="1" applyBorder="1" applyAlignment="1">
      <alignment horizontal="center" vertical="center"/>
    </xf>
    <xf numFmtId="166" fontId="4" fillId="6" borderId="1" xfId="1" applyNumberFormat="1" applyFont="1" applyFill="1" applyBorder="1" applyAlignment="1">
      <alignment horizontal="center" vertical="center"/>
    </xf>
    <xf numFmtId="49" fontId="3" fillId="6" borderId="1" xfId="5" applyNumberFormat="1" applyFont="1" applyFill="1" applyBorder="1" applyAlignment="1" applyProtection="1">
      <alignment horizontal="center" vertical="center"/>
      <protection locked="0"/>
    </xf>
    <xf numFmtId="0" fontId="5" fillId="6" borderId="1" xfId="0" applyFont="1" applyFill="1" applyBorder="1" applyAlignment="1">
      <alignment horizontal="left" vertical="center" wrapText="1"/>
    </xf>
    <xf numFmtId="0" fontId="4" fillId="6" borderId="1" xfId="3" applyFont="1" applyFill="1" applyBorder="1" applyAlignment="1" applyProtection="1">
      <alignment horizontal="center" vertical="center" wrapText="1"/>
      <protection locked="0"/>
    </xf>
    <xf numFmtId="0" fontId="4" fillId="6" borderId="1" xfId="0" applyFont="1" applyFill="1" applyBorder="1" applyAlignment="1" applyProtection="1">
      <alignment horizontal="left" vertical="center" wrapText="1"/>
      <protection locked="0"/>
    </xf>
    <xf numFmtId="14" fontId="4" fillId="6" borderId="1" xfId="0" applyNumberFormat="1"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3" fontId="4" fillId="6" borderId="1" xfId="0" applyNumberFormat="1" applyFont="1" applyFill="1" applyBorder="1" applyAlignment="1" applyProtection="1">
      <alignment horizontal="right" vertical="center" wrapText="1"/>
      <protection locked="0"/>
    </xf>
    <xf numFmtId="0" fontId="9" fillId="6" borderId="1" xfId="0" applyFont="1" applyFill="1" applyBorder="1" applyAlignment="1">
      <alignment horizontal="center" vertical="center"/>
    </xf>
    <xf numFmtId="0" fontId="4" fillId="6" borderId="1" xfId="0" applyFont="1" applyFill="1" applyBorder="1" applyAlignment="1">
      <alignment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166" fontId="4" fillId="6" borderId="1" xfId="1" applyNumberFormat="1" applyFont="1" applyFill="1" applyBorder="1" applyAlignment="1" applyProtection="1">
      <alignment vertical="center" wrapText="1"/>
      <protection locked="0"/>
    </xf>
    <xf numFmtId="0" fontId="0" fillId="0" borderId="0" xfId="0" applyNumberFormat="1" applyAlignment="1">
      <alignment vertical="center"/>
    </xf>
    <xf numFmtId="0" fontId="4" fillId="0" borderId="1" xfId="0" applyFont="1" applyFill="1" applyBorder="1" applyAlignment="1">
      <alignment horizontal="right" vertical="center" wrapText="1"/>
    </xf>
    <xf numFmtId="0" fontId="3" fillId="0" borderId="1" xfId="0" applyNumberFormat="1" applyFont="1" applyFill="1" applyBorder="1" applyAlignment="1">
      <alignment horizontal="center" vertical="center"/>
    </xf>
    <xf numFmtId="0" fontId="0" fillId="0" borderId="0" xfId="0" applyNumberFormat="1" applyAlignment="1">
      <alignment horizontal="center"/>
    </xf>
    <xf numFmtId="0" fontId="5" fillId="0" borderId="1" xfId="0" applyNumberFormat="1" applyFont="1" applyBorder="1" applyAlignment="1">
      <alignment horizontal="center" vertical="center"/>
    </xf>
    <xf numFmtId="0" fontId="5" fillId="0" borderId="1" xfId="0" applyNumberFormat="1" applyFont="1" applyBorder="1" applyAlignment="1">
      <alignment vertical="center"/>
    </xf>
    <xf numFmtId="167" fontId="5" fillId="0" borderId="1" xfId="0" applyNumberFormat="1" applyFont="1" applyFill="1" applyBorder="1" applyAlignment="1">
      <alignment vertical="center"/>
    </xf>
    <xf numFmtId="166" fontId="5" fillId="0" borderId="0" xfId="0" applyNumberFormat="1" applyFont="1" applyAlignment="1">
      <alignment vertical="center"/>
    </xf>
    <xf numFmtId="0" fontId="4" fillId="0" borderId="1" xfId="4" applyFont="1" applyFill="1" applyBorder="1" applyAlignment="1">
      <alignment horizontal="justify"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0" fontId="5" fillId="0" borderId="1" xfId="0" applyNumberFormat="1" applyFont="1" applyBorder="1" applyAlignment="1">
      <alignment horizontal="center" vertical="center" wrapText="1"/>
    </xf>
    <xf numFmtId="0" fontId="0" fillId="0" borderId="0" xfId="0" applyNumberFormat="1" applyAlignment="1">
      <alignment horizontal="center" vertical="center"/>
    </xf>
    <xf numFmtId="166" fontId="7" fillId="2" borderId="2" xfId="1" applyNumberFormat="1" applyFont="1" applyFill="1" applyBorder="1" applyAlignment="1" applyProtection="1">
      <alignment horizontal="center" vertical="center" wrapText="1"/>
      <protection locked="0"/>
    </xf>
    <xf numFmtId="166" fontId="5" fillId="0" borderId="1" xfId="1" applyNumberFormat="1" applyFont="1" applyBorder="1" applyAlignment="1">
      <alignment vertical="center"/>
    </xf>
    <xf numFmtId="166" fontId="5" fillId="0" borderId="0" xfId="1" applyNumberFormat="1" applyFont="1" applyAlignment="1">
      <alignment vertical="center"/>
    </xf>
    <xf numFmtId="166" fontId="4" fillId="0" borderId="1" xfId="1" applyNumberFormat="1" applyFont="1" applyFill="1" applyBorder="1" applyAlignment="1" applyProtection="1">
      <alignment horizontal="right" vertical="center" wrapText="1"/>
      <protection locked="0"/>
    </xf>
    <xf numFmtId="166" fontId="4" fillId="6" borderId="1" xfId="1" applyNumberFormat="1" applyFont="1" applyFill="1" applyBorder="1" applyAlignment="1">
      <alignment vertical="center"/>
    </xf>
    <xf numFmtId="166" fontId="4" fillId="6" borderId="1" xfId="1" applyNumberFormat="1" applyFont="1" applyFill="1" applyBorder="1" applyAlignment="1" applyProtection="1">
      <alignment horizontal="right" vertical="center" wrapText="1"/>
      <protection locked="0"/>
    </xf>
    <xf numFmtId="166" fontId="0" fillId="0" borderId="0" xfId="1" applyNumberFormat="1" applyFont="1"/>
    <xf numFmtId="166" fontId="0" fillId="0" borderId="0" xfId="0" applyNumberFormat="1"/>
    <xf numFmtId="0" fontId="5" fillId="0" borderId="0" xfId="0" applyFont="1" applyAlignment="1">
      <alignment horizontal="center" vertical="center" wrapText="1"/>
    </xf>
    <xf numFmtId="0" fontId="5" fillId="6" borderId="1" xfId="0" applyFont="1" applyFill="1" applyBorder="1" applyAlignment="1">
      <alignment horizontal="center" wrapText="1"/>
    </xf>
    <xf numFmtId="0" fontId="5" fillId="6" borderId="1" xfId="0" applyFont="1" applyFill="1" applyBorder="1" applyAlignment="1">
      <alignment horizontal="center" vertical="center" wrapText="1"/>
    </xf>
    <xf numFmtId="0" fontId="9" fillId="0" borderId="1" xfId="0" applyFont="1" applyBorder="1" applyAlignment="1">
      <alignment horizontal="center" wrapText="1"/>
    </xf>
    <xf numFmtId="0" fontId="4" fillId="0" borderId="1" xfId="0" applyNumberFormat="1" applyFont="1" applyFill="1" applyBorder="1" applyAlignment="1">
      <alignment horizontal="center" vertical="center"/>
    </xf>
    <xf numFmtId="0" fontId="5" fillId="0" borderId="0" xfId="0" applyFont="1" applyAlignment="1" applyProtection="1">
      <alignment wrapText="1"/>
      <protection locked="0"/>
    </xf>
    <xf numFmtId="0" fontId="5" fillId="0" borderId="6" xfId="0" applyFont="1" applyBorder="1" applyAlignment="1" applyProtection="1">
      <alignment wrapText="1"/>
      <protection locked="0"/>
    </xf>
    <xf numFmtId="0" fontId="5" fillId="0" borderId="0" xfId="0" applyFont="1" applyAlignment="1" applyProtection="1">
      <alignment horizontal="left" wrapText="1"/>
      <protection locked="0"/>
    </xf>
    <xf numFmtId="0" fontId="5" fillId="0" borderId="0" xfId="0" applyFont="1" applyAlignment="1" applyProtection="1">
      <alignment horizont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166" fontId="5" fillId="0" borderId="0" xfId="1" applyNumberFormat="1"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right" vertical="center" wrapText="1"/>
      <protection locked="0"/>
    </xf>
    <xf numFmtId="0" fontId="6" fillId="0" borderId="0" xfId="0" applyFont="1" applyAlignment="1" applyProtection="1">
      <protection locked="0"/>
    </xf>
    <xf numFmtId="166" fontId="5" fillId="0" borderId="13" xfId="1" applyNumberFormat="1" applyFont="1" applyBorder="1" applyAlignment="1" applyProtection="1">
      <alignment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protection locked="0"/>
    </xf>
    <xf numFmtId="166" fontId="5" fillId="0" borderId="16" xfId="1" applyNumberFormat="1" applyFont="1" applyBorder="1" applyAlignment="1" applyProtection="1">
      <alignment wrapText="1"/>
      <protection locked="0"/>
    </xf>
    <xf numFmtId="166" fontId="5" fillId="0" borderId="16" xfId="1" applyNumberFormat="1" applyFont="1" applyBorder="1" applyAlignment="1" applyProtection="1">
      <alignment vertical="center" wrapText="1"/>
      <protection locked="0"/>
    </xf>
    <xf numFmtId="165" fontId="5" fillId="0" borderId="0" xfId="1" applyFont="1" applyAlignment="1" applyProtection="1">
      <alignment wrapText="1"/>
      <protection locked="0"/>
    </xf>
    <xf numFmtId="166" fontId="5" fillId="0" borderId="0" xfId="0" applyNumberFormat="1" applyFont="1" applyAlignment="1" applyProtection="1">
      <alignment wrapText="1"/>
      <protection locked="0"/>
    </xf>
    <xf numFmtId="166" fontId="5" fillId="0" borderId="18" xfId="1" applyNumberFormat="1" applyFont="1" applyBorder="1" applyAlignment="1" applyProtection="1">
      <alignment wrapText="1"/>
      <protection locked="0"/>
    </xf>
    <xf numFmtId="0" fontId="5" fillId="0" borderId="0" xfId="0" applyFont="1" applyBorder="1" applyAlignment="1" applyProtection="1">
      <alignment wrapText="1"/>
      <protection locked="0"/>
    </xf>
    <xf numFmtId="14" fontId="5" fillId="0" borderId="0" xfId="0" applyNumberFormat="1" applyFont="1" applyBorder="1" applyAlignment="1" applyProtection="1">
      <alignment wrapText="1"/>
      <protection locked="0"/>
    </xf>
    <xf numFmtId="0" fontId="5" fillId="0" borderId="0" xfId="0" applyFont="1" applyAlignment="1" applyProtection="1">
      <alignment horizontal="justify" wrapText="1"/>
      <protection locked="0"/>
    </xf>
    <xf numFmtId="0" fontId="6" fillId="0" borderId="0" xfId="0" applyFont="1" applyAlignment="1" applyProtection="1">
      <alignment wrapText="1"/>
      <protection locked="0"/>
    </xf>
    <xf numFmtId="166" fontId="5" fillId="0" borderId="1" xfId="1" applyNumberFormat="1" applyFont="1" applyBorder="1" applyAlignment="1" applyProtection="1">
      <alignment horizontal="left" vertical="center"/>
    </xf>
    <xf numFmtId="0" fontId="5" fillId="0" borderId="1" xfId="0" applyFont="1" applyBorder="1" applyAlignment="1" applyProtection="1">
      <alignment horizontal="left" vertical="center"/>
    </xf>
    <xf numFmtId="0" fontId="6" fillId="0" borderId="1" xfId="0" applyFont="1" applyBorder="1" applyAlignment="1" applyProtection="1">
      <alignment horizontal="left" vertic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5" fillId="0" borderId="7" xfId="0" applyFont="1" applyBorder="1" applyAlignment="1" applyProtection="1">
      <alignment horizontal="center"/>
    </xf>
    <xf numFmtId="0" fontId="5" fillId="0" borderId="0" xfId="0" applyFont="1" applyBorder="1" applyAlignment="1" applyProtection="1">
      <alignment horizontal="center"/>
    </xf>
    <xf numFmtId="0" fontId="5" fillId="0" borderId="6"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6" fillId="0" borderId="1" xfId="0" applyFont="1" applyBorder="1" applyAlignment="1" applyProtection="1">
      <alignment horizontal="center" vertical="center"/>
    </xf>
    <xf numFmtId="166" fontId="6" fillId="0" borderId="1" xfId="1" applyNumberFormat="1" applyFont="1" applyBorder="1" applyAlignment="1" applyProtection="1">
      <alignment horizontal="center" vertical="center"/>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166" fontId="5" fillId="0" borderId="14" xfId="1" applyNumberFormat="1" applyFont="1" applyBorder="1" applyAlignment="1" applyProtection="1">
      <alignment horizontal="center" wrapText="1"/>
      <protection locked="0"/>
    </xf>
    <xf numFmtId="166" fontId="5" fillId="0" borderId="15" xfId="1" applyNumberFormat="1" applyFont="1" applyBorder="1" applyAlignment="1" applyProtection="1">
      <alignment horizontal="center" wrapText="1"/>
      <protection locked="0"/>
    </xf>
    <xf numFmtId="166" fontId="5" fillId="0" borderId="1" xfId="1" applyNumberFormat="1" applyFont="1" applyBorder="1" applyAlignment="1" applyProtection="1">
      <alignment horizontal="center" wrapText="1"/>
      <protection locked="0"/>
    </xf>
    <xf numFmtId="166" fontId="5" fillId="0" borderId="17" xfId="1" applyNumberFormat="1" applyFont="1" applyBorder="1" applyAlignment="1" applyProtection="1">
      <alignment horizontal="center" wrapText="1"/>
      <protection locked="0"/>
    </xf>
    <xf numFmtId="166" fontId="5" fillId="0" borderId="1" xfId="1" quotePrefix="1" applyNumberFormat="1" applyFont="1" applyBorder="1" applyAlignment="1" applyProtection="1">
      <alignment horizontal="center" wrapText="1"/>
      <protection locked="0"/>
    </xf>
    <xf numFmtId="166" fontId="5" fillId="0" borderId="17" xfId="1" quotePrefix="1" applyNumberFormat="1" applyFont="1" applyBorder="1" applyAlignment="1" applyProtection="1">
      <alignment horizontal="center" wrapText="1"/>
      <protection locked="0"/>
    </xf>
    <xf numFmtId="166" fontId="10" fillId="0" borderId="1" xfId="1" quotePrefix="1" applyNumberFormat="1" applyFont="1" applyBorder="1" applyAlignment="1" applyProtection="1">
      <alignment horizontal="center" vertical="center" wrapText="1"/>
      <protection locked="0"/>
    </xf>
    <xf numFmtId="166" fontId="10" fillId="0" borderId="17" xfId="1" quotePrefix="1" applyNumberFormat="1" applyFont="1" applyBorder="1" applyAlignment="1" applyProtection="1">
      <alignment horizontal="center" vertical="center" wrapText="1"/>
      <protection locked="0"/>
    </xf>
    <xf numFmtId="0" fontId="5" fillId="0" borderId="4" xfId="0" applyFont="1" applyBorder="1" applyAlignment="1" applyProtection="1"/>
    <xf numFmtId="0" fontId="5" fillId="0" borderId="0" xfId="0" applyFont="1" applyBorder="1" applyAlignment="1" applyProtection="1"/>
    <xf numFmtId="0" fontId="5" fillId="0" borderId="9" xfId="0" applyFont="1" applyBorder="1" applyAlignment="1" applyProtection="1"/>
    <xf numFmtId="166" fontId="5" fillId="0" borderId="11" xfId="1" applyNumberFormat="1" applyFont="1" applyBorder="1" applyAlignment="1" applyProtection="1">
      <alignment horizontal="left" vertical="center"/>
    </xf>
    <xf numFmtId="14" fontId="5" fillId="6" borderId="19" xfId="1" applyNumberFormat="1" applyFont="1" applyFill="1" applyBorder="1" applyAlignment="1" applyProtection="1">
      <alignment horizontal="center" vertical="center" wrapText="1"/>
      <protection locked="0"/>
    </xf>
    <xf numFmtId="14" fontId="5" fillId="6" borderId="20" xfId="1" applyNumberFormat="1" applyFont="1" applyFill="1" applyBorder="1" applyAlignment="1" applyProtection="1">
      <alignment horizontal="center" vertical="center" wrapText="1"/>
      <protection locked="0"/>
    </xf>
    <xf numFmtId="0" fontId="5" fillId="0" borderId="11" xfId="0" applyFont="1" applyBorder="1" applyAlignment="1" applyProtection="1">
      <alignment horizontal="left" wrapText="1"/>
      <protection locked="0"/>
    </xf>
    <xf numFmtId="0" fontId="5" fillId="0" borderId="21"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5" fillId="6" borderId="1" xfId="1" applyNumberFormat="1" applyFont="1" applyFill="1" applyBorder="1" applyAlignment="1" applyProtection="1">
      <alignment horizontal="justify" vertical="justify" wrapText="1"/>
      <protection locked="0"/>
    </xf>
    <xf numFmtId="0" fontId="11" fillId="6" borderId="17" xfId="1" applyNumberFormat="1" applyFont="1" applyFill="1" applyBorder="1" applyAlignment="1" applyProtection="1">
      <alignment horizontal="justify" vertical="justify" wrapText="1"/>
      <protection locked="0"/>
    </xf>
    <xf numFmtId="0" fontId="5" fillId="0" borderId="1" xfId="1" applyNumberFormat="1" applyFont="1" applyBorder="1" applyAlignment="1" applyProtection="1">
      <alignment horizontal="center" wrapText="1"/>
      <protection locked="0"/>
    </xf>
    <xf numFmtId="0" fontId="5" fillId="0" borderId="17" xfId="1" applyNumberFormat="1" applyFont="1" applyBorder="1" applyAlignment="1" applyProtection="1">
      <alignment horizontal="center" wrapText="1"/>
      <protection locked="0"/>
    </xf>
    <xf numFmtId="166" fontId="5" fillId="6" borderId="11" xfId="1" applyNumberFormat="1" applyFont="1" applyFill="1" applyBorder="1" applyAlignment="1" applyProtection="1">
      <alignment vertical="center" wrapText="1"/>
      <protection locked="0"/>
    </xf>
    <xf numFmtId="166" fontId="5" fillId="6" borderId="22" xfId="1" applyNumberFormat="1" applyFont="1" applyFill="1" applyBorder="1" applyAlignment="1" applyProtection="1">
      <alignment vertical="center" wrapText="1"/>
      <protection locked="0"/>
    </xf>
    <xf numFmtId="166" fontId="5" fillId="6" borderId="1" xfId="1" applyNumberFormat="1" applyFont="1" applyFill="1" applyBorder="1" applyAlignment="1" applyProtection="1">
      <alignment horizontal="center" wrapText="1"/>
      <protection locked="0"/>
    </xf>
    <xf numFmtId="166" fontId="5" fillId="6" borderId="17" xfId="1" applyNumberFormat="1" applyFont="1" applyFill="1" applyBorder="1" applyAlignment="1" applyProtection="1">
      <alignment horizontal="center" wrapText="1"/>
      <protection locked="0"/>
    </xf>
  </cellXfs>
  <cellStyles count="7">
    <cellStyle name="Énfasis1" xfId="3" builtinId="29"/>
    <cellStyle name="Millares" xfId="1" builtinId="3"/>
    <cellStyle name="Millares 10" xfId="6"/>
    <cellStyle name="Moneda" xfId="2" builtinId="4"/>
    <cellStyle name="Normal" xfId="0" builtinId="0"/>
    <cellStyle name="Normal 10" xfId="4"/>
    <cellStyle name="Normal_NUEVA PROYECCION PAC GENERAL DEL DEPARTAMENTO 5 2" xfId="5"/>
  </cellStyles>
  <dxfs count="4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733425</xdr:colOff>
      <xdr:row>0</xdr:row>
      <xdr:rowOff>76200</xdr:rowOff>
    </xdr:from>
    <xdr:to>
      <xdr:col>12</xdr:col>
      <xdr:colOff>1752600</xdr:colOff>
      <xdr:row>3</xdr:row>
      <xdr:rowOff>123825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76200"/>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733425</xdr:colOff>
      <xdr:row>0</xdr:row>
      <xdr:rowOff>76200</xdr:rowOff>
    </xdr:from>
    <xdr:to>
      <xdr:col>25</xdr:col>
      <xdr:colOff>371475</xdr:colOff>
      <xdr:row>3</xdr:row>
      <xdr:rowOff>123825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56075" y="76200"/>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733425</xdr:colOff>
      <xdr:row>0</xdr:row>
      <xdr:rowOff>76200</xdr:rowOff>
    </xdr:from>
    <xdr:to>
      <xdr:col>12</xdr:col>
      <xdr:colOff>2047875</xdr:colOff>
      <xdr:row>3</xdr:row>
      <xdr:rowOff>104775</xdr:rowOff>
    </xdr:to>
    <xdr:pic>
      <xdr:nvPicPr>
        <xdr:cNvPr id="4"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76200"/>
          <a:ext cx="20859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733425</xdr:colOff>
      <xdr:row>0</xdr:row>
      <xdr:rowOff>76200</xdr:rowOff>
    </xdr:from>
    <xdr:to>
      <xdr:col>26</xdr:col>
      <xdr:colOff>733425</xdr:colOff>
      <xdr:row>3</xdr:row>
      <xdr:rowOff>104775</xdr:rowOff>
    </xdr:to>
    <xdr:pic>
      <xdr:nvPicPr>
        <xdr:cNvPr id="5"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56075" y="76200"/>
          <a:ext cx="29146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3</xdr:row>
      <xdr:rowOff>104775</xdr:rowOff>
    </xdr:to>
    <xdr:pic>
      <xdr:nvPicPr>
        <xdr:cNvPr id="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33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733425</xdr:colOff>
      <xdr:row>0</xdr:row>
      <xdr:rowOff>76200</xdr:rowOff>
    </xdr:from>
    <xdr:to>
      <xdr:col>12</xdr:col>
      <xdr:colOff>1752600</xdr:colOff>
      <xdr:row>3</xdr:row>
      <xdr:rowOff>123825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76200"/>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733425</xdr:colOff>
      <xdr:row>0</xdr:row>
      <xdr:rowOff>76200</xdr:rowOff>
    </xdr:from>
    <xdr:to>
      <xdr:col>25</xdr:col>
      <xdr:colOff>371475</xdr:colOff>
      <xdr:row>3</xdr:row>
      <xdr:rowOff>123825</xdr:rowOff>
    </xdr:to>
    <xdr:pic>
      <xdr:nvPicPr>
        <xdr:cNvPr id="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56075" y="76200"/>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733425</xdr:colOff>
      <xdr:row>0</xdr:row>
      <xdr:rowOff>76200</xdr:rowOff>
    </xdr:from>
    <xdr:to>
      <xdr:col>12</xdr:col>
      <xdr:colOff>2047875</xdr:colOff>
      <xdr:row>3</xdr:row>
      <xdr:rowOff>104775</xdr:rowOff>
    </xdr:to>
    <xdr:pic>
      <xdr:nvPicPr>
        <xdr:cNvPr id="9"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9325" y="76200"/>
          <a:ext cx="20859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733425</xdr:colOff>
      <xdr:row>0</xdr:row>
      <xdr:rowOff>76200</xdr:rowOff>
    </xdr:from>
    <xdr:to>
      <xdr:col>26</xdr:col>
      <xdr:colOff>733425</xdr:colOff>
      <xdr:row>3</xdr:row>
      <xdr:rowOff>104775</xdr:rowOff>
    </xdr:to>
    <xdr:pic>
      <xdr:nvPicPr>
        <xdr:cNvPr id="10"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56075" y="76200"/>
          <a:ext cx="29146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3</xdr:row>
      <xdr:rowOff>104775</xdr:rowOff>
    </xdr:to>
    <xdr:pic>
      <xdr:nvPicPr>
        <xdr:cNvPr id="11"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338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undinamarc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1"/>
  <sheetViews>
    <sheetView tabSelected="1" workbookViewId="0">
      <selection activeCell="AP16" sqref="AP1:AQ1048576"/>
    </sheetView>
  </sheetViews>
  <sheetFormatPr baseColWidth="10" defaultRowHeight="15" x14ac:dyDescent="0.25"/>
  <cols>
    <col min="1" max="1" width="16.7109375" style="9" bestFit="1" customWidth="1"/>
    <col min="2" max="2" width="17.85546875" style="9" bestFit="1" customWidth="1"/>
    <col min="3" max="3" width="11.42578125" style="9"/>
    <col min="4" max="4" width="11.5703125" style="9" bestFit="1" customWidth="1"/>
    <col min="5" max="5" width="11.42578125" style="9"/>
    <col min="6" max="6" width="11.42578125" style="65"/>
    <col min="7" max="7" width="11.5703125" style="54" bestFit="1" customWidth="1"/>
    <col min="8" max="8" width="11.42578125" style="9"/>
    <col min="9" max="9" width="11.5703125" style="9" bestFit="1" customWidth="1"/>
    <col min="10" max="10" width="33" style="9" customWidth="1"/>
    <col min="11" max="11" width="20" style="9" customWidth="1"/>
    <col min="12" max="12" width="11.5703125" style="9" bestFit="1" customWidth="1"/>
    <col min="13" max="13" width="53" style="9" customWidth="1"/>
    <col min="14" max="15" width="11.5703125" style="9" customWidth="1"/>
    <col min="16" max="17" width="11.42578125" style="9" customWidth="1"/>
    <col min="18" max="18" width="20.85546875" style="72" customWidth="1"/>
    <col min="19" max="19" width="18.5703125" style="72" customWidth="1"/>
    <col min="20" max="21" width="11.42578125" style="9" customWidth="1"/>
    <col min="22" max="22" width="24.85546875" style="9" customWidth="1"/>
    <col min="23" max="24" width="11.42578125" style="9" customWidth="1"/>
    <col min="25" max="25" width="20.85546875" style="9" customWidth="1"/>
    <col min="26" max="26" width="11.42578125" style="9" customWidth="1"/>
    <col min="27" max="27" width="29.140625" style="9" customWidth="1"/>
    <col min="28" max="31" width="11.42578125" style="9"/>
    <col min="32" max="32" width="13.5703125" style="9" bestFit="1" customWidth="1"/>
    <col min="33" max="34" width="11.5703125" style="9" bestFit="1" customWidth="1"/>
    <col min="35" max="35" width="14.5703125" style="9" bestFit="1" customWidth="1"/>
    <col min="36" max="38" width="11.5703125" style="9" bestFit="1" customWidth="1"/>
    <col min="39" max="39" width="11.7109375" style="9" bestFit="1" customWidth="1"/>
    <col min="40" max="41" width="11.5703125" style="9" bestFit="1" customWidth="1"/>
    <col min="42" max="42" width="16.85546875" style="9" bestFit="1" customWidth="1"/>
    <col min="43" max="43" width="14.5703125" style="9" bestFit="1" customWidth="1"/>
    <col min="44" max="16384" width="11.42578125" style="9"/>
  </cols>
  <sheetData>
    <row r="1" spans="1:39" s="79" customFormat="1" ht="11.25" x14ac:dyDescent="0.2">
      <c r="A1" s="104" t="s">
        <v>215</v>
      </c>
      <c r="B1" s="105"/>
      <c r="C1" s="105"/>
      <c r="D1" s="106"/>
      <c r="E1" s="103" t="s">
        <v>216</v>
      </c>
      <c r="F1" s="103"/>
      <c r="G1" s="103"/>
      <c r="H1" s="103"/>
      <c r="I1" s="102" t="s">
        <v>217</v>
      </c>
      <c r="J1" s="102"/>
      <c r="K1" s="104"/>
      <c r="L1" s="105"/>
      <c r="M1" s="105"/>
      <c r="N1" s="106"/>
      <c r="O1" s="113" t="s">
        <v>216</v>
      </c>
      <c r="P1" s="113"/>
      <c r="Q1" s="113"/>
      <c r="R1" s="114"/>
      <c r="S1" s="101" t="s">
        <v>217</v>
      </c>
      <c r="T1" s="102"/>
      <c r="W1" s="104"/>
      <c r="X1" s="105"/>
      <c r="Y1" s="134"/>
      <c r="Z1" s="106"/>
      <c r="AA1" s="113" t="s">
        <v>216</v>
      </c>
      <c r="AB1" s="113"/>
      <c r="AC1" s="113"/>
      <c r="AD1" s="113"/>
      <c r="AE1" s="102" t="s">
        <v>217</v>
      </c>
      <c r="AF1" s="102"/>
      <c r="AM1" s="80"/>
    </row>
    <row r="2" spans="1:39" s="79" customFormat="1" ht="11.25" x14ac:dyDescent="0.2">
      <c r="A2" s="107"/>
      <c r="B2" s="108"/>
      <c r="C2" s="108"/>
      <c r="D2" s="109"/>
      <c r="E2" s="103"/>
      <c r="F2" s="103"/>
      <c r="G2" s="103"/>
      <c r="H2" s="103"/>
      <c r="I2" s="102" t="s">
        <v>218</v>
      </c>
      <c r="J2" s="102"/>
      <c r="K2" s="107"/>
      <c r="L2" s="108"/>
      <c r="M2" s="108"/>
      <c r="N2" s="109"/>
      <c r="O2" s="113"/>
      <c r="P2" s="113"/>
      <c r="Q2" s="113"/>
      <c r="R2" s="114"/>
      <c r="S2" s="101" t="s">
        <v>218</v>
      </c>
      <c r="T2" s="102"/>
      <c r="W2" s="107"/>
      <c r="X2" s="108"/>
      <c r="Y2" s="135"/>
      <c r="Z2" s="109"/>
      <c r="AA2" s="113"/>
      <c r="AB2" s="113"/>
      <c r="AC2" s="113"/>
      <c r="AD2" s="113"/>
      <c r="AE2" s="102" t="s">
        <v>218</v>
      </c>
      <c r="AF2" s="102"/>
      <c r="AM2" s="80"/>
    </row>
    <row r="3" spans="1:39" s="79" customFormat="1" ht="24" customHeight="1" x14ac:dyDescent="0.2">
      <c r="A3" s="110"/>
      <c r="B3" s="111"/>
      <c r="C3" s="111"/>
      <c r="D3" s="112"/>
      <c r="E3" s="103" t="s">
        <v>219</v>
      </c>
      <c r="F3" s="103"/>
      <c r="G3" s="103"/>
      <c r="H3" s="103"/>
      <c r="I3" s="115" t="s">
        <v>220</v>
      </c>
      <c r="J3" s="116"/>
      <c r="K3" s="110"/>
      <c r="L3" s="111"/>
      <c r="M3" s="111"/>
      <c r="N3" s="112"/>
      <c r="O3" s="113" t="s">
        <v>219</v>
      </c>
      <c r="P3" s="113"/>
      <c r="Q3" s="113"/>
      <c r="R3" s="114"/>
      <c r="S3" s="137" t="s">
        <v>220</v>
      </c>
      <c r="T3" s="116"/>
      <c r="W3" s="110"/>
      <c r="X3" s="111"/>
      <c r="Y3" s="136"/>
      <c r="Z3" s="112"/>
      <c r="AA3" s="113" t="s">
        <v>219</v>
      </c>
      <c r="AB3" s="113"/>
      <c r="AC3" s="113"/>
      <c r="AD3" s="113"/>
      <c r="AE3" s="115" t="s">
        <v>220</v>
      </c>
      <c r="AF3" s="116"/>
      <c r="AM3" s="80"/>
    </row>
    <row r="4" spans="1:39" s="79" customFormat="1" ht="11.25" x14ac:dyDescent="0.2">
      <c r="J4" s="81"/>
      <c r="K4" s="82"/>
      <c r="L4" s="82"/>
      <c r="M4" s="83"/>
      <c r="O4" s="84"/>
      <c r="R4" s="85"/>
      <c r="S4" s="85"/>
      <c r="W4" s="86"/>
      <c r="Y4" s="87"/>
      <c r="Z4" s="84"/>
      <c r="AA4" s="84"/>
    </row>
    <row r="5" spans="1:39" s="79" customFormat="1" ht="15" customHeight="1" x14ac:dyDescent="0.2">
      <c r="A5" s="88" t="s">
        <v>221</v>
      </c>
      <c r="J5" s="81"/>
      <c r="K5" s="82"/>
      <c r="L5" s="82"/>
      <c r="M5" s="83"/>
      <c r="O5" s="84"/>
      <c r="R5" s="85"/>
      <c r="S5" s="85"/>
      <c r="W5" s="86"/>
      <c r="Y5" s="87"/>
      <c r="Z5" s="84"/>
      <c r="AA5" s="84"/>
    </row>
    <row r="6" spans="1:39" s="79" customFormat="1" ht="11.25" x14ac:dyDescent="0.2">
      <c r="B6" s="88"/>
      <c r="J6" s="81"/>
      <c r="K6" s="82"/>
      <c r="L6" s="82"/>
      <c r="M6" s="83"/>
      <c r="O6" s="84"/>
      <c r="R6" s="85"/>
      <c r="S6" s="85"/>
      <c r="W6" s="86"/>
      <c r="Y6" s="87"/>
      <c r="Z6" s="84"/>
      <c r="AA6" s="84"/>
    </row>
    <row r="7" spans="1:39" s="79" customFormat="1" ht="15.75" customHeight="1" thickBot="1" x14ac:dyDescent="0.25">
      <c r="A7" s="88" t="s">
        <v>222</v>
      </c>
      <c r="F7" s="117" t="s">
        <v>223</v>
      </c>
      <c r="G7" s="118"/>
      <c r="H7" s="118"/>
      <c r="I7" s="119"/>
      <c r="J7" s="81"/>
      <c r="K7" s="82"/>
      <c r="L7" s="82"/>
      <c r="M7" s="83"/>
      <c r="O7" s="84"/>
      <c r="R7" s="85"/>
      <c r="S7" s="85"/>
      <c r="W7" s="86"/>
      <c r="Y7" s="87"/>
      <c r="Z7" s="84"/>
      <c r="AA7" s="84"/>
    </row>
    <row r="8" spans="1:39" s="79" customFormat="1" ht="24.75" customHeight="1" x14ac:dyDescent="0.2">
      <c r="A8" s="89" t="s">
        <v>224</v>
      </c>
      <c r="B8" s="126" t="s">
        <v>225</v>
      </c>
      <c r="C8" s="127"/>
      <c r="F8" s="120"/>
      <c r="G8" s="121"/>
      <c r="H8" s="121"/>
      <c r="I8" s="122"/>
      <c r="J8" s="81"/>
      <c r="K8" s="82"/>
      <c r="L8" s="82"/>
      <c r="M8" s="83"/>
      <c r="O8" s="90"/>
      <c r="P8" s="91"/>
      <c r="Q8" s="91"/>
      <c r="R8" s="34"/>
      <c r="S8" s="85"/>
      <c r="W8" s="86"/>
      <c r="Y8" s="87"/>
      <c r="Z8" s="84"/>
      <c r="AA8" s="84"/>
    </row>
    <row r="9" spans="1:39" s="79" customFormat="1" ht="11.25" x14ac:dyDescent="0.2">
      <c r="A9" s="92" t="s">
        <v>226</v>
      </c>
      <c r="B9" s="128" t="s">
        <v>227</v>
      </c>
      <c r="C9" s="129"/>
      <c r="F9" s="120"/>
      <c r="G9" s="121"/>
      <c r="H9" s="121"/>
      <c r="I9" s="122"/>
      <c r="J9" s="81"/>
      <c r="K9" s="82"/>
      <c r="L9" s="82"/>
      <c r="M9" s="83"/>
      <c r="O9" s="90"/>
      <c r="P9" s="91"/>
      <c r="Q9" s="91"/>
      <c r="R9" s="34"/>
      <c r="S9" s="85"/>
      <c r="W9" s="86"/>
      <c r="Y9" s="87"/>
      <c r="Z9" s="84"/>
      <c r="AA9" s="84"/>
    </row>
    <row r="10" spans="1:39" s="79" customFormat="1" ht="11.25" x14ac:dyDescent="0.2">
      <c r="A10" s="92" t="s">
        <v>228</v>
      </c>
      <c r="B10" s="130" t="s">
        <v>229</v>
      </c>
      <c r="C10" s="131"/>
      <c r="F10" s="120"/>
      <c r="G10" s="121"/>
      <c r="H10" s="121"/>
      <c r="I10" s="122"/>
      <c r="J10" s="81"/>
      <c r="K10" s="82"/>
      <c r="L10" s="82"/>
      <c r="M10" s="83"/>
      <c r="O10" s="90"/>
      <c r="P10" s="91"/>
      <c r="Q10" s="91"/>
      <c r="R10" s="34"/>
      <c r="S10" s="85"/>
      <c r="W10" s="86"/>
      <c r="Y10" s="87"/>
      <c r="Z10" s="84"/>
      <c r="AA10" s="84"/>
    </row>
    <row r="11" spans="1:39" s="79" customFormat="1" ht="36" customHeight="1" x14ac:dyDescent="0.2">
      <c r="A11" s="92" t="s">
        <v>230</v>
      </c>
      <c r="B11" s="132" t="s">
        <v>231</v>
      </c>
      <c r="C11" s="133"/>
      <c r="F11" s="123"/>
      <c r="G11" s="124"/>
      <c r="H11" s="124"/>
      <c r="I11" s="125"/>
      <c r="J11" s="81"/>
      <c r="K11" s="82"/>
      <c r="L11" s="82"/>
      <c r="M11" s="83"/>
      <c r="O11" s="90"/>
      <c r="P11" s="91"/>
      <c r="Q11" s="91"/>
      <c r="R11" s="34"/>
      <c r="S11" s="85"/>
      <c r="W11" s="86"/>
      <c r="Y11" s="87"/>
      <c r="Z11" s="84"/>
      <c r="AA11" s="84"/>
    </row>
    <row r="12" spans="1:39" s="79" customFormat="1" ht="90.75" customHeight="1" x14ac:dyDescent="0.2">
      <c r="A12" s="93" t="s">
        <v>232</v>
      </c>
      <c r="B12" s="143" t="s">
        <v>233</v>
      </c>
      <c r="C12" s="144"/>
      <c r="F12" s="33"/>
      <c r="G12" s="33"/>
      <c r="H12" s="33"/>
      <c r="I12" s="33"/>
      <c r="J12" s="81"/>
      <c r="K12" s="82"/>
      <c r="L12" s="82"/>
      <c r="M12" s="83"/>
      <c r="O12" s="90"/>
      <c r="P12" s="91"/>
      <c r="Q12" s="91"/>
      <c r="R12" s="34"/>
      <c r="S12" s="85"/>
      <c r="W12" s="86"/>
      <c r="Y12" s="87"/>
      <c r="Z12" s="84"/>
      <c r="AA12" s="84"/>
    </row>
    <row r="13" spans="1:39" s="79" customFormat="1" ht="74.25" customHeight="1" x14ac:dyDescent="0.2">
      <c r="A13" s="93" t="s">
        <v>234</v>
      </c>
      <c r="B13" s="143" t="s">
        <v>235</v>
      </c>
      <c r="C13" s="144"/>
      <c r="F13" s="117" t="s">
        <v>236</v>
      </c>
      <c r="G13" s="118"/>
      <c r="H13" s="118"/>
      <c r="I13" s="119"/>
      <c r="J13" s="81"/>
      <c r="K13" s="82"/>
      <c r="L13" s="82"/>
      <c r="M13" s="83"/>
      <c r="O13" s="90"/>
      <c r="P13" s="91"/>
      <c r="Q13" s="91"/>
      <c r="R13" s="34"/>
      <c r="S13" s="85"/>
      <c r="W13" s="86"/>
      <c r="Y13" s="87"/>
      <c r="Z13" s="84"/>
      <c r="AA13" s="84"/>
    </row>
    <row r="14" spans="1:39" s="79" customFormat="1" ht="22.5" x14ac:dyDescent="0.2">
      <c r="A14" s="92" t="s">
        <v>237</v>
      </c>
      <c r="B14" s="145">
        <v>7491593</v>
      </c>
      <c r="C14" s="146"/>
      <c r="F14" s="120"/>
      <c r="G14" s="121"/>
      <c r="H14" s="121"/>
      <c r="I14" s="122"/>
      <c r="J14" s="81"/>
      <c r="K14" s="82"/>
      <c r="L14" s="82"/>
      <c r="M14" s="83"/>
      <c r="O14" s="90"/>
      <c r="P14" s="91"/>
      <c r="Q14" s="91"/>
      <c r="R14" s="34"/>
      <c r="S14" s="85"/>
      <c r="W14" s="86"/>
      <c r="Y14" s="87"/>
      <c r="Z14" s="84"/>
      <c r="AA14" s="84"/>
    </row>
    <row r="15" spans="1:39" s="79" customFormat="1" ht="11.25" x14ac:dyDescent="0.2">
      <c r="A15" s="92" t="s">
        <v>238</v>
      </c>
      <c r="B15" s="147">
        <v>27250459866</v>
      </c>
      <c r="C15" s="148"/>
      <c r="F15" s="120"/>
      <c r="G15" s="121"/>
      <c r="H15" s="121"/>
      <c r="I15" s="122"/>
      <c r="J15" s="81"/>
      <c r="K15" s="82"/>
      <c r="L15" s="82"/>
      <c r="M15" s="83"/>
      <c r="O15" s="90"/>
      <c r="P15" s="91"/>
      <c r="Q15" s="91"/>
      <c r="R15" s="34"/>
      <c r="S15" s="85"/>
      <c r="W15" s="86"/>
      <c r="Y15" s="87"/>
      <c r="Z15" s="84"/>
      <c r="AA15" s="84"/>
    </row>
    <row r="16" spans="1:39" s="79" customFormat="1" ht="22.5" x14ac:dyDescent="0.2">
      <c r="A16" s="92" t="s">
        <v>239</v>
      </c>
      <c r="B16" s="149" t="s">
        <v>240</v>
      </c>
      <c r="C16" s="150"/>
      <c r="F16" s="120"/>
      <c r="G16" s="121"/>
      <c r="H16" s="121"/>
      <c r="I16" s="122"/>
      <c r="J16" s="81"/>
      <c r="K16" s="82"/>
      <c r="L16" s="82"/>
      <c r="M16" s="83"/>
      <c r="O16" s="90"/>
      <c r="P16" s="91"/>
      <c r="Q16" s="91"/>
      <c r="R16" s="34"/>
      <c r="S16" s="85"/>
      <c r="W16" s="86"/>
      <c r="Y16" s="87"/>
      <c r="Z16" s="84"/>
      <c r="AA16" s="84"/>
    </row>
    <row r="17" spans="1:43" s="79" customFormat="1" ht="22.5" x14ac:dyDescent="0.2">
      <c r="A17" s="92" t="s">
        <v>241</v>
      </c>
      <c r="B17" s="149" t="s">
        <v>242</v>
      </c>
      <c r="C17" s="150"/>
      <c r="F17" s="123"/>
      <c r="G17" s="124"/>
      <c r="H17" s="124"/>
      <c r="I17" s="125"/>
      <c r="J17" s="81"/>
      <c r="K17" s="82"/>
      <c r="L17" s="82"/>
      <c r="M17" s="83"/>
      <c r="O17" s="90"/>
      <c r="P17" s="91"/>
      <c r="Q17" s="91"/>
      <c r="R17" s="34"/>
      <c r="S17" s="85"/>
      <c r="W17" s="86"/>
      <c r="Y17" s="87"/>
      <c r="Z17" s="84"/>
      <c r="AA17" s="84"/>
      <c r="AC17" s="94"/>
      <c r="AG17" s="95"/>
      <c r="AH17" s="95"/>
      <c r="AI17" s="95"/>
    </row>
    <row r="18" spans="1:43" s="79" customFormat="1" ht="23.25" thickBot="1" x14ac:dyDescent="0.25">
      <c r="A18" s="96" t="s">
        <v>243</v>
      </c>
      <c r="B18" s="138">
        <v>43482</v>
      </c>
      <c r="C18" s="139"/>
      <c r="J18" s="81"/>
      <c r="K18" s="82"/>
      <c r="L18" s="82"/>
      <c r="M18" s="83"/>
      <c r="O18" s="90"/>
      <c r="P18" s="91"/>
      <c r="Q18" s="91"/>
      <c r="R18" s="34"/>
      <c r="S18" s="85"/>
      <c r="W18" s="86"/>
      <c r="Y18" s="87"/>
      <c r="Z18" s="84"/>
      <c r="AA18" s="84"/>
    </row>
    <row r="19" spans="1:43" s="79" customFormat="1" ht="102" customHeight="1" x14ac:dyDescent="0.2">
      <c r="A19" s="97"/>
      <c r="B19" s="98"/>
      <c r="E19" s="99"/>
      <c r="F19" s="140" t="s">
        <v>244</v>
      </c>
      <c r="G19" s="141"/>
      <c r="H19" s="141"/>
      <c r="I19" s="142"/>
      <c r="J19" s="81"/>
      <c r="K19" s="82"/>
      <c r="L19" s="82"/>
      <c r="M19" s="83"/>
      <c r="O19" s="90"/>
      <c r="P19" s="91"/>
      <c r="Q19" s="91"/>
      <c r="R19" s="34"/>
      <c r="S19" s="85"/>
      <c r="W19" s="86"/>
      <c r="Y19" s="87"/>
      <c r="Z19" s="84"/>
      <c r="AA19" s="84"/>
      <c r="AD19" s="100"/>
      <c r="AE19" s="100"/>
      <c r="AF19" s="100"/>
      <c r="AG19" s="100"/>
      <c r="AH19" s="100"/>
      <c r="AI19" s="100"/>
      <c r="AJ19" s="100"/>
      <c r="AK19" s="100"/>
      <c r="AL19" s="100"/>
      <c r="AM19" s="100"/>
      <c r="AN19" s="100"/>
      <c r="AO19" s="100"/>
    </row>
    <row r="27" spans="1:43" ht="56.25" x14ac:dyDescent="0.25">
      <c r="A27" s="3" t="s">
        <v>55</v>
      </c>
      <c r="B27" s="3" t="s">
        <v>0</v>
      </c>
      <c r="C27" s="4" t="s">
        <v>56</v>
      </c>
      <c r="D27" s="4" t="s">
        <v>57</v>
      </c>
      <c r="E27" s="3" t="s">
        <v>58</v>
      </c>
      <c r="F27" s="3" t="s">
        <v>59</v>
      </c>
      <c r="G27" s="4" t="s">
        <v>60</v>
      </c>
      <c r="H27" s="4" t="s">
        <v>61</v>
      </c>
      <c r="I27" s="3" t="s">
        <v>62</v>
      </c>
      <c r="J27" s="3" t="s">
        <v>63</v>
      </c>
      <c r="K27" s="4" t="s">
        <v>64</v>
      </c>
      <c r="L27" s="5" t="s">
        <v>65</v>
      </c>
      <c r="M27" s="5" t="s">
        <v>66</v>
      </c>
      <c r="N27" s="5" t="s">
        <v>67</v>
      </c>
      <c r="O27" s="5" t="s">
        <v>68</v>
      </c>
      <c r="P27" s="5" t="s">
        <v>69</v>
      </c>
      <c r="Q27" s="5" t="s">
        <v>70</v>
      </c>
      <c r="R27" s="66" t="s">
        <v>71</v>
      </c>
      <c r="S27" s="66" t="s">
        <v>72</v>
      </c>
      <c r="T27" s="5" t="s">
        <v>73</v>
      </c>
      <c r="U27" s="5" t="s">
        <v>74</v>
      </c>
      <c r="V27" s="5" t="s">
        <v>75</v>
      </c>
      <c r="W27" s="6" t="s">
        <v>76</v>
      </c>
      <c r="X27" s="6" t="s">
        <v>77</v>
      </c>
      <c r="Y27" s="7" t="s">
        <v>78</v>
      </c>
      <c r="Z27" s="7" t="s">
        <v>79</v>
      </c>
      <c r="AA27" s="7" t="s">
        <v>80</v>
      </c>
      <c r="AB27" s="7" t="s">
        <v>81</v>
      </c>
      <c r="AC27" s="7" t="s">
        <v>82</v>
      </c>
      <c r="AD27" s="8" t="s">
        <v>83</v>
      </c>
      <c r="AE27" s="8" t="s">
        <v>84</v>
      </c>
      <c r="AF27" s="8" t="s">
        <v>85</v>
      </c>
      <c r="AG27" s="8" t="s">
        <v>86</v>
      </c>
      <c r="AH27" s="8" t="s">
        <v>87</v>
      </c>
      <c r="AI27" s="8" t="s">
        <v>88</v>
      </c>
      <c r="AJ27" s="8" t="s">
        <v>89</v>
      </c>
      <c r="AK27" s="8" t="s">
        <v>90</v>
      </c>
      <c r="AL27" s="8" t="s">
        <v>91</v>
      </c>
      <c r="AM27" s="8" t="s">
        <v>92</v>
      </c>
      <c r="AN27" s="8" t="s">
        <v>93</v>
      </c>
      <c r="AO27" s="8" t="s">
        <v>94</v>
      </c>
    </row>
    <row r="28" spans="1:43" ht="33.75" x14ac:dyDescent="0.25">
      <c r="A28" s="10" t="s">
        <v>95</v>
      </c>
      <c r="B28" s="53" t="s">
        <v>1</v>
      </c>
      <c r="C28" s="60" t="s">
        <v>96</v>
      </c>
      <c r="D28" s="53" t="s">
        <v>3</v>
      </c>
      <c r="E28" s="53" t="s">
        <v>2</v>
      </c>
      <c r="F28" s="60" t="s">
        <v>96</v>
      </c>
      <c r="G28" s="53"/>
      <c r="H28" s="53" t="s">
        <v>98</v>
      </c>
      <c r="I28" s="53"/>
      <c r="J28" s="53"/>
      <c r="K28" s="23" t="s">
        <v>185</v>
      </c>
      <c r="L28" s="23">
        <v>80101500</v>
      </c>
      <c r="M28" s="20" t="s">
        <v>99</v>
      </c>
      <c r="N28" s="14">
        <v>43489</v>
      </c>
      <c r="O28" s="55">
        <v>10.5</v>
      </c>
      <c r="P28" s="27" t="s">
        <v>169</v>
      </c>
      <c r="Q28" s="36" t="s">
        <v>165</v>
      </c>
      <c r="R28" s="67">
        <f>+O28*AF28</f>
        <v>17778432</v>
      </c>
      <c r="S28" s="67">
        <f>+R28</f>
        <v>17778432</v>
      </c>
      <c r="T28" s="27" t="s">
        <v>145</v>
      </c>
      <c r="U28" s="28" t="s">
        <v>146</v>
      </c>
      <c r="V28" s="27" t="s">
        <v>170</v>
      </c>
      <c r="W28" s="56"/>
      <c r="X28" s="56"/>
      <c r="Y28" s="57">
        <f t="shared" ref="Y28:Y32" si="0">+S28</f>
        <v>17778432</v>
      </c>
      <c r="Z28" s="56"/>
      <c r="AA28" s="12" t="s">
        <v>4</v>
      </c>
      <c r="AB28" s="56"/>
      <c r="AC28" s="56"/>
      <c r="AD28" s="56"/>
      <c r="AE28" s="56"/>
      <c r="AF28" s="13">
        <v>1693184</v>
      </c>
      <c r="AG28" s="13">
        <v>1693184</v>
      </c>
      <c r="AH28" s="13">
        <v>1693184</v>
      </c>
      <c r="AI28" s="13">
        <v>1693184</v>
      </c>
      <c r="AJ28" s="13">
        <v>1693184</v>
      </c>
      <c r="AK28" s="13">
        <v>1693184</v>
      </c>
      <c r="AL28" s="13">
        <v>1693184</v>
      </c>
      <c r="AM28" s="13">
        <v>1693184</v>
      </c>
      <c r="AN28" s="13">
        <v>1693184</v>
      </c>
      <c r="AO28" s="13">
        <v>2539776</v>
      </c>
      <c r="AP28" s="58"/>
      <c r="AQ28" s="58"/>
    </row>
    <row r="29" spans="1:43" s="51" customFormat="1" ht="56.25" x14ac:dyDescent="0.25">
      <c r="A29" s="10" t="s">
        <v>95</v>
      </c>
      <c r="B29" s="53" t="s">
        <v>1</v>
      </c>
      <c r="C29" s="60" t="s">
        <v>96</v>
      </c>
      <c r="D29" s="53" t="s">
        <v>3</v>
      </c>
      <c r="E29" s="53" t="s">
        <v>2</v>
      </c>
      <c r="F29" s="60" t="s">
        <v>96</v>
      </c>
      <c r="G29" s="53"/>
      <c r="H29" s="53" t="s">
        <v>98</v>
      </c>
      <c r="I29" s="53"/>
      <c r="J29" s="53"/>
      <c r="K29" s="23" t="s">
        <v>185</v>
      </c>
      <c r="L29" s="23">
        <v>80101500</v>
      </c>
      <c r="M29" s="20" t="s">
        <v>100</v>
      </c>
      <c r="N29" s="14">
        <v>43489</v>
      </c>
      <c r="O29" s="55">
        <v>10.5</v>
      </c>
      <c r="P29" s="27" t="s">
        <v>169</v>
      </c>
      <c r="Q29" s="36" t="s">
        <v>165</v>
      </c>
      <c r="R29" s="67">
        <f t="shared" ref="R29:R32" si="1">+O29*AF29</f>
        <v>17778432</v>
      </c>
      <c r="S29" s="67">
        <f t="shared" ref="S29:S32" si="2">+R29</f>
        <v>17778432</v>
      </c>
      <c r="T29" s="27" t="s">
        <v>145</v>
      </c>
      <c r="U29" s="28" t="s">
        <v>146</v>
      </c>
      <c r="V29" s="56" t="s">
        <v>171</v>
      </c>
      <c r="W29" s="56"/>
      <c r="X29" s="56"/>
      <c r="Y29" s="57">
        <f t="shared" si="0"/>
        <v>17778432</v>
      </c>
      <c r="Z29" s="56"/>
      <c r="AA29" s="12" t="s">
        <v>5</v>
      </c>
      <c r="AB29" s="56"/>
      <c r="AC29" s="56"/>
      <c r="AD29" s="56"/>
      <c r="AE29" s="56"/>
      <c r="AF29" s="13">
        <v>1693184</v>
      </c>
      <c r="AG29" s="13">
        <v>1693184</v>
      </c>
      <c r="AH29" s="13">
        <v>1693184</v>
      </c>
      <c r="AI29" s="13">
        <v>1693184</v>
      </c>
      <c r="AJ29" s="13">
        <v>1693184</v>
      </c>
      <c r="AK29" s="13">
        <v>1693184</v>
      </c>
      <c r="AL29" s="13">
        <v>1693184</v>
      </c>
      <c r="AM29" s="13">
        <v>1693184</v>
      </c>
      <c r="AN29" s="13">
        <v>1693184</v>
      </c>
      <c r="AO29" s="13">
        <v>2539776</v>
      </c>
      <c r="AP29" s="58"/>
      <c r="AQ29" s="58"/>
    </row>
    <row r="30" spans="1:43" s="51" customFormat="1" ht="56.25" x14ac:dyDescent="0.25">
      <c r="A30" s="10" t="s">
        <v>95</v>
      </c>
      <c r="B30" s="53" t="s">
        <v>1</v>
      </c>
      <c r="C30" s="60" t="s">
        <v>96</v>
      </c>
      <c r="D30" s="53" t="s">
        <v>3</v>
      </c>
      <c r="E30" s="53" t="s">
        <v>2</v>
      </c>
      <c r="F30" s="60" t="s">
        <v>96</v>
      </c>
      <c r="G30" s="53"/>
      <c r="H30" s="53" t="s">
        <v>98</v>
      </c>
      <c r="I30" s="53"/>
      <c r="J30" s="53"/>
      <c r="K30" s="23" t="s">
        <v>185</v>
      </c>
      <c r="L30" s="23">
        <v>80101500</v>
      </c>
      <c r="M30" s="20" t="s">
        <v>101</v>
      </c>
      <c r="N30" s="14">
        <v>43489</v>
      </c>
      <c r="O30" s="55">
        <v>10.5</v>
      </c>
      <c r="P30" s="27" t="s">
        <v>169</v>
      </c>
      <c r="Q30" s="36" t="s">
        <v>165</v>
      </c>
      <c r="R30" s="67">
        <f t="shared" si="1"/>
        <v>67441027.5</v>
      </c>
      <c r="S30" s="67">
        <f t="shared" si="2"/>
        <v>67441027.5</v>
      </c>
      <c r="T30" s="27" t="s">
        <v>145</v>
      </c>
      <c r="U30" s="28" t="s">
        <v>146</v>
      </c>
      <c r="V30" s="27" t="s">
        <v>181</v>
      </c>
      <c r="W30" s="56"/>
      <c r="X30" s="56"/>
      <c r="Y30" s="57">
        <f t="shared" si="0"/>
        <v>67441027.5</v>
      </c>
      <c r="Z30" s="56"/>
      <c r="AA30" s="12" t="s">
        <v>6</v>
      </c>
      <c r="AB30" s="56"/>
      <c r="AC30" s="56"/>
      <c r="AD30" s="56"/>
      <c r="AE30" s="56"/>
      <c r="AF30" s="13">
        <v>6422955</v>
      </c>
      <c r="AG30" s="13">
        <v>6422955</v>
      </c>
      <c r="AH30" s="13">
        <v>6422955</v>
      </c>
      <c r="AI30" s="13">
        <v>6422955</v>
      </c>
      <c r="AJ30" s="13">
        <v>6422955</v>
      </c>
      <c r="AK30" s="13">
        <v>6422955</v>
      </c>
      <c r="AL30" s="13">
        <v>6422955</v>
      </c>
      <c r="AM30" s="13">
        <v>6422955</v>
      </c>
      <c r="AN30" s="13">
        <v>6422955</v>
      </c>
      <c r="AO30" s="13">
        <v>9634432.5</v>
      </c>
      <c r="AP30" s="58"/>
      <c r="AQ30" s="58"/>
    </row>
    <row r="31" spans="1:43" s="51" customFormat="1" ht="78.75" x14ac:dyDescent="0.25">
      <c r="A31" s="10" t="s">
        <v>95</v>
      </c>
      <c r="B31" s="53" t="s">
        <v>7</v>
      </c>
      <c r="C31" s="60" t="s">
        <v>97</v>
      </c>
      <c r="D31" s="53" t="s">
        <v>3</v>
      </c>
      <c r="E31" s="53" t="s">
        <v>2</v>
      </c>
      <c r="F31" s="60" t="s">
        <v>97</v>
      </c>
      <c r="G31" s="53"/>
      <c r="H31" s="53" t="s">
        <v>98</v>
      </c>
      <c r="I31" s="53"/>
      <c r="J31" s="53"/>
      <c r="K31" s="23" t="s">
        <v>185</v>
      </c>
      <c r="L31" s="23">
        <v>80101500</v>
      </c>
      <c r="M31" s="20" t="s">
        <v>102</v>
      </c>
      <c r="N31" s="14">
        <v>43489</v>
      </c>
      <c r="O31" s="55">
        <v>10.5</v>
      </c>
      <c r="P31" s="27" t="s">
        <v>169</v>
      </c>
      <c r="Q31" s="36" t="s">
        <v>165</v>
      </c>
      <c r="R31" s="67">
        <f t="shared" si="1"/>
        <v>43552278</v>
      </c>
      <c r="S31" s="67">
        <f t="shared" si="2"/>
        <v>43552278</v>
      </c>
      <c r="T31" s="27" t="s">
        <v>145</v>
      </c>
      <c r="U31" s="28" t="s">
        <v>146</v>
      </c>
      <c r="V31" s="56" t="s">
        <v>170</v>
      </c>
      <c r="W31" s="56"/>
      <c r="X31" s="56"/>
      <c r="Y31" s="57">
        <f t="shared" si="0"/>
        <v>43552278</v>
      </c>
      <c r="Z31" s="56"/>
      <c r="AA31" s="12" t="s">
        <v>8</v>
      </c>
      <c r="AB31" s="56"/>
      <c r="AC31" s="56"/>
      <c r="AD31" s="56"/>
      <c r="AE31" s="56"/>
      <c r="AF31" s="13">
        <v>4147836</v>
      </c>
      <c r="AG31" s="13">
        <v>4147836</v>
      </c>
      <c r="AH31" s="13">
        <v>4147836</v>
      </c>
      <c r="AI31" s="13">
        <v>4147836</v>
      </c>
      <c r="AJ31" s="13">
        <v>4147836</v>
      </c>
      <c r="AK31" s="13">
        <v>4147836</v>
      </c>
      <c r="AL31" s="13">
        <v>4147836</v>
      </c>
      <c r="AM31" s="13">
        <v>4147836</v>
      </c>
      <c r="AN31" s="13">
        <v>4147836</v>
      </c>
      <c r="AO31" s="13">
        <v>6221754</v>
      </c>
      <c r="AP31" s="58"/>
      <c r="AQ31" s="58"/>
    </row>
    <row r="32" spans="1:43" s="51" customFormat="1" ht="45" x14ac:dyDescent="0.25">
      <c r="A32" s="10" t="s">
        <v>95</v>
      </c>
      <c r="B32" s="53" t="s">
        <v>7</v>
      </c>
      <c r="C32" s="60" t="s">
        <v>97</v>
      </c>
      <c r="D32" s="53" t="s">
        <v>3</v>
      </c>
      <c r="E32" s="53" t="s">
        <v>2</v>
      </c>
      <c r="F32" s="60" t="s">
        <v>97</v>
      </c>
      <c r="G32" s="53"/>
      <c r="H32" s="53" t="s">
        <v>98</v>
      </c>
      <c r="I32" s="53"/>
      <c r="J32" s="53"/>
      <c r="K32" s="23" t="s">
        <v>185</v>
      </c>
      <c r="L32" s="23">
        <v>80101500</v>
      </c>
      <c r="M32" s="20" t="s">
        <v>103</v>
      </c>
      <c r="N32" s="14">
        <v>43489</v>
      </c>
      <c r="O32" s="55">
        <v>10.5</v>
      </c>
      <c r="P32" s="27" t="s">
        <v>169</v>
      </c>
      <c r="Q32" s="36" t="s">
        <v>165</v>
      </c>
      <c r="R32" s="67">
        <f t="shared" si="1"/>
        <v>25210489.5</v>
      </c>
      <c r="S32" s="67">
        <f t="shared" si="2"/>
        <v>25210489.5</v>
      </c>
      <c r="T32" s="27" t="s">
        <v>145</v>
      </c>
      <c r="U32" s="28" t="s">
        <v>146</v>
      </c>
      <c r="V32" s="56" t="s">
        <v>172</v>
      </c>
      <c r="W32" s="56"/>
      <c r="X32" s="56"/>
      <c r="Y32" s="57">
        <f t="shared" si="0"/>
        <v>25210489.5</v>
      </c>
      <c r="Z32" s="56"/>
      <c r="AA32" s="12" t="s">
        <v>9</v>
      </c>
      <c r="AB32" s="56"/>
      <c r="AC32" s="56"/>
      <c r="AD32" s="56"/>
      <c r="AE32" s="56"/>
      <c r="AF32" s="13">
        <v>2400999</v>
      </c>
      <c r="AG32" s="13">
        <v>2400999</v>
      </c>
      <c r="AH32" s="13">
        <v>2400999</v>
      </c>
      <c r="AI32" s="13">
        <v>2400999</v>
      </c>
      <c r="AJ32" s="13">
        <v>2400999</v>
      </c>
      <c r="AK32" s="13">
        <v>2400999</v>
      </c>
      <c r="AL32" s="13">
        <v>2400999</v>
      </c>
      <c r="AM32" s="13">
        <v>2400999</v>
      </c>
      <c r="AN32" s="13">
        <v>2400999</v>
      </c>
      <c r="AO32" s="13">
        <v>3601498.5</v>
      </c>
      <c r="AP32" s="58"/>
      <c r="AQ32" s="58"/>
    </row>
    <row r="33" spans="1:43" s="19" customFormat="1" ht="45" x14ac:dyDescent="0.25">
      <c r="A33" s="10" t="s">
        <v>95</v>
      </c>
      <c r="B33" s="15" t="s">
        <v>117</v>
      </c>
      <c r="C33" s="16" t="s">
        <v>126</v>
      </c>
      <c r="D33" s="17" t="s">
        <v>127</v>
      </c>
      <c r="E33" s="18" t="s">
        <v>2</v>
      </c>
      <c r="F33" s="17" t="s">
        <v>113</v>
      </c>
      <c r="G33" s="53">
        <v>365</v>
      </c>
      <c r="H33" s="22" t="s">
        <v>98</v>
      </c>
      <c r="I33" s="11" t="str">
        <f t="shared" ref="I33:I37" si="3">+D33</f>
        <v>29701203</v>
      </c>
      <c r="J33" s="59" t="s">
        <v>208</v>
      </c>
      <c r="K33" s="41" t="s">
        <v>162</v>
      </c>
      <c r="L33" s="41">
        <v>80100001</v>
      </c>
      <c r="M33" s="20" t="s">
        <v>183</v>
      </c>
      <c r="N33" s="14">
        <v>43489</v>
      </c>
      <c r="O33" s="55">
        <v>7</v>
      </c>
      <c r="P33" s="27" t="s">
        <v>169</v>
      </c>
      <c r="Q33" s="36" t="s">
        <v>165</v>
      </c>
      <c r="R33" s="13">
        <v>500000000</v>
      </c>
      <c r="S33" s="13">
        <f t="shared" ref="S33:S34" si="4">+R33</f>
        <v>500000000</v>
      </c>
      <c r="T33" s="27" t="s">
        <v>145</v>
      </c>
      <c r="U33" s="28" t="s">
        <v>146</v>
      </c>
      <c r="V33" s="61" t="s">
        <v>187</v>
      </c>
      <c r="W33" s="61"/>
      <c r="X33" s="61"/>
      <c r="Y33" s="57">
        <f t="shared" ref="Y33" si="5">+S33</f>
        <v>500000000</v>
      </c>
      <c r="Z33" s="61"/>
      <c r="AA33" s="12" t="s">
        <v>129</v>
      </c>
      <c r="AB33" s="61"/>
      <c r="AC33" s="61"/>
      <c r="AD33" s="61"/>
      <c r="AE33" s="61"/>
      <c r="AF33" s="13">
        <f>+Y33</f>
        <v>500000000</v>
      </c>
      <c r="AG33" s="13"/>
      <c r="AH33" s="13"/>
      <c r="AI33" s="13"/>
      <c r="AJ33" s="13"/>
      <c r="AK33" s="13"/>
      <c r="AL33" s="13"/>
      <c r="AM33" s="13"/>
      <c r="AN33" s="13"/>
      <c r="AO33" s="13"/>
      <c r="AP33" s="58"/>
      <c r="AQ33" s="58"/>
    </row>
    <row r="34" spans="1:43" s="19" customFormat="1" ht="78.75" x14ac:dyDescent="0.25">
      <c r="A34" s="10" t="s">
        <v>95</v>
      </c>
      <c r="B34" s="15" t="s">
        <v>117</v>
      </c>
      <c r="C34" s="16" t="s">
        <v>128</v>
      </c>
      <c r="D34" s="17" t="s">
        <v>127</v>
      </c>
      <c r="E34" s="18" t="s">
        <v>2</v>
      </c>
      <c r="F34" s="17" t="s">
        <v>113</v>
      </c>
      <c r="G34" s="53">
        <v>365</v>
      </c>
      <c r="H34" s="22" t="s">
        <v>98</v>
      </c>
      <c r="I34" s="11" t="str">
        <f t="shared" si="3"/>
        <v>29701203</v>
      </c>
      <c r="J34" s="59" t="s">
        <v>208</v>
      </c>
      <c r="K34" s="23" t="s">
        <v>185</v>
      </c>
      <c r="L34" s="23">
        <v>80101500</v>
      </c>
      <c r="M34" s="20" t="s">
        <v>184</v>
      </c>
      <c r="N34" s="14">
        <v>43489</v>
      </c>
      <c r="O34" s="55">
        <v>10</v>
      </c>
      <c r="P34" s="27" t="s">
        <v>169</v>
      </c>
      <c r="Q34" s="36" t="s">
        <v>165</v>
      </c>
      <c r="R34" s="13">
        <v>1250000000</v>
      </c>
      <c r="S34" s="13">
        <f t="shared" si="4"/>
        <v>1250000000</v>
      </c>
      <c r="T34" s="27" t="s">
        <v>145</v>
      </c>
      <c r="U34" s="28" t="s">
        <v>146</v>
      </c>
      <c r="V34" s="61" t="s">
        <v>123</v>
      </c>
      <c r="W34" s="61"/>
      <c r="X34" s="61"/>
      <c r="Y34" s="57">
        <f t="shared" ref="Y34" si="6">+S34</f>
        <v>1250000000</v>
      </c>
      <c r="Z34" s="61"/>
      <c r="AA34" s="12" t="s">
        <v>125</v>
      </c>
      <c r="AB34" s="61"/>
      <c r="AC34" s="61"/>
      <c r="AD34" s="61"/>
      <c r="AE34" s="61"/>
      <c r="AF34" s="13">
        <f>+Y34</f>
        <v>1250000000</v>
      </c>
      <c r="AG34" s="13"/>
      <c r="AH34" s="13"/>
      <c r="AI34" s="13"/>
      <c r="AJ34" s="13"/>
      <c r="AK34" s="13"/>
      <c r="AL34" s="13"/>
      <c r="AM34" s="13"/>
      <c r="AN34" s="13"/>
      <c r="AO34" s="13"/>
      <c r="AP34" s="58"/>
      <c r="AQ34" s="58"/>
    </row>
    <row r="35" spans="1:43" s="19" customFormat="1" ht="33.75" x14ac:dyDescent="0.25">
      <c r="A35" s="10" t="s">
        <v>95</v>
      </c>
      <c r="B35" s="15" t="s">
        <v>117</v>
      </c>
      <c r="C35" s="16" t="s">
        <v>118</v>
      </c>
      <c r="D35" s="17" t="s">
        <v>119</v>
      </c>
      <c r="E35" s="18" t="s">
        <v>2</v>
      </c>
      <c r="F35" s="53" t="s">
        <v>113</v>
      </c>
      <c r="G35" s="53">
        <v>365</v>
      </c>
      <c r="H35" s="22" t="s">
        <v>98</v>
      </c>
      <c r="I35" s="11" t="str">
        <f t="shared" si="3"/>
        <v>29701705</v>
      </c>
      <c r="J35" s="59" t="s">
        <v>209</v>
      </c>
      <c r="K35" s="23" t="s">
        <v>185</v>
      </c>
      <c r="L35" s="23">
        <v>80101500</v>
      </c>
      <c r="M35" s="20" t="s">
        <v>213</v>
      </c>
      <c r="N35" s="14">
        <v>43489</v>
      </c>
      <c r="O35" s="60">
        <v>5</v>
      </c>
      <c r="P35" s="27" t="s">
        <v>169</v>
      </c>
      <c r="Q35" s="36" t="s">
        <v>165</v>
      </c>
      <c r="R35" s="13">
        <f>5790000*10</f>
        <v>57900000</v>
      </c>
      <c r="S35" s="13">
        <f>+R35</f>
        <v>57900000</v>
      </c>
      <c r="T35" s="27" t="s">
        <v>145</v>
      </c>
      <c r="U35" s="28" t="s">
        <v>146</v>
      </c>
      <c r="V35" s="61" t="s">
        <v>123</v>
      </c>
      <c r="W35" s="61"/>
      <c r="X35" s="61"/>
      <c r="Y35" s="57">
        <f>+S35</f>
        <v>57900000</v>
      </c>
      <c r="Z35" s="61"/>
      <c r="AA35" s="12" t="s">
        <v>122</v>
      </c>
      <c r="AB35" s="61"/>
      <c r="AC35" s="61"/>
      <c r="AD35" s="61"/>
      <c r="AE35" s="61"/>
      <c r="AF35" s="13">
        <v>11580000</v>
      </c>
      <c r="AG35" s="13">
        <v>11580000</v>
      </c>
      <c r="AH35" s="13">
        <v>11580000</v>
      </c>
      <c r="AI35" s="13">
        <v>11580000</v>
      </c>
      <c r="AJ35" s="13">
        <v>11580000</v>
      </c>
      <c r="AK35" s="13"/>
      <c r="AL35" s="13"/>
      <c r="AM35" s="13"/>
      <c r="AN35" s="13"/>
      <c r="AO35" s="13"/>
      <c r="AP35" s="58"/>
      <c r="AQ35" s="58"/>
    </row>
    <row r="36" spans="1:43" s="19" customFormat="1" ht="33.75" x14ac:dyDescent="0.25">
      <c r="A36" s="10" t="s">
        <v>95</v>
      </c>
      <c r="B36" s="15" t="s">
        <v>117</v>
      </c>
      <c r="C36" s="16" t="s">
        <v>118</v>
      </c>
      <c r="D36" s="17" t="s">
        <v>119</v>
      </c>
      <c r="E36" s="18" t="s">
        <v>2</v>
      </c>
      <c r="F36" s="53" t="s">
        <v>113</v>
      </c>
      <c r="G36" s="53">
        <v>365</v>
      </c>
      <c r="H36" s="22" t="s">
        <v>98</v>
      </c>
      <c r="I36" s="11" t="str">
        <f t="shared" si="3"/>
        <v>29701705</v>
      </c>
      <c r="J36" s="59" t="s">
        <v>209</v>
      </c>
      <c r="K36" s="23" t="s">
        <v>162</v>
      </c>
      <c r="L36" s="23">
        <v>80100001</v>
      </c>
      <c r="M36" s="20" t="s">
        <v>214</v>
      </c>
      <c r="N36" s="14">
        <v>43489</v>
      </c>
      <c r="O36" s="60"/>
      <c r="P36" s="27" t="s">
        <v>169</v>
      </c>
      <c r="Q36" s="36" t="s">
        <v>165</v>
      </c>
      <c r="R36" s="13">
        <f>4238000000-R35-R37</f>
        <v>3930100000</v>
      </c>
      <c r="S36" s="13">
        <f t="shared" ref="S36:S37" si="7">+R36</f>
        <v>3930100000</v>
      </c>
      <c r="T36" s="27" t="s">
        <v>145</v>
      </c>
      <c r="U36" s="28" t="s">
        <v>146</v>
      </c>
      <c r="V36" s="61" t="s">
        <v>123</v>
      </c>
      <c r="W36" s="61"/>
      <c r="X36" s="61"/>
      <c r="Y36" s="57">
        <f t="shared" ref="Y36:Y37" si="8">+S36</f>
        <v>3930100000</v>
      </c>
      <c r="Z36" s="61"/>
      <c r="AA36" s="12" t="s">
        <v>124</v>
      </c>
      <c r="AB36" s="61"/>
      <c r="AC36" s="61"/>
      <c r="AD36" s="61"/>
      <c r="AE36" s="61"/>
      <c r="AF36" s="13"/>
      <c r="AG36" s="13"/>
      <c r="AH36" s="13"/>
      <c r="AI36" s="13">
        <f>+Y36</f>
        <v>3930100000</v>
      </c>
      <c r="AJ36" s="13"/>
      <c r="AK36" s="13"/>
      <c r="AL36" s="13"/>
      <c r="AM36" s="13"/>
      <c r="AN36" s="13"/>
      <c r="AO36" s="13"/>
      <c r="AP36" s="58"/>
      <c r="AQ36" s="58"/>
    </row>
    <row r="37" spans="1:43" s="19" customFormat="1" ht="78.75" x14ac:dyDescent="0.25">
      <c r="A37" s="10" t="s">
        <v>95</v>
      </c>
      <c r="B37" s="15" t="s">
        <v>117</v>
      </c>
      <c r="C37" s="16" t="s">
        <v>118</v>
      </c>
      <c r="D37" s="17" t="s">
        <v>119</v>
      </c>
      <c r="E37" s="18" t="s">
        <v>2</v>
      </c>
      <c r="F37" s="53" t="s">
        <v>113</v>
      </c>
      <c r="G37" s="53">
        <v>365</v>
      </c>
      <c r="H37" s="22" t="s">
        <v>98</v>
      </c>
      <c r="I37" s="11" t="str">
        <f t="shared" si="3"/>
        <v>29701705</v>
      </c>
      <c r="J37" s="59" t="s">
        <v>209</v>
      </c>
      <c r="K37" s="23" t="s">
        <v>185</v>
      </c>
      <c r="L37" s="23">
        <v>80101500</v>
      </c>
      <c r="M37" s="20" t="s">
        <v>184</v>
      </c>
      <c r="N37" s="14">
        <v>43489</v>
      </c>
      <c r="O37" s="60">
        <v>10</v>
      </c>
      <c r="P37" s="27" t="s">
        <v>169</v>
      </c>
      <c r="Q37" s="36" t="s">
        <v>165</v>
      </c>
      <c r="R37" s="13">
        <v>250000000</v>
      </c>
      <c r="S37" s="13">
        <f t="shared" si="7"/>
        <v>250000000</v>
      </c>
      <c r="T37" s="27" t="s">
        <v>145</v>
      </c>
      <c r="U37" s="28" t="s">
        <v>146</v>
      </c>
      <c r="V37" s="61" t="s">
        <v>123</v>
      </c>
      <c r="W37" s="61"/>
      <c r="X37" s="61"/>
      <c r="Y37" s="57">
        <f t="shared" si="8"/>
        <v>250000000</v>
      </c>
      <c r="Z37" s="61"/>
      <c r="AA37" s="12" t="s">
        <v>125</v>
      </c>
      <c r="AB37" s="61"/>
      <c r="AC37" s="61"/>
      <c r="AD37" s="61"/>
      <c r="AE37" s="61"/>
      <c r="AF37" s="13">
        <f>+Y37</f>
        <v>250000000</v>
      </c>
      <c r="AG37" s="13"/>
      <c r="AH37" s="13"/>
      <c r="AI37" s="13"/>
      <c r="AJ37" s="13"/>
      <c r="AK37" s="13"/>
      <c r="AL37" s="13"/>
      <c r="AM37" s="13"/>
      <c r="AN37" s="13"/>
      <c r="AO37" s="13"/>
      <c r="AP37" s="58"/>
      <c r="AQ37" s="58"/>
    </row>
    <row r="38" spans="1:43" s="19" customFormat="1" ht="45" x14ac:dyDescent="0.25">
      <c r="A38" s="10" t="s">
        <v>95</v>
      </c>
      <c r="B38" s="15" t="s">
        <v>120</v>
      </c>
      <c r="C38" s="16" t="s">
        <v>118</v>
      </c>
      <c r="D38" s="17" t="s">
        <v>121</v>
      </c>
      <c r="E38" s="18" t="s">
        <v>2</v>
      </c>
      <c r="F38" s="17" t="s">
        <v>113</v>
      </c>
      <c r="G38" s="53">
        <v>366</v>
      </c>
      <c r="H38" s="22" t="s">
        <v>98</v>
      </c>
      <c r="I38" s="11" t="str">
        <f t="shared" ref="I38:I90" si="9">+D38</f>
        <v>29701003</v>
      </c>
      <c r="J38" s="59" t="s">
        <v>210</v>
      </c>
      <c r="K38" s="23" t="s">
        <v>185</v>
      </c>
      <c r="L38" s="23">
        <v>80101500</v>
      </c>
      <c r="M38" s="20" t="s">
        <v>213</v>
      </c>
      <c r="N38" s="14">
        <v>43489</v>
      </c>
      <c r="O38" s="60">
        <v>5</v>
      </c>
      <c r="P38" s="27" t="s">
        <v>169</v>
      </c>
      <c r="Q38" s="36" t="s">
        <v>165</v>
      </c>
      <c r="R38" s="13">
        <f>5790000*10</f>
        <v>57900000</v>
      </c>
      <c r="S38" s="13">
        <f>+R38</f>
        <v>57900000</v>
      </c>
      <c r="T38" s="27" t="s">
        <v>145</v>
      </c>
      <c r="U38" s="28" t="s">
        <v>146</v>
      </c>
      <c r="V38" s="61" t="s">
        <v>123</v>
      </c>
      <c r="W38" s="61"/>
      <c r="X38" s="61"/>
      <c r="Y38" s="57">
        <f>+S38</f>
        <v>57900000</v>
      </c>
      <c r="Z38" s="61"/>
      <c r="AA38" s="12" t="s">
        <v>122</v>
      </c>
      <c r="AB38" s="61"/>
      <c r="AC38" s="61"/>
      <c r="AD38" s="61"/>
      <c r="AE38" s="61"/>
      <c r="AF38" s="13"/>
      <c r="AG38" s="13"/>
      <c r="AH38" s="13"/>
      <c r="AI38" s="13"/>
      <c r="AJ38" s="13"/>
      <c r="AK38" s="13">
        <v>11580000</v>
      </c>
      <c r="AL38" s="13">
        <v>11580000</v>
      </c>
      <c r="AM38" s="13">
        <v>11580000</v>
      </c>
      <c r="AN38" s="13">
        <v>11580000</v>
      </c>
      <c r="AO38" s="13">
        <v>11580000</v>
      </c>
      <c r="AP38" s="58"/>
      <c r="AQ38" s="58"/>
    </row>
    <row r="39" spans="1:43" s="19" customFormat="1" ht="45" x14ac:dyDescent="0.25">
      <c r="A39" s="10" t="s">
        <v>95</v>
      </c>
      <c r="B39" s="15" t="s">
        <v>120</v>
      </c>
      <c r="C39" s="16" t="s">
        <v>118</v>
      </c>
      <c r="D39" s="17" t="s">
        <v>121</v>
      </c>
      <c r="E39" s="18" t="s">
        <v>2</v>
      </c>
      <c r="F39" s="17" t="s">
        <v>113</v>
      </c>
      <c r="G39" s="53">
        <v>366</v>
      </c>
      <c r="H39" s="22" t="s">
        <v>98</v>
      </c>
      <c r="I39" s="11" t="str">
        <f t="shared" si="9"/>
        <v>29701003</v>
      </c>
      <c r="J39" s="59" t="s">
        <v>210</v>
      </c>
      <c r="K39" s="23" t="s">
        <v>162</v>
      </c>
      <c r="L39" s="23">
        <v>80100001</v>
      </c>
      <c r="M39" s="20" t="s">
        <v>214</v>
      </c>
      <c r="N39" s="14">
        <v>43489</v>
      </c>
      <c r="O39" s="60"/>
      <c r="P39" s="27" t="s">
        <v>169</v>
      </c>
      <c r="Q39" s="36" t="s">
        <v>165</v>
      </c>
      <c r="R39" s="13">
        <f>11202000000-R38</f>
        <v>11144100000</v>
      </c>
      <c r="S39" s="13">
        <f>+R39</f>
        <v>11144100000</v>
      </c>
      <c r="T39" s="27" t="s">
        <v>145</v>
      </c>
      <c r="U39" s="28" t="s">
        <v>146</v>
      </c>
      <c r="V39" s="61" t="s">
        <v>123</v>
      </c>
      <c r="W39" s="61"/>
      <c r="X39" s="61"/>
      <c r="Y39" s="57">
        <f t="shared" ref="Y39:Y40" si="10">+S39</f>
        <v>11144100000</v>
      </c>
      <c r="Z39" s="61"/>
      <c r="AA39" s="12" t="s">
        <v>124</v>
      </c>
      <c r="AB39" s="61"/>
      <c r="AC39" s="61"/>
      <c r="AD39" s="61"/>
      <c r="AE39" s="61"/>
      <c r="AF39" s="13"/>
      <c r="AG39" s="13"/>
      <c r="AH39" s="13"/>
      <c r="AI39" s="13">
        <f>+Y39</f>
        <v>11144100000</v>
      </c>
      <c r="AJ39" s="13"/>
      <c r="AK39" s="13"/>
      <c r="AL39" s="13"/>
      <c r="AM39" s="13"/>
      <c r="AN39" s="13"/>
      <c r="AO39" s="13"/>
      <c r="AP39" s="58"/>
      <c r="AQ39" s="58"/>
    </row>
    <row r="40" spans="1:43" ht="45" x14ac:dyDescent="0.25">
      <c r="A40" s="10" t="s">
        <v>95</v>
      </c>
      <c r="B40" s="15" t="s">
        <v>110</v>
      </c>
      <c r="C40" s="16" t="s">
        <v>111</v>
      </c>
      <c r="D40" s="17" t="s">
        <v>112</v>
      </c>
      <c r="E40" s="18" t="s">
        <v>2</v>
      </c>
      <c r="F40" s="17" t="s">
        <v>113</v>
      </c>
      <c r="G40" s="53">
        <v>368</v>
      </c>
      <c r="H40" s="22" t="s">
        <v>98</v>
      </c>
      <c r="I40" s="11" t="str">
        <f t="shared" si="9"/>
        <v>29701303</v>
      </c>
      <c r="J40" s="59" t="s">
        <v>114</v>
      </c>
      <c r="K40" s="23" t="s">
        <v>185</v>
      </c>
      <c r="L40" s="23">
        <v>80101500</v>
      </c>
      <c r="M40" s="20" t="s">
        <v>116</v>
      </c>
      <c r="N40" s="14">
        <v>43489</v>
      </c>
      <c r="O40" s="55">
        <v>10.5</v>
      </c>
      <c r="P40" s="27" t="s">
        <v>169</v>
      </c>
      <c r="Q40" s="64" t="s">
        <v>165</v>
      </c>
      <c r="R40" s="13">
        <f>3174000*O40</f>
        <v>33327000</v>
      </c>
      <c r="S40" s="13">
        <f>+R40</f>
        <v>33327000</v>
      </c>
      <c r="T40" s="27" t="s">
        <v>145</v>
      </c>
      <c r="U40" s="28" t="s">
        <v>146</v>
      </c>
      <c r="V40" s="27" t="s">
        <v>181</v>
      </c>
      <c r="W40" s="56"/>
      <c r="X40" s="56"/>
      <c r="Y40" s="57">
        <f t="shared" si="10"/>
        <v>33327000</v>
      </c>
      <c r="Z40" s="56"/>
      <c r="AA40" s="12" t="s">
        <v>11</v>
      </c>
      <c r="AB40" s="56"/>
      <c r="AC40" s="56"/>
      <c r="AD40" s="56"/>
      <c r="AE40" s="56"/>
      <c r="AF40" s="13">
        <v>3174000</v>
      </c>
      <c r="AG40" s="13">
        <v>3174000</v>
      </c>
      <c r="AH40" s="13">
        <v>3174000</v>
      </c>
      <c r="AI40" s="13">
        <v>3174000</v>
      </c>
      <c r="AJ40" s="13">
        <v>3174000</v>
      </c>
      <c r="AK40" s="13">
        <v>3174000</v>
      </c>
      <c r="AL40" s="13">
        <v>3174000</v>
      </c>
      <c r="AM40" s="13">
        <v>3174000</v>
      </c>
      <c r="AN40" s="13">
        <v>3174000</v>
      </c>
      <c r="AO40" s="13">
        <v>4761000</v>
      </c>
      <c r="AP40" s="58"/>
      <c r="AQ40" s="58"/>
    </row>
    <row r="41" spans="1:43" ht="45" x14ac:dyDescent="0.25">
      <c r="A41" s="10"/>
      <c r="B41" s="15" t="s">
        <v>110</v>
      </c>
      <c r="C41" s="16" t="s">
        <v>111</v>
      </c>
      <c r="D41" s="17" t="s">
        <v>112</v>
      </c>
      <c r="E41" s="18" t="s">
        <v>2</v>
      </c>
      <c r="F41" s="17" t="s">
        <v>113</v>
      </c>
      <c r="G41" s="53">
        <v>368</v>
      </c>
      <c r="H41" s="22" t="s">
        <v>98</v>
      </c>
      <c r="I41" s="11" t="str">
        <f t="shared" ref="I41" si="11">+D41</f>
        <v>29701303</v>
      </c>
      <c r="J41" s="59" t="s">
        <v>114</v>
      </c>
      <c r="K41" s="23" t="s">
        <v>188</v>
      </c>
      <c r="L41" s="23">
        <v>55121700</v>
      </c>
      <c r="M41" s="20" t="s">
        <v>177</v>
      </c>
      <c r="N41" s="14">
        <v>43489</v>
      </c>
      <c r="O41" s="55">
        <v>10.5</v>
      </c>
      <c r="P41" s="27" t="s">
        <v>169</v>
      </c>
      <c r="Q41" s="64" t="s">
        <v>165</v>
      </c>
      <c r="R41" s="13">
        <f>500000000-R40</f>
        <v>466673000</v>
      </c>
      <c r="S41" s="13">
        <f>+R41</f>
        <v>466673000</v>
      </c>
      <c r="T41" s="27" t="s">
        <v>145</v>
      </c>
      <c r="U41" s="28" t="s">
        <v>146</v>
      </c>
      <c r="V41" s="27" t="s">
        <v>181</v>
      </c>
      <c r="W41" s="56"/>
      <c r="X41" s="56"/>
      <c r="Y41" s="57">
        <f t="shared" ref="Y41:Y89" si="12">+S41</f>
        <v>466673000</v>
      </c>
      <c r="Z41" s="56"/>
      <c r="AA41" s="12" t="s">
        <v>173</v>
      </c>
      <c r="AB41" s="56"/>
      <c r="AC41" s="56"/>
      <c r="AD41" s="56"/>
      <c r="AE41" s="56"/>
      <c r="AF41" s="13"/>
      <c r="AG41" s="13"/>
      <c r="AH41" s="13"/>
      <c r="AI41" s="13">
        <f>+Y41</f>
        <v>466673000</v>
      </c>
      <c r="AJ41" s="13"/>
      <c r="AK41" s="13"/>
      <c r="AL41" s="13"/>
      <c r="AM41" s="13"/>
      <c r="AN41" s="13"/>
      <c r="AO41" s="13"/>
      <c r="AP41" s="58"/>
      <c r="AQ41" s="58"/>
    </row>
    <row r="42" spans="1:43" ht="33.75" x14ac:dyDescent="0.25">
      <c r="A42" s="10" t="s">
        <v>95</v>
      </c>
      <c r="B42" s="15" t="s">
        <v>12</v>
      </c>
      <c r="C42" s="16" t="s">
        <v>128</v>
      </c>
      <c r="D42" s="17" t="s">
        <v>175</v>
      </c>
      <c r="E42" s="18" t="s">
        <v>2</v>
      </c>
      <c r="F42" s="17" t="s">
        <v>176</v>
      </c>
      <c r="G42" s="53">
        <v>369</v>
      </c>
      <c r="H42" s="22" t="s">
        <v>98</v>
      </c>
      <c r="I42" s="11" t="str">
        <f t="shared" si="9"/>
        <v>29704904</v>
      </c>
      <c r="J42" s="59" t="s">
        <v>211</v>
      </c>
      <c r="K42" s="23" t="s">
        <v>185</v>
      </c>
      <c r="L42" s="23">
        <v>80101500</v>
      </c>
      <c r="M42" s="20" t="s">
        <v>105</v>
      </c>
      <c r="N42" s="14">
        <v>43489</v>
      </c>
      <c r="O42" s="55">
        <v>10.5</v>
      </c>
      <c r="P42" s="27" t="s">
        <v>169</v>
      </c>
      <c r="Q42" s="64" t="s">
        <v>165</v>
      </c>
      <c r="R42" s="13">
        <f t="shared" ref="R42:R47" si="13">+O42*AF42</f>
        <v>33325078.5</v>
      </c>
      <c r="S42" s="13">
        <f t="shared" ref="S42:S65" si="14">+R42</f>
        <v>33325078.5</v>
      </c>
      <c r="T42" s="27" t="s">
        <v>145</v>
      </c>
      <c r="U42" s="28" t="s">
        <v>146</v>
      </c>
      <c r="V42" s="27" t="s">
        <v>181</v>
      </c>
      <c r="W42" s="56"/>
      <c r="X42" s="56"/>
      <c r="Y42" s="57">
        <f t="shared" si="12"/>
        <v>33325078.5</v>
      </c>
      <c r="Z42" s="56"/>
      <c r="AA42" s="12" t="s">
        <v>13</v>
      </c>
      <c r="AB42" s="56"/>
      <c r="AC42" s="56"/>
      <c r="AD42" s="56"/>
      <c r="AE42" s="56"/>
      <c r="AF42" s="13">
        <v>3173817</v>
      </c>
      <c r="AG42" s="13">
        <v>3173817</v>
      </c>
      <c r="AH42" s="13">
        <v>3173817</v>
      </c>
      <c r="AI42" s="13">
        <v>3173817</v>
      </c>
      <c r="AJ42" s="13">
        <v>3173817</v>
      </c>
      <c r="AK42" s="13">
        <v>3173817</v>
      </c>
      <c r="AL42" s="13">
        <v>3173817</v>
      </c>
      <c r="AM42" s="13">
        <v>3173817</v>
      </c>
      <c r="AN42" s="13">
        <v>3173817</v>
      </c>
      <c r="AO42" s="13">
        <v>4760725.5</v>
      </c>
      <c r="AP42" s="58"/>
      <c r="AQ42" s="58"/>
    </row>
    <row r="43" spans="1:43" ht="45" x14ac:dyDescent="0.25">
      <c r="A43" s="10" t="s">
        <v>95</v>
      </c>
      <c r="B43" s="15" t="s">
        <v>12</v>
      </c>
      <c r="C43" s="16" t="s">
        <v>128</v>
      </c>
      <c r="D43" s="17" t="s">
        <v>174</v>
      </c>
      <c r="E43" s="18" t="s">
        <v>2</v>
      </c>
      <c r="F43" s="17" t="s">
        <v>113</v>
      </c>
      <c r="G43" s="53">
        <v>369</v>
      </c>
      <c r="H43" s="22" t="s">
        <v>98</v>
      </c>
      <c r="I43" s="11" t="str">
        <f t="shared" si="9"/>
        <v>29704903</v>
      </c>
      <c r="J43" s="59" t="s">
        <v>211</v>
      </c>
      <c r="K43" s="23" t="s">
        <v>185</v>
      </c>
      <c r="L43" s="23">
        <v>80101500</v>
      </c>
      <c r="M43" s="20" t="s">
        <v>106</v>
      </c>
      <c r="N43" s="14">
        <v>43489</v>
      </c>
      <c r="O43" s="55">
        <v>5.5</v>
      </c>
      <c r="P43" s="27" t="s">
        <v>169</v>
      </c>
      <c r="Q43" s="64" t="s">
        <v>165</v>
      </c>
      <c r="R43" s="13">
        <f t="shared" si="13"/>
        <v>78557638.5</v>
      </c>
      <c r="S43" s="13">
        <f t="shared" si="14"/>
        <v>78557638.5</v>
      </c>
      <c r="T43" s="27" t="s">
        <v>145</v>
      </c>
      <c r="U43" s="28" t="s">
        <v>146</v>
      </c>
      <c r="V43" s="27" t="s">
        <v>181</v>
      </c>
      <c r="W43" s="56"/>
      <c r="X43" s="56"/>
      <c r="Y43" s="57">
        <f t="shared" si="12"/>
        <v>78557638.5</v>
      </c>
      <c r="Z43" s="56"/>
      <c r="AA43" s="12" t="s">
        <v>14</v>
      </c>
      <c r="AB43" s="56"/>
      <c r="AC43" s="56"/>
      <c r="AD43" s="56"/>
      <c r="AE43" s="56"/>
      <c r="AF43" s="13">
        <v>14283207</v>
      </c>
      <c r="AG43" s="13">
        <v>14283207</v>
      </c>
      <c r="AH43" s="13">
        <v>14283207</v>
      </c>
      <c r="AI43" s="13">
        <v>14283207</v>
      </c>
      <c r="AJ43" s="13">
        <v>14283207</v>
      </c>
      <c r="AK43" s="13">
        <v>7141603.5</v>
      </c>
      <c r="AL43" s="13"/>
      <c r="AM43" s="13"/>
      <c r="AN43" s="13"/>
      <c r="AO43" s="13"/>
      <c r="AP43" s="58"/>
      <c r="AQ43" s="58"/>
    </row>
    <row r="44" spans="1:43" ht="45" x14ac:dyDescent="0.25">
      <c r="A44" s="10" t="s">
        <v>95</v>
      </c>
      <c r="B44" s="15" t="s">
        <v>12</v>
      </c>
      <c r="C44" s="16" t="s">
        <v>128</v>
      </c>
      <c r="D44" s="17" t="s">
        <v>174</v>
      </c>
      <c r="E44" s="18" t="s">
        <v>2</v>
      </c>
      <c r="F44" s="17" t="s">
        <v>113</v>
      </c>
      <c r="G44" s="53">
        <v>369</v>
      </c>
      <c r="H44" s="22" t="s">
        <v>98</v>
      </c>
      <c r="I44" s="11" t="str">
        <f t="shared" si="9"/>
        <v>29704903</v>
      </c>
      <c r="J44" s="59" t="s">
        <v>211</v>
      </c>
      <c r="K44" s="23" t="s">
        <v>185</v>
      </c>
      <c r="L44" s="23">
        <v>80101500</v>
      </c>
      <c r="M44" s="20" t="s">
        <v>107</v>
      </c>
      <c r="N44" s="14">
        <v>43489</v>
      </c>
      <c r="O44" s="55">
        <v>5.5</v>
      </c>
      <c r="P44" s="27" t="s">
        <v>169</v>
      </c>
      <c r="Q44" s="64" t="s">
        <v>165</v>
      </c>
      <c r="R44" s="13">
        <f t="shared" si="13"/>
        <v>53525659</v>
      </c>
      <c r="S44" s="13">
        <f t="shared" si="14"/>
        <v>53525659</v>
      </c>
      <c r="T44" s="27" t="s">
        <v>145</v>
      </c>
      <c r="U44" s="28" t="s">
        <v>146</v>
      </c>
      <c r="V44" s="27" t="s">
        <v>181</v>
      </c>
      <c r="W44" s="56"/>
      <c r="X44" s="56"/>
      <c r="Y44" s="57">
        <f t="shared" si="12"/>
        <v>53525659</v>
      </c>
      <c r="Z44" s="56"/>
      <c r="AA44" s="12" t="s">
        <v>15</v>
      </c>
      <c r="AB44" s="56"/>
      <c r="AC44" s="56"/>
      <c r="AD44" s="56"/>
      <c r="AE44" s="56"/>
      <c r="AF44" s="13">
        <v>9731938</v>
      </c>
      <c r="AG44" s="13">
        <v>9731938</v>
      </c>
      <c r="AH44" s="13">
        <v>9731938</v>
      </c>
      <c r="AI44" s="13">
        <v>9731938</v>
      </c>
      <c r="AJ44" s="13">
        <v>9731938</v>
      </c>
      <c r="AK44" s="13">
        <v>4865969</v>
      </c>
      <c r="AL44" s="13"/>
      <c r="AM44" s="13"/>
      <c r="AN44" s="13"/>
      <c r="AO44" s="13"/>
      <c r="AP44" s="58"/>
      <c r="AQ44" s="58"/>
    </row>
    <row r="45" spans="1:43" ht="33.75" x14ac:dyDescent="0.25">
      <c r="A45" s="10" t="s">
        <v>95</v>
      </c>
      <c r="B45" s="15" t="s">
        <v>12</v>
      </c>
      <c r="C45" s="16" t="s">
        <v>128</v>
      </c>
      <c r="D45" s="17" t="s">
        <v>174</v>
      </c>
      <c r="E45" s="18" t="s">
        <v>2</v>
      </c>
      <c r="F45" s="17" t="s">
        <v>113</v>
      </c>
      <c r="G45" s="53">
        <v>369</v>
      </c>
      <c r="H45" s="22" t="s">
        <v>98</v>
      </c>
      <c r="I45" s="11" t="str">
        <f t="shared" si="9"/>
        <v>29704903</v>
      </c>
      <c r="J45" s="59" t="s">
        <v>211</v>
      </c>
      <c r="K45" s="23" t="s">
        <v>185</v>
      </c>
      <c r="L45" s="23">
        <v>80101500</v>
      </c>
      <c r="M45" s="20" t="s">
        <v>108</v>
      </c>
      <c r="N45" s="14">
        <v>43489</v>
      </c>
      <c r="O45" s="55">
        <v>5.5</v>
      </c>
      <c r="P45" s="27" t="s">
        <v>169</v>
      </c>
      <c r="Q45" s="64" t="s">
        <v>165</v>
      </c>
      <c r="R45" s="13">
        <f t="shared" si="13"/>
        <v>63615629</v>
      </c>
      <c r="S45" s="13">
        <f t="shared" si="14"/>
        <v>63615629</v>
      </c>
      <c r="T45" s="27" t="s">
        <v>145</v>
      </c>
      <c r="U45" s="28" t="s">
        <v>146</v>
      </c>
      <c r="V45" s="27" t="s">
        <v>181</v>
      </c>
      <c r="W45" s="56"/>
      <c r="X45" s="56"/>
      <c r="Y45" s="57">
        <f t="shared" si="12"/>
        <v>63615629</v>
      </c>
      <c r="Z45" s="56"/>
      <c r="AA45" s="12" t="s">
        <v>16</v>
      </c>
      <c r="AB45" s="56"/>
      <c r="AC45" s="56"/>
      <c r="AD45" s="56"/>
      <c r="AE45" s="56"/>
      <c r="AF45" s="13">
        <v>11566478</v>
      </c>
      <c r="AG45" s="13">
        <v>11566478</v>
      </c>
      <c r="AH45" s="13">
        <v>11566478</v>
      </c>
      <c r="AI45" s="13">
        <v>11566478</v>
      </c>
      <c r="AJ45" s="13">
        <v>11566478</v>
      </c>
      <c r="AK45" s="13">
        <v>5783239</v>
      </c>
      <c r="AL45" s="13"/>
      <c r="AM45" s="13"/>
      <c r="AN45" s="13"/>
      <c r="AO45" s="13"/>
      <c r="AP45" s="58"/>
      <c r="AQ45" s="58"/>
    </row>
    <row r="46" spans="1:43" ht="56.25" x14ac:dyDescent="0.25">
      <c r="A46" s="10" t="s">
        <v>95</v>
      </c>
      <c r="B46" s="15" t="s">
        <v>17</v>
      </c>
      <c r="C46" s="16" t="s">
        <v>140</v>
      </c>
      <c r="D46" s="17" t="s">
        <v>141</v>
      </c>
      <c r="E46" s="18" t="s">
        <v>18</v>
      </c>
      <c r="F46" s="17" t="s">
        <v>190</v>
      </c>
      <c r="G46" s="53">
        <v>370</v>
      </c>
      <c r="H46" s="11" t="s">
        <v>98</v>
      </c>
      <c r="I46" s="11" t="str">
        <f t="shared" si="9"/>
        <v>29703306</v>
      </c>
      <c r="J46" s="62" t="s">
        <v>142</v>
      </c>
      <c r="K46" s="23" t="s">
        <v>185</v>
      </c>
      <c r="L46" s="23">
        <v>80101500</v>
      </c>
      <c r="M46" s="20" t="s">
        <v>109</v>
      </c>
      <c r="N46" s="14">
        <v>43489</v>
      </c>
      <c r="O46" s="55">
        <v>10.5</v>
      </c>
      <c r="P46" s="27" t="s">
        <v>169</v>
      </c>
      <c r="Q46" s="64" t="s">
        <v>144</v>
      </c>
      <c r="R46" s="13">
        <f t="shared" si="13"/>
        <v>47397000</v>
      </c>
      <c r="S46" s="67">
        <f t="shared" si="14"/>
        <v>47397000</v>
      </c>
      <c r="T46" s="27" t="s">
        <v>145</v>
      </c>
      <c r="U46" s="28" t="s">
        <v>146</v>
      </c>
      <c r="V46" s="56" t="s">
        <v>147</v>
      </c>
      <c r="W46" s="56"/>
      <c r="X46" s="56"/>
      <c r="Y46" s="57">
        <f t="shared" si="12"/>
        <v>47397000</v>
      </c>
      <c r="Z46" s="56"/>
      <c r="AA46" s="12" t="s">
        <v>19</v>
      </c>
      <c r="AB46" s="56"/>
      <c r="AC46" s="56"/>
      <c r="AD46" s="56"/>
      <c r="AE46" s="56"/>
      <c r="AF46" s="13">
        <v>4514000</v>
      </c>
      <c r="AG46" s="13">
        <v>4514000</v>
      </c>
      <c r="AH46" s="13">
        <v>4514000</v>
      </c>
      <c r="AI46" s="13">
        <v>4514000</v>
      </c>
      <c r="AJ46" s="13">
        <v>4514000</v>
      </c>
      <c r="AK46" s="13">
        <v>4514000</v>
      </c>
      <c r="AL46" s="13">
        <v>4514000</v>
      </c>
      <c r="AM46" s="13">
        <v>4514000</v>
      </c>
      <c r="AN46" s="13">
        <v>4514000</v>
      </c>
      <c r="AO46" s="13">
        <v>6771000</v>
      </c>
      <c r="AP46" s="58"/>
      <c r="AQ46" s="58"/>
    </row>
    <row r="47" spans="1:43" ht="45" x14ac:dyDescent="0.25">
      <c r="A47" s="10" t="s">
        <v>95</v>
      </c>
      <c r="B47" s="15" t="s">
        <v>17</v>
      </c>
      <c r="C47" s="16" t="s">
        <v>140</v>
      </c>
      <c r="D47" s="17" t="s">
        <v>155</v>
      </c>
      <c r="E47" s="18" t="s">
        <v>18</v>
      </c>
      <c r="F47" s="17" t="s">
        <v>189</v>
      </c>
      <c r="G47" s="53">
        <v>370</v>
      </c>
      <c r="H47" s="11" t="s">
        <v>98</v>
      </c>
      <c r="I47" s="11" t="str">
        <f t="shared" si="9"/>
        <v>29703307</v>
      </c>
      <c r="J47" s="62" t="s">
        <v>142</v>
      </c>
      <c r="K47" s="23" t="s">
        <v>185</v>
      </c>
      <c r="L47" s="23">
        <v>80101500</v>
      </c>
      <c r="M47" s="20" t="s">
        <v>130</v>
      </c>
      <c r="N47" s="14">
        <v>43489</v>
      </c>
      <c r="O47" s="55">
        <v>10</v>
      </c>
      <c r="P47" s="27" t="s">
        <v>169</v>
      </c>
      <c r="Q47" s="64" t="s">
        <v>144</v>
      </c>
      <c r="R47" s="13">
        <f t="shared" si="13"/>
        <v>41480000</v>
      </c>
      <c r="S47" s="68">
        <f t="shared" si="14"/>
        <v>41480000</v>
      </c>
      <c r="T47" s="27" t="s">
        <v>145</v>
      </c>
      <c r="U47" s="28" t="s">
        <v>146</v>
      </c>
      <c r="V47" s="56" t="s">
        <v>147</v>
      </c>
      <c r="W47" s="56"/>
      <c r="X47" s="56"/>
      <c r="Y47" s="57">
        <f t="shared" si="12"/>
        <v>41480000</v>
      </c>
      <c r="Z47" s="56"/>
      <c r="AA47" s="12" t="s">
        <v>20</v>
      </c>
      <c r="AB47" s="56"/>
      <c r="AC47" s="56"/>
      <c r="AD47" s="56"/>
      <c r="AE47" s="56"/>
      <c r="AF47" s="13">
        <v>4148000</v>
      </c>
      <c r="AG47" s="13">
        <v>4148000</v>
      </c>
      <c r="AH47" s="13">
        <v>4148000</v>
      </c>
      <c r="AI47" s="13">
        <v>4148000</v>
      </c>
      <c r="AJ47" s="13">
        <v>4148000</v>
      </c>
      <c r="AK47" s="13">
        <v>4148000</v>
      </c>
      <c r="AL47" s="13">
        <v>4148000</v>
      </c>
      <c r="AM47" s="13">
        <v>4148000</v>
      </c>
      <c r="AN47" s="13">
        <v>4148000</v>
      </c>
      <c r="AO47" s="13">
        <v>4148000</v>
      </c>
      <c r="AP47" s="58"/>
      <c r="AQ47" s="58"/>
    </row>
    <row r="48" spans="1:43" ht="45" x14ac:dyDescent="0.25">
      <c r="A48" s="10" t="s">
        <v>95</v>
      </c>
      <c r="B48" s="15" t="s">
        <v>17</v>
      </c>
      <c r="C48" s="16" t="s">
        <v>140</v>
      </c>
      <c r="D48" s="17" t="s">
        <v>155</v>
      </c>
      <c r="E48" s="18" t="s">
        <v>18</v>
      </c>
      <c r="F48" s="17" t="s">
        <v>189</v>
      </c>
      <c r="G48" s="53">
        <v>370</v>
      </c>
      <c r="H48" s="11" t="s">
        <v>98</v>
      </c>
      <c r="I48" s="11" t="str">
        <f t="shared" ref="I48:I65" si="15">+D48</f>
        <v>29703307</v>
      </c>
      <c r="J48" s="62" t="s">
        <v>142</v>
      </c>
      <c r="K48" s="23" t="s">
        <v>185</v>
      </c>
      <c r="L48" s="23">
        <v>80101500</v>
      </c>
      <c r="M48" s="20" t="s">
        <v>130</v>
      </c>
      <c r="N48" s="14">
        <v>43489</v>
      </c>
      <c r="O48" s="55">
        <v>10</v>
      </c>
      <c r="P48" s="27" t="s">
        <v>169</v>
      </c>
      <c r="Q48" s="64" t="s">
        <v>144</v>
      </c>
      <c r="R48" s="13">
        <f t="shared" ref="R48:R55" si="16">+O48*AF48</f>
        <v>41480000</v>
      </c>
      <c r="S48" s="68">
        <f t="shared" si="14"/>
        <v>41480000</v>
      </c>
      <c r="T48" s="27" t="s">
        <v>145</v>
      </c>
      <c r="U48" s="28" t="s">
        <v>146</v>
      </c>
      <c r="V48" s="56" t="s">
        <v>147</v>
      </c>
      <c r="W48" s="56"/>
      <c r="X48" s="56"/>
      <c r="Y48" s="57">
        <f t="shared" si="12"/>
        <v>41480000</v>
      </c>
      <c r="Z48" s="56"/>
      <c r="AA48" s="12" t="s">
        <v>21</v>
      </c>
      <c r="AB48" s="56"/>
      <c r="AC48" s="56"/>
      <c r="AD48" s="56"/>
      <c r="AE48" s="56"/>
      <c r="AF48" s="13">
        <v>4148000</v>
      </c>
      <c r="AG48" s="13">
        <v>4148000</v>
      </c>
      <c r="AH48" s="13">
        <v>4148000</v>
      </c>
      <c r="AI48" s="13">
        <v>4148000</v>
      </c>
      <c r="AJ48" s="13">
        <v>4148000</v>
      </c>
      <c r="AK48" s="13">
        <v>4148000</v>
      </c>
      <c r="AL48" s="13">
        <v>4148000</v>
      </c>
      <c r="AM48" s="13">
        <v>4148000</v>
      </c>
      <c r="AN48" s="13">
        <v>4148000</v>
      </c>
      <c r="AO48" s="13">
        <v>4148000</v>
      </c>
      <c r="AP48" s="58"/>
      <c r="AQ48" s="58"/>
    </row>
    <row r="49" spans="1:43" ht="45" x14ac:dyDescent="0.25">
      <c r="A49" s="10" t="s">
        <v>95</v>
      </c>
      <c r="B49" s="15" t="s">
        <v>17</v>
      </c>
      <c r="C49" s="16" t="s">
        <v>140</v>
      </c>
      <c r="D49" s="17" t="s">
        <v>155</v>
      </c>
      <c r="E49" s="18" t="s">
        <v>18</v>
      </c>
      <c r="F49" s="17" t="s">
        <v>189</v>
      </c>
      <c r="G49" s="53">
        <v>370</v>
      </c>
      <c r="H49" s="11" t="s">
        <v>98</v>
      </c>
      <c r="I49" s="11" t="str">
        <f t="shared" si="15"/>
        <v>29703307</v>
      </c>
      <c r="J49" s="62" t="s">
        <v>142</v>
      </c>
      <c r="K49" s="23" t="s">
        <v>185</v>
      </c>
      <c r="L49" s="23">
        <v>80101500</v>
      </c>
      <c r="M49" s="20" t="s">
        <v>130</v>
      </c>
      <c r="N49" s="14">
        <v>43489</v>
      </c>
      <c r="O49" s="55">
        <v>10</v>
      </c>
      <c r="P49" s="27" t="s">
        <v>169</v>
      </c>
      <c r="Q49" s="64" t="s">
        <v>144</v>
      </c>
      <c r="R49" s="13">
        <f t="shared" si="16"/>
        <v>41480000</v>
      </c>
      <c r="S49" s="68">
        <f t="shared" si="14"/>
        <v>41480000</v>
      </c>
      <c r="T49" s="27" t="s">
        <v>145</v>
      </c>
      <c r="U49" s="28" t="s">
        <v>146</v>
      </c>
      <c r="V49" s="56" t="s">
        <v>147</v>
      </c>
      <c r="W49" s="56"/>
      <c r="X49" s="56"/>
      <c r="Y49" s="57">
        <f t="shared" si="12"/>
        <v>41480000</v>
      </c>
      <c r="Z49" s="56"/>
      <c r="AA49" s="12" t="s">
        <v>22</v>
      </c>
      <c r="AB49" s="56"/>
      <c r="AC49" s="56"/>
      <c r="AD49" s="56"/>
      <c r="AE49" s="56"/>
      <c r="AF49" s="13">
        <v>4148000</v>
      </c>
      <c r="AG49" s="13">
        <v>4148000</v>
      </c>
      <c r="AH49" s="13">
        <v>4148000</v>
      </c>
      <c r="AI49" s="13">
        <v>4148000</v>
      </c>
      <c r="AJ49" s="13">
        <v>4148000</v>
      </c>
      <c r="AK49" s="13">
        <v>4148000</v>
      </c>
      <c r="AL49" s="13">
        <v>4148000</v>
      </c>
      <c r="AM49" s="13">
        <v>4148000</v>
      </c>
      <c r="AN49" s="13">
        <v>4148000</v>
      </c>
      <c r="AO49" s="13">
        <v>4148000</v>
      </c>
      <c r="AP49" s="58"/>
      <c r="AQ49" s="58"/>
    </row>
    <row r="50" spans="1:43" ht="45" x14ac:dyDescent="0.25">
      <c r="A50" s="10" t="s">
        <v>95</v>
      </c>
      <c r="B50" s="15" t="s">
        <v>17</v>
      </c>
      <c r="C50" s="16" t="s">
        <v>140</v>
      </c>
      <c r="D50" s="17" t="s">
        <v>155</v>
      </c>
      <c r="E50" s="18" t="s">
        <v>18</v>
      </c>
      <c r="F50" s="17" t="s">
        <v>189</v>
      </c>
      <c r="G50" s="53">
        <v>370</v>
      </c>
      <c r="H50" s="11" t="s">
        <v>98</v>
      </c>
      <c r="I50" s="11" t="str">
        <f t="shared" si="15"/>
        <v>29703307</v>
      </c>
      <c r="J50" s="62" t="s">
        <v>142</v>
      </c>
      <c r="K50" s="23" t="s">
        <v>185</v>
      </c>
      <c r="L50" s="23">
        <v>80101500</v>
      </c>
      <c r="M50" s="20" t="s">
        <v>130</v>
      </c>
      <c r="N50" s="14">
        <v>43489</v>
      </c>
      <c r="O50" s="55">
        <v>10</v>
      </c>
      <c r="P50" s="27" t="s">
        <v>169</v>
      </c>
      <c r="Q50" s="64" t="s">
        <v>144</v>
      </c>
      <c r="R50" s="13">
        <f t="shared" si="16"/>
        <v>41480000</v>
      </c>
      <c r="S50" s="68">
        <f t="shared" si="14"/>
        <v>41480000</v>
      </c>
      <c r="T50" s="27" t="s">
        <v>145</v>
      </c>
      <c r="U50" s="28" t="s">
        <v>146</v>
      </c>
      <c r="V50" s="56" t="s">
        <v>147</v>
      </c>
      <c r="W50" s="56"/>
      <c r="X50" s="56"/>
      <c r="Y50" s="57">
        <f t="shared" si="12"/>
        <v>41480000</v>
      </c>
      <c r="Z50" s="56"/>
      <c r="AA50" s="12" t="s">
        <v>23</v>
      </c>
      <c r="AB50" s="56"/>
      <c r="AC50" s="56"/>
      <c r="AD50" s="56"/>
      <c r="AE50" s="56"/>
      <c r="AF50" s="13">
        <v>4148000</v>
      </c>
      <c r="AG50" s="13">
        <v>4148000</v>
      </c>
      <c r="AH50" s="13">
        <v>4148000</v>
      </c>
      <c r="AI50" s="13">
        <v>4148000</v>
      </c>
      <c r="AJ50" s="13">
        <v>4148000</v>
      </c>
      <c r="AK50" s="13">
        <v>4148000</v>
      </c>
      <c r="AL50" s="13">
        <v>4148000</v>
      </c>
      <c r="AM50" s="13">
        <v>4148000</v>
      </c>
      <c r="AN50" s="13">
        <v>4148000</v>
      </c>
      <c r="AO50" s="13">
        <v>4148000</v>
      </c>
      <c r="AP50" s="58"/>
      <c r="AQ50" s="58"/>
    </row>
    <row r="51" spans="1:43" ht="45" x14ac:dyDescent="0.25">
      <c r="A51" s="10" t="s">
        <v>95</v>
      </c>
      <c r="B51" s="15" t="s">
        <v>17</v>
      </c>
      <c r="C51" s="16" t="s">
        <v>140</v>
      </c>
      <c r="D51" s="17" t="s">
        <v>155</v>
      </c>
      <c r="E51" s="18" t="s">
        <v>18</v>
      </c>
      <c r="F51" s="17" t="s">
        <v>189</v>
      </c>
      <c r="G51" s="53">
        <v>370</v>
      </c>
      <c r="H51" s="11" t="s">
        <v>98</v>
      </c>
      <c r="I51" s="11" t="str">
        <f t="shared" si="15"/>
        <v>29703307</v>
      </c>
      <c r="J51" s="62" t="s">
        <v>142</v>
      </c>
      <c r="K51" s="23" t="s">
        <v>185</v>
      </c>
      <c r="L51" s="23">
        <v>80101500</v>
      </c>
      <c r="M51" s="20" t="s">
        <v>130</v>
      </c>
      <c r="N51" s="14">
        <v>43489</v>
      </c>
      <c r="O51" s="55">
        <v>10</v>
      </c>
      <c r="P51" s="27" t="s">
        <v>169</v>
      </c>
      <c r="Q51" s="64" t="s">
        <v>144</v>
      </c>
      <c r="R51" s="13">
        <f t="shared" si="16"/>
        <v>41480000</v>
      </c>
      <c r="S51" s="68">
        <f t="shared" si="14"/>
        <v>41480000</v>
      </c>
      <c r="T51" s="27" t="s">
        <v>145</v>
      </c>
      <c r="U51" s="28" t="s">
        <v>146</v>
      </c>
      <c r="V51" s="56" t="s">
        <v>147</v>
      </c>
      <c r="W51" s="56"/>
      <c r="X51" s="56"/>
      <c r="Y51" s="57">
        <f t="shared" si="12"/>
        <v>41480000</v>
      </c>
      <c r="Z51" s="56"/>
      <c r="AA51" s="12" t="s">
        <v>24</v>
      </c>
      <c r="AB51" s="56"/>
      <c r="AC51" s="56"/>
      <c r="AD51" s="56"/>
      <c r="AE51" s="56"/>
      <c r="AF51" s="13">
        <v>4148000</v>
      </c>
      <c r="AG51" s="13">
        <v>4148000</v>
      </c>
      <c r="AH51" s="13">
        <v>4148000</v>
      </c>
      <c r="AI51" s="13">
        <v>4148000</v>
      </c>
      <c r="AJ51" s="13">
        <v>4148000</v>
      </c>
      <c r="AK51" s="13">
        <v>4148000</v>
      </c>
      <c r="AL51" s="13">
        <v>4148000</v>
      </c>
      <c r="AM51" s="13">
        <v>4148000</v>
      </c>
      <c r="AN51" s="13">
        <v>4148000</v>
      </c>
      <c r="AO51" s="13">
        <v>4148000</v>
      </c>
      <c r="AP51" s="58"/>
      <c r="AQ51" s="58"/>
    </row>
    <row r="52" spans="1:43" ht="45" x14ac:dyDescent="0.25">
      <c r="A52" s="10" t="s">
        <v>95</v>
      </c>
      <c r="B52" s="15" t="s">
        <v>17</v>
      </c>
      <c r="C52" s="16" t="s">
        <v>140</v>
      </c>
      <c r="D52" s="17" t="s">
        <v>155</v>
      </c>
      <c r="E52" s="18" t="s">
        <v>18</v>
      </c>
      <c r="F52" s="17" t="s">
        <v>189</v>
      </c>
      <c r="G52" s="53">
        <v>370</v>
      </c>
      <c r="H52" s="11" t="s">
        <v>98</v>
      </c>
      <c r="I52" s="11" t="str">
        <f t="shared" si="15"/>
        <v>29703307</v>
      </c>
      <c r="J52" s="62" t="s">
        <v>142</v>
      </c>
      <c r="K52" s="23" t="s">
        <v>185</v>
      </c>
      <c r="L52" s="23">
        <v>80101500</v>
      </c>
      <c r="M52" s="20" t="s">
        <v>130</v>
      </c>
      <c r="N52" s="14">
        <v>43489</v>
      </c>
      <c r="O52" s="55">
        <v>10</v>
      </c>
      <c r="P52" s="27" t="s">
        <v>169</v>
      </c>
      <c r="Q52" s="64" t="s">
        <v>144</v>
      </c>
      <c r="R52" s="13">
        <f t="shared" si="16"/>
        <v>41480000</v>
      </c>
      <c r="S52" s="68">
        <f t="shared" si="14"/>
        <v>41480000</v>
      </c>
      <c r="T52" s="27" t="s">
        <v>145</v>
      </c>
      <c r="U52" s="28" t="s">
        <v>146</v>
      </c>
      <c r="V52" s="56" t="s">
        <v>147</v>
      </c>
      <c r="W52" s="56"/>
      <c r="X52" s="56"/>
      <c r="Y52" s="57">
        <f t="shared" si="12"/>
        <v>41480000</v>
      </c>
      <c r="Z52" s="56"/>
      <c r="AA52" s="12" t="s">
        <v>25</v>
      </c>
      <c r="AB52" s="56"/>
      <c r="AC52" s="56"/>
      <c r="AD52" s="56"/>
      <c r="AE52" s="56"/>
      <c r="AF52" s="13">
        <v>4148000</v>
      </c>
      <c r="AG52" s="13">
        <v>4148000</v>
      </c>
      <c r="AH52" s="13">
        <v>4148000</v>
      </c>
      <c r="AI52" s="13">
        <v>4148000</v>
      </c>
      <c r="AJ52" s="13">
        <v>4148000</v>
      </c>
      <c r="AK52" s="13">
        <v>4148000</v>
      </c>
      <c r="AL52" s="13">
        <v>4148000</v>
      </c>
      <c r="AM52" s="13">
        <v>4148000</v>
      </c>
      <c r="AN52" s="13">
        <v>4148000</v>
      </c>
      <c r="AO52" s="13">
        <v>4148000</v>
      </c>
      <c r="AP52" s="58"/>
      <c r="AQ52" s="58"/>
    </row>
    <row r="53" spans="1:43" ht="45" x14ac:dyDescent="0.25">
      <c r="A53" s="10" t="s">
        <v>95</v>
      </c>
      <c r="B53" s="15" t="s">
        <v>17</v>
      </c>
      <c r="C53" s="16" t="s">
        <v>140</v>
      </c>
      <c r="D53" s="17" t="s">
        <v>155</v>
      </c>
      <c r="E53" s="18" t="s">
        <v>18</v>
      </c>
      <c r="F53" s="17" t="s">
        <v>189</v>
      </c>
      <c r="G53" s="53">
        <v>370</v>
      </c>
      <c r="H53" s="11" t="s">
        <v>98</v>
      </c>
      <c r="I53" s="11" t="str">
        <f t="shared" si="15"/>
        <v>29703307</v>
      </c>
      <c r="J53" s="62" t="s">
        <v>142</v>
      </c>
      <c r="K53" s="23" t="s">
        <v>185</v>
      </c>
      <c r="L53" s="23">
        <v>80101500</v>
      </c>
      <c r="M53" s="20" t="s">
        <v>130</v>
      </c>
      <c r="N53" s="14">
        <v>43489</v>
      </c>
      <c r="O53" s="55">
        <v>10</v>
      </c>
      <c r="P53" s="27" t="s">
        <v>169</v>
      </c>
      <c r="Q53" s="64" t="s">
        <v>144</v>
      </c>
      <c r="R53" s="13">
        <f t="shared" si="16"/>
        <v>41480000</v>
      </c>
      <c r="S53" s="68">
        <f t="shared" si="14"/>
        <v>41480000</v>
      </c>
      <c r="T53" s="27" t="s">
        <v>145</v>
      </c>
      <c r="U53" s="28" t="s">
        <v>146</v>
      </c>
      <c r="V53" s="56" t="s">
        <v>147</v>
      </c>
      <c r="W53" s="56"/>
      <c r="X53" s="56"/>
      <c r="Y53" s="57">
        <f t="shared" si="12"/>
        <v>41480000</v>
      </c>
      <c r="Z53" s="56"/>
      <c r="AA53" s="12" t="s">
        <v>26</v>
      </c>
      <c r="AB53" s="56"/>
      <c r="AC53" s="56"/>
      <c r="AD53" s="56"/>
      <c r="AE53" s="56"/>
      <c r="AF53" s="13">
        <v>4148000</v>
      </c>
      <c r="AG53" s="13">
        <v>4148000</v>
      </c>
      <c r="AH53" s="13">
        <v>4148000</v>
      </c>
      <c r="AI53" s="13">
        <v>4148000</v>
      </c>
      <c r="AJ53" s="13">
        <v>4148000</v>
      </c>
      <c r="AK53" s="13">
        <v>4148000</v>
      </c>
      <c r="AL53" s="13">
        <v>4148000</v>
      </c>
      <c r="AM53" s="13">
        <v>4148000</v>
      </c>
      <c r="AN53" s="13">
        <v>4148000</v>
      </c>
      <c r="AO53" s="13">
        <v>4148000</v>
      </c>
      <c r="AP53" s="58"/>
      <c r="AQ53" s="58"/>
    </row>
    <row r="54" spans="1:43" ht="45" x14ac:dyDescent="0.25">
      <c r="A54" s="10" t="s">
        <v>95</v>
      </c>
      <c r="B54" s="15" t="s">
        <v>17</v>
      </c>
      <c r="C54" s="16" t="s">
        <v>140</v>
      </c>
      <c r="D54" s="17" t="s">
        <v>155</v>
      </c>
      <c r="E54" s="18" t="s">
        <v>18</v>
      </c>
      <c r="F54" s="17" t="s">
        <v>189</v>
      </c>
      <c r="G54" s="53">
        <v>370</v>
      </c>
      <c r="H54" s="11" t="s">
        <v>98</v>
      </c>
      <c r="I54" s="11" t="str">
        <f t="shared" si="15"/>
        <v>29703307</v>
      </c>
      <c r="J54" s="62" t="s">
        <v>142</v>
      </c>
      <c r="K54" s="23" t="s">
        <v>185</v>
      </c>
      <c r="L54" s="23">
        <v>80101500</v>
      </c>
      <c r="M54" s="20" t="s">
        <v>130</v>
      </c>
      <c r="N54" s="14">
        <v>43489</v>
      </c>
      <c r="O54" s="55">
        <v>10</v>
      </c>
      <c r="P54" s="27" t="s">
        <v>169</v>
      </c>
      <c r="Q54" s="64" t="s">
        <v>144</v>
      </c>
      <c r="R54" s="13">
        <f t="shared" si="16"/>
        <v>41480000</v>
      </c>
      <c r="S54" s="68">
        <f t="shared" si="14"/>
        <v>41480000</v>
      </c>
      <c r="T54" s="27" t="s">
        <v>145</v>
      </c>
      <c r="U54" s="28" t="s">
        <v>146</v>
      </c>
      <c r="V54" s="56" t="s">
        <v>147</v>
      </c>
      <c r="W54" s="56"/>
      <c r="X54" s="56"/>
      <c r="Y54" s="57">
        <f t="shared" si="12"/>
        <v>41480000</v>
      </c>
      <c r="Z54" s="56"/>
      <c r="AA54" s="12" t="s">
        <v>27</v>
      </c>
      <c r="AB54" s="56"/>
      <c r="AC54" s="56"/>
      <c r="AD54" s="56"/>
      <c r="AE54" s="56"/>
      <c r="AF54" s="13">
        <v>4148000</v>
      </c>
      <c r="AG54" s="13">
        <v>4148000</v>
      </c>
      <c r="AH54" s="13">
        <v>4148000</v>
      </c>
      <c r="AI54" s="13">
        <v>4148000</v>
      </c>
      <c r="AJ54" s="13">
        <v>4148000</v>
      </c>
      <c r="AK54" s="13">
        <v>4148000</v>
      </c>
      <c r="AL54" s="13">
        <v>4148000</v>
      </c>
      <c r="AM54" s="13">
        <v>4148000</v>
      </c>
      <c r="AN54" s="13">
        <v>4148000</v>
      </c>
      <c r="AO54" s="13">
        <v>4148000</v>
      </c>
      <c r="AP54" s="58"/>
      <c r="AQ54" s="58"/>
    </row>
    <row r="55" spans="1:43" ht="56.25" x14ac:dyDescent="0.25">
      <c r="A55" s="10" t="s">
        <v>95</v>
      </c>
      <c r="B55" s="15" t="s">
        <v>17</v>
      </c>
      <c r="C55" s="16" t="s">
        <v>140</v>
      </c>
      <c r="D55" s="17" t="s">
        <v>141</v>
      </c>
      <c r="E55" s="18" t="s">
        <v>18</v>
      </c>
      <c r="F55" s="17" t="s">
        <v>190</v>
      </c>
      <c r="G55" s="53">
        <v>370</v>
      </c>
      <c r="H55" s="11" t="s">
        <v>98</v>
      </c>
      <c r="I55" s="11" t="str">
        <f t="shared" si="15"/>
        <v>29703306</v>
      </c>
      <c r="J55" s="62" t="s">
        <v>142</v>
      </c>
      <c r="K55" s="23" t="s">
        <v>185</v>
      </c>
      <c r="L55" s="23">
        <v>80101500</v>
      </c>
      <c r="M55" s="20" t="s">
        <v>131</v>
      </c>
      <c r="N55" s="14">
        <v>43489</v>
      </c>
      <c r="O55" s="55">
        <v>10.5</v>
      </c>
      <c r="P55" s="27" t="s">
        <v>169</v>
      </c>
      <c r="Q55" s="64" t="s">
        <v>144</v>
      </c>
      <c r="R55" s="13">
        <f t="shared" si="16"/>
        <v>58821000</v>
      </c>
      <c r="S55" s="68">
        <f t="shared" si="14"/>
        <v>58821000</v>
      </c>
      <c r="T55" s="27" t="s">
        <v>145</v>
      </c>
      <c r="U55" s="28" t="s">
        <v>146</v>
      </c>
      <c r="V55" s="56" t="s">
        <v>147</v>
      </c>
      <c r="W55" s="56"/>
      <c r="X55" s="56"/>
      <c r="Y55" s="57">
        <f t="shared" si="12"/>
        <v>58821000</v>
      </c>
      <c r="Z55" s="56"/>
      <c r="AA55" s="12" t="s">
        <v>28</v>
      </c>
      <c r="AB55" s="56"/>
      <c r="AC55" s="56"/>
      <c r="AD55" s="56"/>
      <c r="AE55" s="56"/>
      <c r="AF55" s="13">
        <v>5602000</v>
      </c>
      <c r="AG55" s="13">
        <v>5602000</v>
      </c>
      <c r="AH55" s="13">
        <v>5602000</v>
      </c>
      <c r="AI55" s="13">
        <v>5602000</v>
      </c>
      <c r="AJ55" s="13">
        <v>5602000</v>
      </c>
      <c r="AK55" s="13">
        <v>5602000</v>
      </c>
      <c r="AL55" s="13">
        <v>5602000</v>
      </c>
      <c r="AM55" s="13">
        <v>5602000</v>
      </c>
      <c r="AN55" s="13">
        <v>5602000</v>
      </c>
      <c r="AO55" s="13">
        <v>8403000</v>
      </c>
      <c r="AP55" s="58"/>
      <c r="AQ55" s="58"/>
    </row>
    <row r="56" spans="1:43" ht="33.75" x14ac:dyDescent="0.25">
      <c r="A56" s="10" t="s">
        <v>95</v>
      </c>
      <c r="B56" s="15" t="s">
        <v>17</v>
      </c>
      <c r="C56" s="16" t="s">
        <v>140</v>
      </c>
      <c r="D56" s="17" t="s">
        <v>141</v>
      </c>
      <c r="E56" s="18" t="s">
        <v>18</v>
      </c>
      <c r="F56" s="17" t="s">
        <v>190</v>
      </c>
      <c r="G56" s="53">
        <v>370</v>
      </c>
      <c r="H56" s="11" t="s">
        <v>98</v>
      </c>
      <c r="I56" s="11" t="str">
        <f t="shared" si="15"/>
        <v>29703306</v>
      </c>
      <c r="J56" s="62" t="s">
        <v>142</v>
      </c>
      <c r="K56" s="23" t="s">
        <v>185</v>
      </c>
      <c r="L56" s="23">
        <v>80101500</v>
      </c>
      <c r="M56" s="20" t="s">
        <v>132</v>
      </c>
      <c r="N56" s="14">
        <v>43489</v>
      </c>
      <c r="O56" s="55">
        <v>10.5</v>
      </c>
      <c r="P56" s="27" t="s">
        <v>169</v>
      </c>
      <c r="Q56" s="64" t="s">
        <v>144</v>
      </c>
      <c r="R56" s="13">
        <f t="shared" ref="R56:R65" si="17">+O56*AF56</f>
        <v>43554000</v>
      </c>
      <c r="S56" s="68">
        <f t="shared" si="14"/>
        <v>43554000</v>
      </c>
      <c r="T56" s="27" t="s">
        <v>145</v>
      </c>
      <c r="U56" s="28" t="s">
        <v>146</v>
      </c>
      <c r="V56" s="56" t="s">
        <v>170</v>
      </c>
      <c r="W56" s="56"/>
      <c r="X56" s="56"/>
      <c r="Y56" s="57">
        <f t="shared" si="12"/>
        <v>43554000</v>
      </c>
      <c r="Z56" s="56"/>
      <c r="AA56" s="12" t="s">
        <v>212</v>
      </c>
      <c r="AB56" s="56"/>
      <c r="AC56" s="56"/>
      <c r="AD56" s="56"/>
      <c r="AE56" s="56"/>
      <c r="AF56" s="13">
        <v>4148000</v>
      </c>
      <c r="AG56" s="13">
        <v>4148000</v>
      </c>
      <c r="AH56" s="13">
        <v>4148000</v>
      </c>
      <c r="AI56" s="13">
        <v>4148000</v>
      </c>
      <c r="AJ56" s="13">
        <v>4148000</v>
      </c>
      <c r="AK56" s="13">
        <v>4148000</v>
      </c>
      <c r="AL56" s="13">
        <v>4148000</v>
      </c>
      <c r="AM56" s="13">
        <v>4148000</v>
      </c>
      <c r="AN56" s="13">
        <v>4148000</v>
      </c>
      <c r="AO56" s="58">
        <v>6222000</v>
      </c>
      <c r="AP56" s="58"/>
      <c r="AQ56" s="58"/>
    </row>
    <row r="57" spans="1:43" ht="33.75" x14ac:dyDescent="0.25">
      <c r="A57" s="10" t="s">
        <v>95</v>
      </c>
      <c r="B57" s="15" t="s">
        <v>17</v>
      </c>
      <c r="C57" s="16" t="s">
        <v>140</v>
      </c>
      <c r="D57" s="17" t="s">
        <v>141</v>
      </c>
      <c r="E57" s="18" t="s">
        <v>18</v>
      </c>
      <c r="F57" s="17" t="s">
        <v>190</v>
      </c>
      <c r="G57" s="53">
        <v>370</v>
      </c>
      <c r="H57" s="11" t="s">
        <v>98</v>
      </c>
      <c r="I57" s="11" t="str">
        <f t="shared" si="15"/>
        <v>29703306</v>
      </c>
      <c r="J57" s="62" t="s">
        <v>142</v>
      </c>
      <c r="K57" s="23" t="s">
        <v>185</v>
      </c>
      <c r="L57" s="23">
        <v>80101500</v>
      </c>
      <c r="M57" s="20" t="s">
        <v>133</v>
      </c>
      <c r="N57" s="14">
        <v>43489</v>
      </c>
      <c r="O57" s="55">
        <v>10.5</v>
      </c>
      <c r="P57" s="27" t="s">
        <v>169</v>
      </c>
      <c r="Q57" s="64" t="s">
        <v>144</v>
      </c>
      <c r="R57" s="13">
        <f t="shared" si="17"/>
        <v>43554000</v>
      </c>
      <c r="S57" s="68">
        <f t="shared" si="14"/>
        <v>43554000</v>
      </c>
      <c r="T57" s="27" t="s">
        <v>145</v>
      </c>
      <c r="U57" s="28" t="s">
        <v>146</v>
      </c>
      <c r="V57" s="56" t="s">
        <v>170</v>
      </c>
      <c r="W57" s="56"/>
      <c r="X57" s="56"/>
      <c r="Y57" s="57">
        <f t="shared" si="12"/>
        <v>43554000</v>
      </c>
      <c r="Z57" s="56"/>
      <c r="AA57" s="12" t="s">
        <v>29</v>
      </c>
      <c r="AB57" s="56"/>
      <c r="AC57" s="56"/>
      <c r="AD57" s="56"/>
      <c r="AE57" s="56"/>
      <c r="AF57" s="13">
        <v>4148000</v>
      </c>
      <c r="AG57" s="13">
        <v>4148000</v>
      </c>
      <c r="AH57" s="13">
        <v>4148000</v>
      </c>
      <c r="AI57" s="13">
        <v>4148000</v>
      </c>
      <c r="AJ57" s="13">
        <v>4148000</v>
      </c>
      <c r="AK57" s="13">
        <v>4148000</v>
      </c>
      <c r="AL57" s="13">
        <v>4148000</v>
      </c>
      <c r="AM57" s="13">
        <v>4148000</v>
      </c>
      <c r="AN57" s="13">
        <v>4148000</v>
      </c>
      <c r="AO57" s="58">
        <v>6222000</v>
      </c>
      <c r="AP57" s="58"/>
      <c r="AQ57" s="58"/>
    </row>
    <row r="58" spans="1:43" ht="45" x14ac:dyDescent="0.25">
      <c r="A58" s="10" t="s">
        <v>95</v>
      </c>
      <c r="B58" s="15" t="s">
        <v>17</v>
      </c>
      <c r="C58" s="16" t="s">
        <v>140</v>
      </c>
      <c r="D58" s="17" t="s">
        <v>141</v>
      </c>
      <c r="E58" s="18" t="s">
        <v>18</v>
      </c>
      <c r="F58" s="17" t="s">
        <v>190</v>
      </c>
      <c r="G58" s="53">
        <v>370</v>
      </c>
      <c r="H58" s="11" t="s">
        <v>98</v>
      </c>
      <c r="I58" s="11" t="str">
        <f t="shared" si="15"/>
        <v>29703306</v>
      </c>
      <c r="J58" s="62" t="s">
        <v>142</v>
      </c>
      <c r="K58" s="23" t="s">
        <v>185</v>
      </c>
      <c r="L58" s="23">
        <v>80101500</v>
      </c>
      <c r="M58" s="20" t="s">
        <v>115</v>
      </c>
      <c r="N58" s="14">
        <v>43489</v>
      </c>
      <c r="O58" s="55">
        <v>10.5</v>
      </c>
      <c r="P58" s="27" t="s">
        <v>169</v>
      </c>
      <c r="Q58" s="64" t="s">
        <v>144</v>
      </c>
      <c r="R58" s="13">
        <f t="shared" si="17"/>
        <v>53329500</v>
      </c>
      <c r="S58" s="68">
        <f t="shared" si="14"/>
        <v>53329500</v>
      </c>
      <c r="T58" s="27" t="s">
        <v>145</v>
      </c>
      <c r="U58" s="28" t="s">
        <v>146</v>
      </c>
      <c r="V58" s="56" t="s">
        <v>181</v>
      </c>
      <c r="W58" s="56"/>
      <c r="X58" s="56"/>
      <c r="Y58" s="57">
        <f t="shared" si="12"/>
        <v>53329500</v>
      </c>
      <c r="Z58" s="56"/>
      <c r="AA58" s="12" t="s">
        <v>30</v>
      </c>
      <c r="AB58" s="56"/>
      <c r="AC58" s="56"/>
      <c r="AD58" s="56"/>
      <c r="AE58" s="56"/>
      <c r="AF58" s="13">
        <v>5079000</v>
      </c>
      <c r="AG58" s="13">
        <v>5079000</v>
      </c>
      <c r="AH58" s="13">
        <v>5079000</v>
      </c>
      <c r="AI58" s="13">
        <v>5079000</v>
      </c>
      <c r="AJ58" s="13">
        <v>5079000</v>
      </c>
      <c r="AK58" s="13">
        <v>5079000</v>
      </c>
      <c r="AL58" s="13">
        <v>5079000</v>
      </c>
      <c r="AM58" s="13">
        <v>5079000</v>
      </c>
      <c r="AN58" s="13">
        <v>5079000</v>
      </c>
      <c r="AO58" s="13">
        <v>7618500</v>
      </c>
      <c r="AP58" s="58"/>
      <c r="AQ58" s="58"/>
    </row>
    <row r="59" spans="1:43" ht="45" x14ac:dyDescent="0.25">
      <c r="A59" s="10" t="s">
        <v>95</v>
      </c>
      <c r="B59" s="15" t="s">
        <v>17</v>
      </c>
      <c r="C59" s="16" t="s">
        <v>140</v>
      </c>
      <c r="D59" s="17" t="s">
        <v>141</v>
      </c>
      <c r="E59" s="18" t="s">
        <v>18</v>
      </c>
      <c r="F59" s="17" t="s">
        <v>190</v>
      </c>
      <c r="G59" s="53">
        <v>370</v>
      </c>
      <c r="H59" s="11" t="s">
        <v>98</v>
      </c>
      <c r="I59" s="11" t="str">
        <f t="shared" si="15"/>
        <v>29703306</v>
      </c>
      <c r="J59" s="62" t="s">
        <v>142</v>
      </c>
      <c r="K59" s="23" t="s">
        <v>185</v>
      </c>
      <c r="L59" s="23">
        <v>80101500</v>
      </c>
      <c r="M59" s="20" t="s">
        <v>193</v>
      </c>
      <c r="N59" s="14">
        <v>43489</v>
      </c>
      <c r="O59" s="55">
        <v>10.5</v>
      </c>
      <c r="P59" s="27" t="s">
        <v>169</v>
      </c>
      <c r="Q59" s="64" t="s">
        <v>144</v>
      </c>
      <c r="R59" s="13">
        <f t="shared" si="17"/>
        <v>41181000</v>
      </c>
      <c r="S59" s="68">
        <f t="shared" si="14"/>
        <v>41181000</v>
      </c>
      <c r="T59" s="27" t="s">
        <v>145</v>
      </c>
      <c r="U59" s="28" t="s">
        <v>146</v>
      </c>
      <c r="V59" s="56" t="s">
        <v>191</v>
      </c>
      <c r="W59" s="56"/>
      <c r="X59" s="56"/>
      <c r="Y59" s="57">
        <f t="shared" si="12"/>
        <v>41181000</v>
      </c>
      <c r="Z59" s="56"/>
      <c r="AA59" s="12" t="s">
        <v>31</v>
      </c>
      <c r="AB59" s="56"/>
      <c r="AC59" s="56"/>
      <c r="AD59" s="56"/>
      <c r="AE59" s="56"/>
      <c r="AF59" s="13">
        <v>3922000</v>
      </c>
      <c r="AG59" s="13">
        <v>3922000</v>
      </c>
      <c r="AH59" s="13">
        <v>3922000</v>
      </c>
      <c r="AI59" s="13">
        <v>3922000</v>
      </c>
      <c r="AJ59" s="13">
        <v>3922000</v>
      </c>
      <c r="AK59" s="13">
        <v>3922000</v>
      </c>
      <c r="AL59" s="13">
        <v>3922000</v>
      </c>
      <c r="AM59" s="13">
        <v>3922000</v>
      </c>
      <c r="AN59" s="13">
        <v>3922000</v>
      </c>
      <c r="AO59" s="13">
        <v>5883000</v>
      </c>
      <c r="AP59" s="58"/>
      <c r="AQ59" s="58"/>
    </row>
    <row r="60" spans="1:43" ht="67.5" x14ac:dyDescent="0.25">
      <c r="A60" s="10" t="s">
        <v>95</v>
      </c>
      <c r="B60" s="15" t="s">
        <v>17</v>
      </c>
      <c r="C60" s="16" t="s">
        <v>140</v>
      </c>
      <c r="D60" s="17" t="s">
        <v>141</v>
      </c>
      <c r="E60" s="18" t="s">
        <v>18</v>
      </c>
      <c r="F60" s="17" t="s">
        <v>190</v>
      </c>
      <c r="G60" s="53">
        <v>370</v>
      </c>
      <c r="H60" s="11" t="s">
        <v>98</v>
      </c>
      <c r="I60" s="11" t="str">
        <f t="shared" si="15"/>
        <v>29703306</v>
      </c>
      <c r="J60" s="62" t="s">
        <v>142</v>
      </c>
      <c r="K60" s="23" t="s">
        <v>185</v>
      </c>
      <c r="L60" s="23">
        <v>80101500</v>
      </c>
      <c r="M60" s="20" t="s">
        <v>194</v>
      </c>
      <c r="N60" s="14">
        <v>43489</v>
      </c>
      <c r="O60" s="55">
        <v>10.5</v>
      </c>
      <c r="P60" s="27" t="s">
        <v>169</v>
      </c>
      <c r="Q60" s="64" t="s">
        <v>144</v>
      </c>
      <c r="R60" s="13">
        <f t="shared" si="17"/>
        <v>58821000</v>
      </c>
      <c r="S60" s="68">
        <f t="shared" si="14"/>
        <v>58821000</v>
      </c>
      <c r="T60" s="27" t="s">
        <v>145</v>
      </c>
      <c r="U60" s="28" t="s">
        <v>146</v>
      </c>
      <c r="V60" s="56" t="s">
        <v>171</v>
      </c>
      <c r="W60" s="56"/>
      <c r="X60" s="56"/>
      <c r="Y60" s="57">
        <f t="shared" si="12"/>
        <v>58821000</v>
      </c>
      <c r="Z60" s="56"/>
      <c r="AA60" s="12" t="s">
        <v>32</v>
      </c>
      <c r="AB60" s="56"/>
      <c r="AC60" s="56"/>
      <c r="AD60" s="56"/>
      <c r="AE60" s="56"/>
      <c r="AF60" s="13">
        <v>5602000</v>
      </c>
      <c r="AG60" s="13">
        <v>5602000</v>
      </c>
      <c r="AH60" s="13">
        <v>5602000</v>
      </c>
      <c r="AI60" s="13">
        <v>5602000</v>
      </c>
      <c r="AJ60" s="13">
        <v>5602000</v>
      </c>
      <c r="AK60" s="13">
        <v>5602000</v>
      </c>
      <c r="AL60" s="13">
        <v>5602000</v>
      </c>
      <c r="AM60" s="13">
        <v>5602000</v>
      </c>
      <c r="AN60" s="13">
        <v>5602000</v>
      </c>
      <c r="AO60" s="13">
        <v>8403000</v>
      </c>
      <c r="AP60" s="58"/>
      <c r="AQ60" s="58"/>
    </row>
    <row r="61" spans="1:43" ht="45" x14ac:dyDescent="0.25">
      <c r="A61" s="10" t="s">
        <v>95</v>
      </c>
      <c r="B61" s="15" t="s">
        <v>17</v>
      </c>
      <c r="C61" s="16" t="s">
        <v>140</v>
      </c>
      <c r="D61" s="17" t="s">
        <v>155</v>
      </c>
      <c r="E61" s="18" t="s">
        <v>18</v>
      </c>
      <c r="F61" s="17" t="s">
        <v>189</v>
      </c>
      <c r="G61" s="53">
        <v>370</v>
      </c>
      <c r="H61" s="11" t="s">
        <v>98</v>
      </c>
      <c r="I61" s="11" t="str">
        <f t="shared" ref="I61" si="18">+D61</f>
        <v>29703307</v>
      </c>
      <c r="J61" s="62" t="s">
        <v>142</v>
      </c>
      <c r="K61" s="23" t="s">
        <v>185</v>
      </c>
      <c r="L61" s="23">
        <v>80101500</v>
      </c>
      <c r="M61" s="20" t="s">
        <v>192</v>
      </c>
      <c r="N61" s="14">
        <v>43489</v>
      </c>
      <c r="O61" s="55">
        <v>10.5</v>
      </c>
      <c r="P61" s="27" t="s">
        <v>169</v>
      </c>
      <c r="Q61" s="64" t="s">
        <v>144</v>
      </c>
      <c r="R61" s="13">
        <f t="shared" si="17"/>
        <v>58821000</v>
      </c>
      <c r="S61" s="68">
        <f t="shared" si="14"/>
        <v>58821000</v>
      </c>
      <c r="T61" s="27" t="s">
        <v>145</v>
      </c>
      <c r="U61" s="28" t="s">
        <v>146</v>
      </c>
      <c r="V61" s="56" t="s">
        <v>147</v>
      </c>
      <c r="W61" s="56"/>
      <c r="X61" s="56"/>
      <c r="Y61" s="57">
        <f t="shared" si="12"/>
        <v>58821000</v>
      </c>
      <c r="Z61" s="56"/>
      <c r="AA61" s="12" t="s">
        <v>33</v>
      </c>
      <c r="AB61" s="56"/>
      <c r="AC61" s="56"/>
      <c r="AD61" s="56"/>
      <c r="AE61" s="56"/>
      <c r="AF61" s="13">
        <v>5602000</v>
      </c>
      <c r="AG61" s="13">
        <v>5602000</v>
      </c>
      <c r="AH61" s="13">
        <v>5602000</v>
      </c>
      <c r="AI61" s="13">
        <v>5602000</v>
      </c>
      <c r="AJ61" s="13">
        <v>5602000</v>
      </c>
      <c r="AK61" s="13">
        <v>5602000</v>
      </c>
      <c r="AL61" s="13">
        <v>5602000</v>
      </c>
      <c r="AM61" s="13">
        <v>5602000</v>
      </c>
      <c r="AN61" s="13">
        <v>5602000</v>
      </c>
      <c r="AO61" s="13">
        <v>8403000</v>
      </c>
      <c r="AP61" s="58"/>
      <c r="AQ61" s="58"/>
    </row>
    <row r="62" spans="1:43" ht="56.25" x14ac:dyDescent="0.25">
      <c r="A62" s="10" t="s">
        <v>95</v>
      </c>
      <c r="B62" s="15" t="s">
        <v>17</v>
      </c>
      <c r="C62" s="16" t="s">
        <v>140</v>
      </c>
      <c r="D62" s="17" t="s">
        <v>141</v>
      </c>
      <c r="E62" s="18" t="s">
        <v>18</v>
      </c>
      <c r="F62" s="17" t="s">
        <v>190</v>
      </c>
      <c r="G62" s="53">
        <v>370</v>
      </c>
      <c r="H62" s="11" t="s">
        <v>98</v>
      </c>
      <c r="I62" s="11" t="str">
        <f t="shared" si="15"/>
        <v>29703306</v>
      </c>
      <c r="J62" s="62" t="s">
        <v>142</v>
      </c>
      <c r="K62" s="23" t="s">
        <v>185</v>
      </c>
      <c r="L62" s="23">
        <v>80101500</v>
      </c>
      <c r="M62" s="20" t="s">
        <v>195</v>
      </c>
      <c r="N62" s="14">
        <v>43489</v>
      </c>
      <c r="O62" s="55">
        <v>10</v>
      </c>
      <c r="P62" s="27" t="s">
        <v>169</v>
      </c>
      <c r="Q62" s="64" t="s">
        <v>144</v>
      </c>
      <c r="R62" s="13">
        <f t="shared" si="17"/>
        <v>41480000</v>
      </c>
      <c r="S62" s="68">
        <f t="shared" si="14"/>
        <v>41480000</v>
      </c>
      <c r="T62" s="27" t="s">
        <v>145</v>
      </c>
      <c r="U62" s="28" t="s">
        <v>146</v>
      </c>
      <c r="V62" s="56" t="s">
        <v>147</v>
      </c>
      <c r="W62" s="56"/>
      <c r="X62" s="56"/>
      <c r="Y62" s="57">
        <f t="shared" si="12"/>
        <v>41480000</v>
      </c>
      <c r="Z62" s="56"/>
      <c r="AA62" s="12" t="s">
        <v>34</v>
      </c>
      <c r="AB62" s="56"/>
      <c r="AC62" s="56"/>
      <c r="AD62" s="56"/>
      <c r="AE62" s="56"/>
      <c r="AF62" s="13">
        <v>4148000</v>
      </c>
      <c r="AG62" s="13">
        <v>4148000</v>
      </c>
      <c r="AH62" s="13">
        <v>4148000</v>
      </c>
      <c r="AI62" s="13">
        <v>4148000</v>
      </c>
      <c r="AJ62" s="13">
        <v>4148000</v>
      </c>
      <c r="AK62" s="13">
        <v>4148000</v>
      </c>
      <c r="AL62" s="13">
        <v>4148000</v>
      </c>
      <c r="AM62" s="13">
        <v>4148000</v>
      </c>
      <c r="AN62" s="13">
        <v>4148000</v>
      </c>
      <c r="AO62" s="13">
        <v>4148000</v>
      </c>
      <c r="AP62" s="58"/>
      <c r="AQ62" s="58"/>
    </row>
    <row r="63" spans="1:43" ht="33.75" x14ac:dyDescent="0.25">
      <c r="A63" s="10" t="s">
        <v>95</v>
      </c>
      <c r="B63" s="15" t="s">
        <v>17</v>
      </c>
      <c r="C63" s="16" t="s">
        <v>140</v>
      </c>
      <c r="D63" s="17" t="s">
        <v>141</v>
      </c>
      <c r="E63" s="18" t="s">
        <v>18</v>
      </c>
      <c r="F63" s="17" t="s">
        <v>190</v>
      </c>
      <c r="G63" s="53">
        <v>370</v>
      </c>
      <c r="H63" s="11" t="s">
        <v>98</v>
      </c>
      <c r="I63" s="11" t="str">
        <f t="shared" si="15"/>
        <v>29703306</v>
      </c>
      <c r="J63" s="62" t="s">
        <v>142</v>
      </c>
      <c r="K63" s="23" t="s">
        <v>185</v>
      </c>
      <c r="L63" s="23">
        <v>80101500</v>
      </c>
      <c r="M63" s="20" t="s">
        <v>196</v>
      </c>
      <c r="N63" s="14">
        <v>43489</v>
      </c>
      <c r="O63" s="55">
        <v>10.5</v>
      </c>
      <c r="P63" s="27" t="s">
        <v>169</v>
      </c>
      <c r="Q63" s="64" t="s">
        <v>144</v>
      </c>
      <c r="R63" s="13">
        <f t="shared" si="17"/>
        <v>43554000</v>
      </c>
      <c r="S63" s="68">
        <f t="shared" si="14"/>
        <v>43554000</v>
      </c>
      <c r="T63" s="27" t="s">
        <v>145</v>
      </c>
      <c r="U63" s="28" t="s">
        <v>146</v>
      </c>
      <c r="V63" s="56" t="s">
        <v>191</v>
      </c>
      <c r="W63" s="56"/>
      <c r="X63" s="56"/>
      <c r="Y63" s="57">
        <f t="shared" si="12"/>
        <v>43554000</v>
      </c>
      <c r="Z63" s="56"/>
      <c r="AA63" s="12" t="s">
        <v>35</v>
      </c>
      <c r="AB63" s="56"/>
      <c r="AC63" s="56"/>
      <c r="AD63" s="56"/>
      <c r="AE63" s="56"/>
      <c r="AF63" s="13">
        <v>4148000</v>
      </c>
      <c r="AG63" s="13">
        <v>4148000</v>
      </c>
      <c r="AH63" s="13">
        <v>4148000</v>
      </c>
      <c r="AI63" s="13">
        <v>4148000</v>
      </c>
      <c r="AJ63" s="13">
        <v>4148000</v>
      </c>
      <c r="AK63" s="13">
        <v>4148000</v>
      </c>
      <c r="AL63" s="13">
        <v>4148000</v>
      </c>
      <c r="AM63" s="13">
        <v>4148000</v>
      </c>
      <c r="AN63" s="13">
        <v>4148000</v>
      </c>
      <c r="AO63" s="13">
        <v>6222000</v>
      </c>
      <c r="AP63" s="58"/>
      <c r="AQ63" s="58"/>
    </row>
    <row r="64" spans="1:43" ht="33.75" x14ac:dyDescent="0.25">
      <c r="A64" s="10" t="s">
        <v>95</v>
      </c>
      <c r="B64" s="15" t="s">
        <v>17</v>
      </c>
      <c r="C64" s="16" t="s">
        <v>140</v>
      </c>
      <c r="D64" s="17" t="s">
        <v>141</v>
      </c>
      <c r="E64" s="18" t="s">
        <v>18</v>
      </c>
      <c r="F64" s="17" t="s">
        <v>190</v>
      </c>
      <c r="G64" s="53">
        <v>370</v>
      </c>
      <c r="H64" s="11" t="s">
        <v>98</v>
      </c>
      <c r="I64" s="11" t="str">
        <f t="shared" si="15"/>
        <v>29703306</v>
      </c>
      <c r="J64" s="62" t="s">
        <v>142</v>
      </c>
      <c r="K64" s="23" t="s">
        <v>185</v>
      </c>
      <c r="L64" s="23">
        <v>80101500</v>
      </c>
      <c r="M64" s="20" t="s">
        <v>197</v>
      </c>
      <c r="N64" s="14">
        <v>43489</v>
      </c>
      <c r="O64" s="55">
        <v>10.5</v>
      </c>
      <c r="P64" s="27" t="s">
        <v>169</v>
      </c>
      <c r="Q64" s="64" t="s">
        <v>144</v>
      </c>
      <c r="R64" s="13">
        <f t="shared" si="17"/>
        <v>42798000</v>
      </c>
      <c r="S64" s="68">
        <f t="shared" si="14"/>
        <v>42798000</v>
      </c>
      <c r="T64" s="27" t="s">
        <v>145</v>
      </c>
      <c r="U64" s="28" t="s">
        <v>146</v>
      </c>
      <c r="V64" s="56" t="s">
        <v>191</v>
      </c>
      <c r="W64" s="56"/>
      <c r="X64" s="56"/>
      <c r="Y64" s="57">
        <f t="shared" si="12"/>
        <v>42798000</v>
      </c>
      <c r="Z64" s="56"/>
      <c r="AA64" s="12" t="s">
        <v>36</v>
      </c>
      <c r="AB64" s="56"/>
      <c r="AC64" s="56"/>
      <c r="AD64" s="56"/>
      <c r="AE64" s="56"/>
      <c r="AF64" s="13">
        <v>4076000</v>
      </c>
      <c r="AG64" s="13">
        <v>4076000</v>
      </c>
      <c r="AH64" s="13">
        <v>4076000</v>
      </c>
      <c r="AI64" s="13">
        <v>4076000</v>
      </c>
      <c r="AJ64" s="13">
        <v>4076000</v>
      </c>
      <c r="AK64" s="13">
        <v>4076000</v>
      </c>
      <c r="AL64" s="13">
        <v>4076000</v>
      </c>
      <c r="AM64" s="13">
        <v>4076000</v>
      </c>
      <c r="AN64" s="13">
        <v>4076000</v>
      </c>
      <c r="AO64" s="13">
        <v>6114000</v>
      </c>
      <c r="AP64" s="58"/>
      <c r="AQ64" s="58"/>
    </row>
    <row r="65" spans="1:45" ht="45" x14ac:dyDescent="0.25">
      <c r="A65" s="10" t="s">
        <v>95</v>
      </c>
      <c r="B65" s="15" t="s">
        <v>17</v>
      </c>
      <c r="C65" s="16" t="s">
        <v>140</v>
      </c>
      <c r="D65" s="17" t="s">
        <v>141</v>
      </c>
      <c r="E65" s="18" t="s">
        <v>18</v>
      </c>
      <c r="F65" s="17" t="s">
        <v>190</v>
      </c>
      <c r="G65" s="53">
        <v>370</v>
      </c>
      <c r="H65" s="11" t="s">
        <v>98</v>
      </c>
      <c r="I65" s="11" t="str">
        <f t="shared" si="15"/>
        <v>29703306</v>
      </c>
      <c r="J65" s="62" t="s">
        <v>142</v>
      </c>
      <c r="K65" s="23" t="s">
        <v>185</v>
      </c>
      <c r="L65" s="23">
        <v>80101500</v>
      </c>
      <c r="M65" s="20" t="s">
        <v>104</v>
      </c>
      <c r="N65" s="14">
        <v>43489</v>
      </c>
      <c r="O65" s="55">
        <v>10.5</v>
      </c>
      <c r="P65" s="27" t="s">
        <v>169</v>
      </c>
      <c r="Q65" s="64" t="s">
        <v>144</v>
      </c>
      <c r="R65" s="67">
        <f t="shared" si="17"/>
        <v>64428000</v>
      </c>
      <c r="S65" s="67">
        <f t="shared" si="14"/>
        <v>64428000</v>
      </c>
      <c r="T65" s="27" t="s">
        <v>145</v>
      </c>
      <c r="U65" s="28" t="s">
        <v>146</v>
      </c>
      <c r="V65" s="56" t="s">
        <v>170</v>
      </c>
      <c r="W65" s="56"/>
      <c r="X65" s="56"/>
      <c r="Y65" s="57">
        <f t="shared" si="12"/>
        <v>64428000</v>
      </c>
      <c r="Z65" s="56"/>
      <c r="AA65" s="12" t="s">
        <v>10</v>
      </c>
      <c r="AB65" s="56"/>
      <c r="AC65" s="56"/>
      <c r="AD65" s="56"/>
      <c r="AE65" s="56"/>
      <c r="AF65" s="13">
        <v>6136000</v>
      </c>
      <c r="AG65" s="13">
        <v>6136000</v>
      </c>
      <c r="AH65" s="13">
        <v>6136000</v>
      </c>
      <c r="AI65" s="13">
        <v>6136000</v>
      </c>
      <c r="AJ65" s="13">
        <v>6136000</v>
      </c>
      <c r="AK65" s="13">
        <v>6136000</v>
      </c>
      <c r="AL65" s="13">
        <v>6136000</v>
      </c>
      <c r="AM65" s="13">
        <v>6136000</v>
      </c>
      <c r="AN65" s="13">
        <v>6136000</v>
      </c>
      <c r="AO65" s="13">
        <v>9204000</v>
      </c>
      <c r="AP65" s="58"/>
      <c r="AQ65" s="58"/>
    </row>
    <row r="66" spans="1:45" s="33" customFormat="1" ht="101.25" x14ac:dyDescent="0.2">
      <c r="A66" s="2" t="s">
        <v>95</v>
      </c>
      <c r="B66" s="15" t="s">
        <v>17</v>
      </c>
      <c r="C66" s="16" t="s">
        <v>140</v>
      </c>
      <c r="D66" s="17" t="s">
        <v>153</v>
      </c>
      <c r="E66" s="18" t="s">
        <v>18</v>
      </c>
      <c r="F66" s="17" t="s">
        <v>154</v>
      </c>
      <c r="G66" s="21">
        <v>370</v>
      </c>
      <c r="H66" s="22" t="s">
        <v>98</v>
      </c>
      <c r="I66" s="11" t="str">
        <f>+D66</f>
        <v>29703308</v>
      </c>
      <c r="J66" s="62" t="s">
        <v>142</v>
      </c>
      <c r="K66" s="41" t="s">
        <v>185</v>
      </c>
      <c r="L66" s="41">
        <v>80101500</v>
      </c>
      <c r="M66" s="20" t="s">
        <v>143</v>
      </c>
      <c r="N66" s="14">
        <v>43489</v>
      </c>
      <c r="O66" s="24">
        <v>10.59</v>
      </c>
      <c r="P66" s="27" t="s">
        <v>169</v>
      </c>
      <c r="Q66" s="25" t="s">
        <v>144</v>
      </c>
      <c r="R66" s="26">
        <v>2975790000</v>
      </c>
      <c r="S66" s="69">
        <f t="shared" ref="S66:S89" si="19">+R66</f>
        <v>2975790000</v>
      </c>
      <c r="T66" s="27" t="s">
        <v>145</v>
      </c>
      <c r="U66" s="28" t="s">
        <v>146</v>
      </c>
      <c r="V66" s="27" t="s">
        <v>147</v>
      </c>
      <c r="W66" s="29"/>
      <c r="X66" s="1"/>
      <c r="Y66" s="57">
        <f t="shared" si="12"/>
        <v>2975790000</v>
      </c>
      <c r="Z66" s="27"/>
      <c r="AA66" s="30" t="s">
        <v>148</v>
      </c>
      <c r="AB66" s="52"/>
      <c r="AC66" s="31"/>
      <c r="AD66" s="26"/>
      <c r="AE66" s="26"/>
      <c r="AF66" s="26"/>
      <c r="AG66" s="26"/>
      <c r="AH66" s="26"/>
      <c r="AI66" s="26"/>
      <c r="AJ66" s="26"/>
      <c r="AK66" s="26"/>
      <c r="AL66" s="26">
        <v>892737000</v>
      </c>
      <c r="AM66" s="26">
        <v>1190316000</v>
      </c>
      <c r="AN66" s="26"/>
      <c r="AO66" s="26">
        <v>892737000</v>
      </c>
      <c r="AP66" s="32"/>
      <c r="AQ66" s="32"/>
    </row>
    <row r="67" spans="1:45" s="33" customFormat="1" ht="33.75" x14ac:dyDescent="0.2">
      <c r="A67" s="2" t="s">
        <v>95</v>
      </c>
      <c r="B67" s="15" t="s">
        <v>17</v>
      </c>
      <c r="C67" s="16" t="s">
        <v>140</v>
      </c>
      <c r="D67" s="17" t="s">
        <v>141</v>
      </c>
      <c r="E67" s="18" t="s">
        <v>18</v>
      </c>
      <c r="F67" s="16" t="s">
        <v>140</v>
      </c>
      <c r="G67" s="21">
        <v>370</v>
      </c>
      <c r="H67" s="22" t="s">
        <v>98</v>
      </c>
      <c r="I67" s="17" t="s">
        <v>141</v>
      </c>
      <c r="J67" s="62" t="s">
        <v>142</v>
      </c>
      <c r="K67" s="41" t="s">
        <v>185</v>
      </c>
      <c r="L67" s="41">
        <v>80101500</v>
      </c>
      <c r="M67" s="20" t="s">
        <v>149</v>
      </c>
      <c r="N67" s="14">
        <v>43489</v>
      </c>
      <c r="O67" s="24">
        <v>7</v>
      </c>
      <c r="P67" s="27" t="s">
        <v>169</v>
      </c>
      <c r="Q67" s="25" t="s">
        <v>144</v>
      </c>
      <c r="R67" s="26">
        <v>815500000</v>
      </c>
      <c r="S67" s="69">
        <f t="shared" si="19"/>
        <v>815500000</v>
      </c>
      <c r="T67" s="27" t="s">
        <v>145</v>
      </c>
      <c r="U67" s="28" t="s">
        <v>146</v>
      </c>
      <c r="V67" s="27" t="s">
        <v>147</v>
      </c>
      <c r="W67" s="29"/>
      <c r="X67" s="1"/>
      <c r="Y67" s="57">
        <f t="shared" si="12"/>
        <v>815500000</v>
      </c>
      <c r="Z67" s="27"/>
      <c r="AA67" s="78" t="s">
        <v>150</v>
      </c>
      <c r="AB67" s="52"/>
      <c r="AC67" s="31"/>
      <c r="AD67" s="26"/>
      <c r="AE67" s="26"/>
      <c r="AF67" s="26"/>
      <c r="AG67" s="26"/>
      <c r="AH67" s="26"/>
      <c r="AI67" s="26">
        <v>203875000</v>
      </c>
      <c r="AJ67" s="26"/>
      <c r="AK67" s="26">
        <v>326200000</v>
      </c>
      <c r="AL67" s="26"/>
      <c r="AM67" s="26"/>
      <c r="AN67" s="26">
        <v>285425000</v>
      </c>
      <c r="AO67" s="26"/>
      <c r="AP67" s="32"/>
      <c r="AQ67" s="32"/>
    </row>
    <row r="68" spans="1:45" s="33" customFormat="1" ht="45" x14ac:dyDescent="0.2">
      <c r="A68" s="2" t="s">
        <v>95</v>
      </c>
      <c r="B68" s="15" t="s">
        <v>17</v>
      </c>
      <c r="C68" s="16" t="s">
        <v>140</v>
      </c>
      <c r="D68" s="17" t="s">
        <v>155</v>
      </c>
      <c r="E68" s="18" t="s">
        <v>18</v>
      </c>
      <c r="F68" s="16" t="s">
        <v>140</v>
      </c>
      <c r="G68" s="21">
        <v>370</v>
      </c>
      <c r="H68" s="22" t="s">
        <v>98</v>
      </c>
      <c r="I68" s="17" t="s">
        <v>141</v>
      </c>
      <c r="J68" s="62" t="s">
        <v>142</v>
      </c>
      <c r="K68" s="41" t="s">
        <v>185</v>
      </c>
      <c r="L68" s="41">
        <v>80101500</v>
      </c>
      <c r="M68" s="20" t="s">
        <v>151</v>
      </c>
      <c r="N68" s="14">
        <v>43489</v>
      </c>
      <c r="O68" s="24">
        <v>3.5</v>
      </c>
      <c r="P68" s="27" t="s">
        <v>169</v>
      </c>
      <c r="Q68" s="25" t="s">
        <v>144</v>
      </c>
      <c r="R68" s="26">
        <v>403432680</v>
      </c>
      <c r="S68" s="69">
        <f t="shared" si="19"/>
        <v>403432680</v>
      </c>
      <c r="T68" s="27" t="s">
        <v>145</v>
      </c>
      <c r="U68" s="28" t="s">
        <v>146</v>
      </c>
      <c r="V68" s="27" t="s">
        <v>147</v>
      </c>
      <c r="W68" s="29"/>
      <c r="X68" s="1"/>
      <c r="Y68" s="57">
        <f t="shared" si="12"/>
        <v>403432680</v>
      </c>
      <c r="Z68" s="27"/>
      <c r="AA68" s="78" t="s">
        <v>152</v>
      </c>
      <c r="AB68" s="52"/>
      <c r="AC68" s="31"/>
      <c r="AD68" s="26"/>
      <c r="AE68" s="26"/>
      <c r="AF68" s="26">
        <v>240000000</v>
      </c>
      <c r="AG68" s="26"/>
      <c r="AH68" s="26">
        <v>163432680</v>
      </c>
      <c r="AI68" s="26"/>
      <c r="AJ68" s="26"/>
      <c r="AK68" s="26"/>
      <c r="AL68" s="26"/>
      <c r="AM68" s="26"/>
      <c r="AN68" s="26"/>
      <c r="AO68" s="26"/>
      <c r="AP68" s="32"/>
      <c r="AQ68" s="32"/>
    </row>
    <row r="69" spans="1:45" s="33" customFormat="1" ht="45" x14ac:dyDescent="0.2">
      <c r="A69" s="2"/>
      <c r="B69" s="15" t="s">
        <v>17</v>
      </c>
      <c r="C69" s="16" t="s">
        <v>140</v>
      </c>
      <c r="D69" s="17" t="s">
        <v>141</v>
      </c>
      <c r="E69" s="18" t="s">
        <v>18</v>
      </c>
      <c r="F69" s="16" t="s">
        <v>140</v>
      </c>
      <c r="G69" s="21">
        <v>370</v>
      </c>
      <c r="H69" s="22" t="s">
        <v>98</v>
      </c>
      <c r="I69" s="17" t="s">
        <v>141</v>
      </c>
      <c r="J69" s="62" t="s">
        <v>142</v>
      </c>
      <c r="K69" s="41" t="s">
        <v>185</v>
      </c>
      <c r="L69" s="41">
        <v>80101500</v>
      </c>
      <c r="M69" s="20" t="s">
        <v>151</v>
      </c>
      <c r="N69" s="14">
        <v>43489</v>
      </c>
      <c r="O69" s="24">
        <v>3.5</v>
      </c>
      <c r="P69" s="27" t="s">
        <v>169</v>
      </c>
      <c r="Q69" s="25" t="s">
        <v>144</v>
      </c>
      <c r="R69" s="26">
        <v>196567320</v>
      </c>
      <c r="S69" s="69">
        <f t="shared" ref="S69" si="20">+R69</f>
        <v>196567320</v>
      </c>
      <c r="T69" s="27" t="s">
        <v>145</v>
      </c>
      <c r="U69" s="28" t="s">
        <v>146</v>
      </c>
      <c r="V69" s="27" t="s">
        <v>147</v>
      </c>
      <c r="W69" s="29"/>
      <c r="X69" s="1"/>
      <c r="Y69" s="13">
        <f t="shared" ref="Y69" si="21">+S69</f>
        <v>196567320</v>
      </c>
      <c r="Z69" s="27"/>
      <c r="AA69" s="78" t="s">
        <v>152</v>
      </c>
      <c r="AB69" s="52"/>
      <c r="AC69" s="31"/>
      <c r="AD69" s="26"/>
      <c r="AE69" s="26"/>
      <c r="AF69" s="57"/>
      <c r="AG69" s="26"/>
      <c r="AH69" s="13">
        <v>196567320</v>
      </c>
      <c r="AI69" s="26"/>
      <c r="AJ69" s="13"/>
      <c r="AK69" s="26"/>
      <c r="AL69" s="26"/>
      <c r="AM69" s="26"/>
      <c r="AN69" s="26"/>
      <c r="AO69" s="26"/>
      <c r="AP69" s="32"/>
      <c r="AQ69" s="32"/>
    </row>
    <row r="70" spans="1:45" s="33" customFormat="1" ht="33.75" x14ac:dyDescent="0.2">
      <c r="A70" s="2"/>
      <c r="B70" s="15" t="s">
        <v>17</v>
      </c>
      <c r="C70" s="16" t="s">
        <v>140</v>
      </c>
      <c r="D70" s="17" t="s">
        <v>157</v>
      </c>
      <c r="E70" s="18" t="s">
        <v>178</v>
      </c>
      <c r="F70" s="17" t="s">
        <v>158</v>
      </c>
      <c r="G70" s="21">
        <v>370</v>
      </c>
      <c r="H70" s="22" t="s">
        <v>98</v>
      </c>
      <c r="I70" s="17" t="s">
        <v>157</v>
      </c>
      <c r="J70" s="62" t="s">
        <v>142</v>
      </c>
      <c r="K70" s="23" t="s">
        <v>188</v>
      </c>
      <c r="L70" s="23">
        <v>55121700</v>
      </c>
      <c r="M70" s="20" t="s">
        <v>179</v>
      </c>
      <c r="N70" s="14">
        <v>43489</v>
      </c>
      <c r="O70" s="24">
        <v>6</v>
      </c>
      <c r="P70" s="27" t="s">
        <v>169</v>
      </c>
      <c r="Q70" s="25" t="s">
        <v>180</v>
      </c>
      <c r="R70" s="26">
        <v>2415000</v>
      </c>
      <c r="S70" s="69">
        <f t="shared" si="19"/>
        <v>2415000</v>
      </c>
      <c r="T70" s="27" t="s">
        <v>145</v>
      </c>
      <c r="U70" s="28" t="s">
        <v>146</v>
      </c>
      <c r="V70" s="27" t="s">
        <v>181</v>
      </c>
      <c r="W70" s="29"/>
      <c r="X70" s="1"/>
      <c r="Y70" s="57">
        <f t="shared" si="12"/>
        <v>2415000</v>
      </c>
      <c r="Z70" s="27"/>
      <c r="AA70" s="12" t="s">
        <v>182</v>
      </c>
      <c r="AB70" s="52"/>
      <c r="AC70" s="31"/>
      <c r="AD70" s="26"/>
      <c r="AE70" s="26"/>
      <c r="AF70" s="26"/>
      <c r="AG70" s="26">
        <f>+Y70</f>
        <v>2415000</v>
      </c>
      <c r="AH70" s="26"/>
      <c r="AI70" s="26"/>
      <c r="AJ70" s="26"/>
      <c r="AK70" s="26"/>
      <c r="AL70" s="26"/>
      <c r="AM70" s="26"/>
      <c r="AN70" s="26"/>
      <c r="AO70" s="26"/>
      <c r="AP70" s="32"/>
      <c r="AQ70" s="32"/>
    </row>
    <row r="71" spans="1:45" s="33" customFormat="1" ht="22.5" x14ac:dyDescent="0.2">
      <c r="A71" s="2"/>
      <c r="B71" s="15" t="s">
        <v>17</v>
      </c>
      <c r="C71" s="16" t="s">
        <v>156</v>
      </c>
      <c r="D71" s="17" t="s">
        <v>157</v>
      </c>
      <c r="E71" s="18" t="s">
        <v>18</v>
      </c>
      <c r="F71" s="17" t="s">
        <v>158</v>
      </c>
      <c r="G71" s="21">
        <v>370</v>
      </c>
      <c r="H71" s="22" t="s">
        <v>98</v>
      </c>
      <c r="I71" s="17" t="s">
        <v>157</v>
      </c>
      <c r="J71" s="62" t="s">
        <v>142</v>
      </c>
      <c r="K71" s="23" t="s">
        <v>188</v>
      </c>
      <c r="L71" s="23">
        <v>55121700</v>
      </c>
      <c r="M71" s="20" t="s">
        <v>179</v>
      </c>
      <c r="N71" s="14">
        <v>43489</v>
      </c>
      <c r="O71" s="24">
        <v>6</v>
      </c>
      <c r="P71" s="27" t="s">
        <v>169</v>
      </c>
      <c r="Q71" s="25" t="s">
        <v>144</v>
      </c>
      <c r="R71" s="26">
        <v>1000000000</v>
      </c>
      <c r="S71" s="69">
        <f t="shared" si="19"/>
        <v>1000000000</v>
      </c>
      <c r="T71" s="27" t="s">
        <v>145</v>
      </c>
      <c r="U71" s="28" t="s">
        <v>146</v>
      </c>
      <c r="V71" s="27" t="s">
        <v>181</v>
      </c>
      <c r="W71" s="29"/>
      <c r="X71" s="1"/>
      <c r="Y71" s="57">
        <f t="shared" si="12"/>
        <v>1000000000</v>
      </c>
      <c r="Z71" s="27"/>
      <c r="AA71" s="63" t="s">
        <v>186</v>
      </c>
      <c r="AB71" s="52"/>
      <c r="AC71" s="31"/>
      <c r="AD71" s="26"/>
      <c r="AE71" s="26"/>
      <c r="AF71" s="26">
        <v>334000000</v>
      </c>
      <c r="AG71" s="26"/>
      <c r="AH71" s="26">
        <v>334000000</v>
      </c>
      <c r="AI71" s="26"/>
      <c r="AJ71" s="26">
        <v>332000000</v>
      </c>
      <c r="AK71" s="26"/>
      <c r="AL71" s="26"/>
      <c r="AM71" s="26"/>
      <c r="AN71" s="26"/>
      <c r="AO71" s="26"/>
      <c r="AP71" s="32"/>
      <c r="AQ71" s="32"/>
    </row>
    <row r="72" spans="1:45" s="33" customFormat="1" ht="22.5" x14ac:dyDescent="0.2">
      <c r="A72" s="2"/>
      <c r="B72" s="15" t="s">
        <v>17</v>
      </c>
      <c r="C72" s="16" t="s">
        <v>140</v>
      </c>
      <c r="D72" s="17" t="s">
        <v>157</v>
      </c>
      <c r="E72" s="18" t="s">
        <v>18</v>
      </c>
      <c r="F72" s="17" t="s">
        <v>158</v>
      </c>
      <c r="G72" s="21">
        <v>370</v>
      </c>
      <c r="H72" s="22" t="s">
        <v>98</v>
      </c>
      <c r="I72" s="17" t="s">
        <v>157</v>
      </c>
      <c r="J72" s="62" t="s">
        <v>142</v>
      </c>
      <c r="K72" s="23" t="s">
        <v>188</v>
      </c>
      <c r="L72" s="23">
        <v>55121700</v>
      </c>
      <c r="M72" s="20" t="s">
        <v>179</v>
      </c>
      <c r="N72" s="14">
        <v>43489</v>
      </c>
      <c r="O72" s="24">
        <v>6</v>
      </c>
      <c r="P72" s="27" t="s">
        <v>169</v>
      </c>
      <c r="Q72" s="25" t="s">
        <v>144</v>
      </c>
      <c r="R72" s="26">
        <v>1580804460</v>
      </c>
      <c r="S72" s="69">
        <f t="shared" si="19"/>
        <v>1580804460</v>
      </c>
      <c r="T72" s="27" t="s">
        <v>145</v>
      </c>
      <c r="U72" s="28" t="s">
        <v>146</v>
      </c>
      <c r="V72" s="27" t="s">
        <v>181</v>
      </c>
      <c r="W72" s="29"/>
      <c r="X72" s="1"/>
      <c r="Y72" s="57">
        <f t="shared" si="12"/>
        <v>1580804460</v>
      </c>
      <c r="Z72" s="27"/>
      <c r="AA72" s="12" t="s">
        <v>182</v>
      </c>
      <c r="AB72" s="52"/>
      <c r="AC72" s="31"/>
      <c r="AD72" s="26"/>
      <c r="AE72" s="26"/>
      <c r="AF72" s="26"/>
      <c r="AG72" s="26">
        <v>527000000</v>
      </c>
      <c r="AH72" s="26"/>
      <c r="AI72" s="26">
        <v>527000000</v>
      </c>
      <c r="AJ72" s="26"/>
      <c r="AK72" s="26">
        <v>526804460</v>
      </c>
      <c r="AL72" s="26"/>
      <c r="AM72" s="26"/>
      <c r="AN72" s="26"/>
      <c r="AO72" s="26"/>
      <c r="AP72" s="32"/>
      <c r="AQ72" s="32"/>
    </row>
    <row r="73" spans="1:45" ht="45" x14ac:dyDescent="0.25">
      <c r="A73" s="10" t="s">
        <v>95</v>
      </c>
      <c r="B73" s="15" t="s">
        <v>37</v>
      </c>
      <c r="C73" s="16" t="s">
        <v>159</v>
      </c>
      <c r="D73" s="17" t="s">
        <v>160</v>
      </c>
      <c r="E73" s="18" t="s">
        <v>2</v>
      </c>
      <c r="F73" s="17" t="s">
        <v>113</v>
      </c>
      <c r="G73" s="21">
        <v>615</v>
      </c>
      <c r="H73" s="11" t="s">
        <v>98</v>
      </c>
      <c r="I73" s="11" t="str">
        <f t="shared" si="9"/>
        <v>29701803</v>
      </c>
      <c r="J73" s="40" t="s">
        <v>161</v>
      </c>
      <c r="K73" s="23" t="s">
        <v>185</v>
      </c>
      <c r="L73" s="23">
        <v>80101500</v>
      </c>
      <c r="M73" s="20" t="s">
        <v>134</v>
      </c>
      <c r="N73" s="14">
        <v>43489</v>
      </c>
      <c r="O73" s="55">
        <v>10.5</v>
      </c>
      <c r="P73" s="27" t="s">
        <v>169</v>
      </c>
      <c r="Q73" s="64" t="s">
        <v>165</v>
      </c>
      <c r="R73" s="67">
        <v>62212500</v>
      </c>
      <c r="S73" s="69">
        <f t="shared" si="19"/>
        <v>62212500</v>
      </c>
      <c r="T73" s="27" t="s">
        <v>145</v>
      </c>
      <c r="U73" s="28" t="s">
        <v>146</v>
      </c>
      <c r="V73" s="56" t="s">
        <v>166</v>
      </c>
      <c r="W73" s="56"/>
      <c r="X73" s="56"/>
      <c r="Y73" s="57">
        <f t="shared" si="12"/>
        <v>62212500</v>
      </c>
      <c r="Z73" s="56"/>
      <c r="AA73" s="12" t="s">
        <v>38</v>
      </c>
      <c r="AB73" s="56"/>
      <c r="AC73" s="56"/>
      <c r="AD73" s="56"/>
      <c r="AE73" s="56"/>
      <c r="AF73" s="13">
        <v>5925000</v>
      </c>
      <c r="AG73" s="13">
        <v>5925000</v>
      </c>
      <c r="AH73" s="13">
        <v>5925000</v>
      </c>
      <c r="AI73" s="13">
        <v>5925000</v>
      </c>
      <c r="AJ73" s="13">
        <v>5925000</v>
      </c>
      <c r="AK73" s="13">
        <v>5925000</v>
      </c>
      <c r="AL73" s="13">
        <v>5925000</v>
      </c>
      <c r="AM73" s="13">
        <v>5925000</v>
      </c>
      <c r="AN73" s="13">
        <v>5925000</v>
      </c>
      <c r="AO73" s="13">
        <v>8887500</v>
      </c>
      <c r="AP73" s="58"/>
      <c r="AQ73" s="58"/>
      <c r="AS73" s="73"/>
    </row>
    <row r="74" spans="1:45" ht="45" x14ac:dyDescent="0.25">
      <c r="A74" s="10" t="s">
        <v>95</v>
      </c>
      <c r="B74" s="15" t="s">
        <v>37</v>
      </c>
      <c r="C74" s="16" t="s">
        <v>159</v>
      </c>
      <c r="D74" s="17" t="s">
        <v>160</v>
      </c>
      <c r="E74" s="18" t="s">
        <v>2</v>
      </c>
      <c r="F74" s="17" t="s">
        <v>113</v>
      </c>
      <c r="G74" s="21">
        <v>615</v>
      </c>
      <c r="H74" s="11" t="s">
        <v>98</v>
      </c>
      <c r="I74" s="11" t="str">
        <f t="shared" si="9"/>
        <v>29701803</v>
      </c>
      <c r="J74" s="40" t="s">
        <v>161</v>
      </c>
      <c r="K74" s="23" t="s">
        <v>185</v>
      </c>
      <c r="L74" s="23">
        <v>80101500</v>
      </c>
      <c r="M74" s="20" t="s">
        <v>135</v>
      </c>
      <c r="N74" s="14">
        <v>43489</v>
      </c>
      <c r="O74" s="55">
        <v>10.5</v>
      </c>
      <c r="P74" s="27" t="s">
        <v>169</v>
      </c>
      <c r="Q74" s="64" t="s">
        <v>165</v>
      </c>
      <c r="R74" s="58">
        <v>53329500</v>
      </c>
      <c r="S74" s="69">
        <f t="shared" si="19"/>
        <v>53329500</v>
      </c>
      <c r="T74" s="27" t="s">
        <v>145</v>
      </c>
      <c r="U74" s="28" t="s">
        <v>146</v>
      </c>
      <c r="V74" s="56" t="s">
        <v>166</v>
      </c>
      <c r="W74" s="56"/>
      <c r="X74" s="56"/>
      <c r="Y74" s="57">
        <f t="shared" si="12"/>
        <v>53329500</v>
      </c>
      <c r="Z74" s="56"/>
      <c r="AA74" s="12" t="s">
        <v>39</v>
      </c>
      <c r="AB74" s="56"/>
      <c r="AC74" s="56"/>
      <c r="AD74" s="56"/>
      <c r="AE74" s="56"/>
      <c r="AF74" s="13">
        <v>5079000</v>
      </c>
      <c r="AG74" s="13">
        <v>5079000</v>
      </c>
      <c r="AH74" s="13">
        <v>5079000</v>
      </c>
      <c r="AI74" s="13">
        <v>5079000</v>
      </c>
      <c r="AJ74" s="13">
        <v>5079000</v>
      </c>
      <c r="AK74" s="13">
        <v>5079000</v>
      </c>
      <c r="AL74" s="13">
        <v>5079000</v>
      </c>
      <c r="AM74" s="13">
        <v>5079000</v>
      </c>
      <c r="AN74" s="13">
        <v>5079000</v>
      </c>
      <c r="AO74" s="13">
        <v>7618500</v>
      </c>
      <c r="AP74" s="58"/>
      <c r="AQ74" s="58"/>
      <c r="AS74" s="73"/>
    </row>
    <row r="75" spans="1:45" ht="56.25" x14ac:dyDescent="0.25">
      <c r="A75" s="10" t="s">
        <v>95</v>
      </c>
      <c r="B75" s="15" t="s">
        <v>37</v>
      </c>
      <c r="C75" s="16" t="s">
        <v>159</v>
      </c>
      <c r="D75" s="17" t="s">
        <v>160</v>
      </c>
      <c r="E75" s="18" t="s">
        <v>2</v>
      </c>
      <c r="F75" s="17" t="s">
        <v>113</v>
      </c>
      <c r="G75" s="21">
        <v>615</v>
      </c>
      <c r="H75" s="11" t="s">
        <v>98</v>
      </c>
      <c r="I75" s="11" t="str">
        <f t="shared" si="9"/>
        <v>29701803</v>
      </c>
      <c r="J75" s="40" t="s">
        <v>161</v>
      </c>
      <c r="K75" s="23" t="s">
        <v>185</v>
      </c>
      <c r="L75" s="23">
        <v>80101500</v>
      </c>
      <c r="M75" s="20" t="s">
        <v>136</v>
      </c>
      <c r="N75" s="14">
        <v>43489</v>
      </c>
      <c r="O75" s="55">
        <v>10.5</v>
      </c>
      <c r="P75" s="27" t="s">
        <v>169</v>
      </c>
      <c r="Q75" s="64" t="s">
        <v>165</v>
      </c>
      <c r="R75" s="58">
        <v>33327000</v>
      </c>
      <c r="S75" s="69">
        <f t="shared" si="19"/>
        <v>33327000</v>
      </c>
      <c r="T75" s="27" t="s">
        <v>145</v>
      </c>
      <c r="U75" s="28" t="s">
        <v>146</v>
      </c>
      <c r="V75" s="56" t="s">
        <v>166</v>
      </c>
      <c r="W75" s="56"/>
      <c r="X75" s="56"/>
      <c r="Y75" s="57">
        <f t="shared" si="12"/>
        <v>33327000</v>
      </c>
      <c r="Z75" s="56"/>
      <c r="AA75" s="12" t="s">
        <v>40</v>
      </c>
      <c r="AB75" s="56"/>
      <c r="AC75" s="56"/>
      <c r="AD75" s="56"/>
      <c r="AE75" s="56"/>
      <c r="AF75" s="13">
        <v>3174000</v>
      </c>
      <c r="AG75" s="13">
        <v>3174000</v>
      </c>
      <c r="AH75" s="13">
        <v>3174000</v>
      </c>
      <c r="AI75" s="13">
        <v>3174000</v>
      </c>
      <c r="AJ75" s="13">
        <v>3174000</v>
      </c>
      <c r="AK75" s="13">
        <v>3174000</v>
      </c>
      <c r="AL75" s="13">
        <v>3174000</v>
      </c>
      <c r="AM75" s="13">
        <v>3174000</v>
      </c>
      <c r="AN75" s="13">
        <v>3174000</v>
      </c>
      <c r="AO75" s="13">
        <v>4761000</v>
      </c>
      <c r="AP75" s="58"/>
      <c r="AQ75" s="58"/>
      <c r="AS75" s="73"/>
    </row>
    <row r="76" spans="1:45" ht="56.25" x14ac:dyDescent="0.25">
      <c r="A76" s="10" t="s">
        <v>95</v>
      </c>
      <c r="B76" s="15" t="s">
        <v>37</v>
      </c>
      <c r="C76" s="16" t="s">
        <v>159</v>
      </c>
      <c r="D76" s="17" t="s">
        <v>160</v>
      </c>
      <c r="E76" s="18" t="s">
        <v>2</v>
      </c>
      <c r="F76" s="17" t="s">
        <v>113</v>
      </c>
      <c r="G76" s="21">
        <v>615</v>
      </c>
      <c r="H76" s="11" t="s">
        <v>98</v>
      </c>
      <c r="I76" s="11" t="str">
        <f t="shared" si="9"/>
        <v>29701803</v>
      </c>
      <c r="J76" s="40" t="s">
        <v>161</v>
      </c>
      <c r="K76" s="23" t="s">
        <v>185</v>
      </c>
      <c r="L76" s="23">
        <v>80101500</v>
      </c>
      <c r="M76" s="20" t="s">
        <v>137</v>
      </c>
      <c r="N76" s="14">
        <v>43489</v>
      </c>
      <c r="O76" s="55">
        <v>10.5</v>
      </c>
      <c r="P76" s="27" t="s">
        <v>169</v>
      </c>
      <c r="Q76" s="64" t="s">
        <v>165</v>
      </c>
      <c r="R76" s="58">
        <v>43554000</v>
      </c>
      <c r="S76" s="69">
        <f t="shared" si="19"/>
        <v>43554000</v>
      </c>
      <c r="T76" s="27" t="s">
        <v>145</v>
      </c>
      <c r="U76" s="28" t="s">
        <v>146</v>
      </c>
      <c r="V76" s="56" t="s">
        <v>166</v>
      </c>
      <c r="W76" s="56"/>
      <c r="X76" s="56"/>
      <c r="Y76" s="57">
        <f t="shared" si="12"/>
        <v>43554000</v>
      </c>
      <c r="Z76" s="56"/>
      <c r="AA76" s="12" t="s">
        <v>41</v>
      </c>
      <c r="AB76" s="56"/>
      <c r="AC76" s="56"/>
      <c r="AD76" s="56"/>
      <c r="AE76" s="56"/>
      <c r="AF76" s="13">
        <v>4148000</v>
      </c>
      <c r="AG76" s="13">
        <v>4148000</v>
      </c>
      <c r="AH76" s="13">
        <v>4148000</v>
      </c>
      <c r="AI76" s="13">
        <v>4148000</v>
      </c>
      <c r="AJ76" s="13">
        <v>4148000</v>
      </c>
      <c r="AK76" s="13">
        <v>4148000</v>
      </c>
      <c r="AL76" s="13">
        <v>4148000</v>
      </c>
      <c r="AM76" s="13">
        <v>4148000</v>
      </c>
      <c r="AN76" s="13">
        <v>4148000</v>
      </c>
      <c r="AO76" s="13">
        <v>6222000</v>
      </c>
      <c r="AP76" s="58"/>
      <c r="AQ76" s="58"/>
      <c r="AS76" s="73"/>
    </row>
    <row r="77" spans="1:45" ht="67.5" x14ac:dyDescent="0.25">
      <c r="A77" s="10" t="s">
        <v>95</v>
      </c>
      <c r="B77" s="15" t="s">
        <v>37</v>
      </c>
      <c r="C77" s="16" t="s">
        <v>159</v>
      </c>
      <c r="D77" s="17" t="s">
        <v>160</v>
      </c>
      <c r="E77" s="18" t="s">
        <v>2</v>
      </c>
      <c r="F77" s="17" t="s">
        <v>113</v>
      </c>
      <c r="G77" s="21">
        <v>615</v>
      </c>
      <c r="H77" s="11" t="s">
        <v>98</v>
      </c>
      <c r="I77" s="11" t="str">
        <f t="shared" si="9"/>
        <v>29701803</v>
      </c>
      <c r="J77" s="40" t="s">
        <v>161</v>
      </c>
      <c r="K77" s="23" t="s">
        <v>185</v>
      </c>
      <c r="L77" s="23">
        <v>80101500</v>
      </c>
      <c r="M77" s="20" t="s">
        <v>138</v>
      </c>
      <c r="N77" s="14">
        <v>43489</v>
      </c>
      <c r="O77" s="55">
        <v>10.5</v>
      </c>
      <c r="P77" s="27" t="s">
        <v>169</v>
      </c>
      <c r="Q77" s="64" t="s">
        <v>165</v>
      </c>
      <c r="R77" s="58">
        <v>43554000</v>
      </c>
      <c r="S77" s="69">
        <f t="shared" si="19"/>
        <v>43554000</v>
      </c>
      <c r="T77" s="27" t="s">
        <v>145</v>
      </c>
      <c r="U77" s="28" t="s">
        <v>146</v>
      </c>
      <c r="V77" s="56" t="s">
        <v>166</v>
      </c>
      <c r="W77" s="56"/>
      <c r="X77" s="56"/>
      <c r="Y77" s="57">
        <f t="shared" si="12"/>
        <v>43554000</v>
      </c>
      <c r="Z77" s="56"/>
      <c r="AA77" s="12" t="s">
        <v>42</v>
      </c>
      <c r="AB77" s="56"/>
      <c r="AC77" s="56"/>
      <c r="AD77" s="56"/>
      <c r="AE77" s="56"/>
      <c r="AF77" s="13">
        <v>4148000</v>
      </c>
      <c r="AG77" s="13">
        <v>4148000</v>
      </c>
      <c r="AH77" s="13">
        <v>4148000</v>
      </c>
      <c r="AI77" s="13">
        <v>4148000</v>
      </c>
      <c r="AJ77" s="13">
        <v>4148000</v>
      </c>
      <c r="AK77" s="13">
        <v>4148000</v>
      </c>
      <c r="AL77" s="13">
        <v>4148000</v>
      </c>
      <c r="AM77" s="13">
        <v>4148000</v>
      </c>
      <c r="AN77" s="13">
        <v>4148000</v>
      </c>
      <c r="AO77" s="13">
        <v>6222000</v>
      </c>
      <c r="AP77" s="58"/>
      <c r="AQ77" s="58"/>
      <c r="AS77" s="73"/>
    </row>
    <row r="78" spans="1:45" ht="56.25" x14ac:dyDescent="0.25">
      <c r="A78" s="10" t="s">
        <v>95</v>
      </c>
      <c r="B78" s="15" t="s">
        <v>37</v>
      </c>
      <c r="C78" s="16" t="s">
        <v>159</v>
      </c>
      <c r="D78" s="17" t="s">
        <v>160</v>
      </c>
      <c r="E78" s="18" t="s">
        <v>2</v>
      </c>
      <c r="F78" s="17" t="s">
        <v>113</v>
      </c>
      <c r="G78" s="21">
        <v>615</v>
      </c>
      <c r="H78" s="11" t="s">
        <v>98</v>
      </c>
      <c r="I78" s="11" t="str">
        <f t="shared" si="9"/>
        <v>29701803</v>
      </c>
      <c r="J78" s="40" t="s">
        <v>161</v>
      </c>
      <c r="K78" s="23" t="s">
        <v>185</v>
      </c>
      <c r="L78" s="23">
        <v>80101500</v>
      </c>
      <c r="M78" s="20" t="s">
        <v>137</v>
      </c>
      <c r="N78" s="14">
        <v>43489</v>
      </c>
      <c r="O78" s="55">
        <v>10.5</v>
      </c>
      <c r="P78" s="27" t="s">
        <v>169</v>
      </c>
      <c r="Q78" s="64" t="s">
        <v>165</v>
      </c>
      <c r="R78" s="58">
        <v>43554000</v>
      </c>
      <c r="S78" s="69">
        <f t="shared" si="19"/>
        <v>43554000</v>
      </c>
      <c r="T78" s="27" t="s">
        <v>145</v>
      </c>
      <c r="U78" s="28" t="s">
        <v>146</v>
      </c>
      <c r="V78" s="56" t="s">
        <v>166</v>
      </c>
      <c r="W78" s="56"/>
      <c r="X78" s="56"/>
      <c r="Y78" s="57">
        <f t="shared" si="12"/>
        <v>43554000</v>
      </c>
      <c r="Z78" s="56"/>
      <c r="AA78" s="12" t="s">
        <v>43</v>
      </c>
      <c r="AB78" s="56"/>
      <c r="AC78" s="56"/>
      <c r="AD78" s="56"/>
      <c r="AE78" s="56"/>
      <c r="AF78" s="13">
        <v>4148000</v>
      </c>
      <c r="AG78" s="13">
        <v>4148000</v>
      </c>
      <c r="AH78" s="13">
        <v>4148000</v>
      </c>
      <c r="AI78" s="13">
        <v>4148000</v>
      </c>
      <c r="AJ78" s="13">
        <v>4148000</v>
      </c>
      <c r="AK78" s="13">
        <v>4148000</v>
      </c>
      <c r="AL78" s="13">
        <v>4148000</v>
      </c>
      <c r="AM78" s="13">
        <v>4148000</v>
      </c>
      <c r="AN78" s="13">
        <v>4148000</v>
      </c>
      <c r="AO78" s="13">
        <v>6222000</v>
      </c>
      <c r="AP78" s="58"/>
      <c r="AQ78" s="58"/>
      <c r="AS78" s="73"/>
    </row>
    <row r="79" spans="1:45" ht="45" x14ac:dyDescent="0.25">
      <c r="A79" s="10" t="s">
        <v>95</v>
      </c>
      <c r="B79" s="15" t="s">
        <v>37</v>
      </c>
      <c r="C79" s="16" t="s">
        <v>159</v>
      </c>
      <c r="D79" s="17" t="s">
        <v>160</v>
      </c>
      <c r="E79" s="18" t="s">
        <v>2</v>
      </c>
      <c r="F79" s="17" t="s">
        <v>113</v>
      </c>
      <c r="G79" s="21">
        <v>615</v>
      </c>
      <c r="H79" s="11" t="s">
        <v>98</v>
      </c>
      <c r="I79" s="11" t="str">
        <f t="shared" si="9"/>
        <v>29701803</v>
      </c>
      <c r="J79" s="40" t="s">
        <v>161</v>
      </c>
      <c r="K79" s="23" t="s">
        <v>185</v>
      </c>
      <c r="L79" s="23">
        <v>80101500</v>
      </c>
      <c r="M79" s="20" t="s">
        <v>204</v>
      </c>
      <c r="N79" s="14">
        <v>43489</v>
      </c>
      <c r="O79" s="55">
        <v>10.5</v>
      </c>
      <c r="P79" s="27" t="s">
        <v>169</v>
      </c>
      <c r="Q79" s="64" t="s">
        <v>165</v>
      </c>
      <c r="R79" s="58">
        <v>43554000</v>
      </c>
      <c r="S79" s="69">
        <f t="shared" si="19"/>
        <v>43554000</v>
      </c>
      <c r="T79" s="27" t="s">
        <v>145</v>
      </c>
      <c r="U79" s="28" t="s">
        <v>146</v>
      </c>
      <c r="V79" s="56" t="s">
        <v>166</v>
      </c>
      <c r="W79" s="56"/>
      <c r="X79" s="56"/>
      <c r="Y79" s="57">
        <f t="shared" si="12"/>
        <v>43554000</v>
      </c>
      <c r="Z79" s="56"/>
      <c r="AA79" s="12" t="s">
        <v>44</v>
      </c>
      <c r="AB79" s="56"/>
      <c r="AC79" s="56"/>
      <c r="AD79" s="56"/>
      <c r="AE79" s="56"/>
      <c r="AF79" s="13">
        <v>4148000</v>
      </c>
      <c r="AG79" s="13">
        <v>4148000</v>
      </c>
      <c r="AH79" s="13">
        <v>4148000</v>
      </c>
      <c r="AI79" s="13">
        <v>4148000</v>
      </c>
      <c r="AJ79" s="13">
        <v>4148000</v>
      </c>
      <c r="AK79" s="13">
        <v>4148000</v>
      </c>
      <c r="AL79" s="13">
        <v>4148000</v>
      </c>
      <c r="AM79" s="13">
        <v>4148000</v>
      </c>
      <c r="AN79" s="13">
        <v>4148000</v>
      </c>
      <c r="AO79" s="13">
        <v>6222000</v>
      </c>
      <c r="AP79" s="58"/>
      <c r="AQ79" s="58"/>
      <c r="AS79" s="73"/>
    </row>
    <row r="80" spans="1:45" ht="45" x14ac:dyDescent="0.25">
      <c r="A80" s="10" t="s">
        <v>95</v>
      </c>
      <c r="B80" s="15" t="s">
        <v>37</v>
      </c>
      <c r="C80" s="16" t="s">
        <v>159</v>
      </c>
      <c r="D80" s="17" t="s">
        <v>160</v>
      </c>
      <c r="E80" s="18" t="s">
        <v>2</v>
      </c>
      <c r="F80" s="17" t="s">
        <v>113</v>
      </c>
      <c r="G80" s="21">
        <v>615</v>
      </c>
      <c r="H80" s="11" t="s">
        <v>98</v>
      </c>
      <c r="I80" s="11" t="str">
        <f t="shared" si="9"/>
        <v>29701803</v>
      </c>
      <c r="J80" s="40" t="s">
        <v>161</v>
      </c>
      <c r="K80" s="23" t="s">
        <v>185</v>
      </c>
      <c r="L80" s="23">
        <v>80101500</v>
      </c>
      <c r="M80" s="20" t="s">
        <v>139</v>
      </c>
      <c r="N80" s="14">
        <v>43489</v>
      </c>
      <c r="O80" s="55">
        <v>10.5</v>
      </c>
      <c r="P80" s="27" t="s">
        <v>169</v>
      </c>
      <c r="Q80" s="64" t="s">
        <v>165</v>
      </c>
      <c r="R80" s="58">
        <v>43554000</v>
      </c>
      <c r="S80" s="69">
        <f t="shared" si="19"/>
        <v>43554000</v>
      </c>
      <c r="T80" s="27" t="s">
        <v>145</v>
      </c>
      <c r="U80" s="28" t="s">
        <v>146</v>
      </c>
      <c r="V80" s="56" t="s">
        <v>166</v>
      </c>
      <c r="W80" s="56"/>
      <c r="X80" s="56"/>
      <c r="Y80" s="57">
        <f t="shared" si="12"/>
        <v>43554000</v>
      </c>
      <c r="Z80" s="56"/>
      <c r="AA80" s="12" t="s">
        <v>45</v>
      </c>
      <c r="AB80" s="56"/>
      <c r="AC80" s="56"/>
      <c r="AD80" s="56"/>
      <c r="AE80" s="56"/>
      <c r="AF80" s="13">
        <v>4148000</v>
      </c>
      <c r="AG80" s="13">
        <v>4148000</v>
      </c>
      <c r="AH80" s="13">
        <v>4148000</v>
      </c>
      <c r="AI80" s="13">
        <v>4148000</v>
      </c>
      <c r="AJ80" s="13">
        <v>4148000</v>
      </c>
      <c r="AK80" s="13">
        <v>4148000</v>
      </c>
      <c r="AL80" s="13">
        <v>4148000</v>
      </c>
      <c r="AM80" s="13">
        <v>4148000</v>
      </c>
      <c r="AN80" s="13">
        <v>4148000</v>
      </c>
      <c r="AO80" s="13">
        <v>6222000</v>
      </c>
      <c r="AP80" s="58"/>
      <c r="AQ80" s="58"/>
      <c r="AS80" s="73"/>
    </row>
    <row r="81" spans="1:45" ht="56.25" x14ac:dyDescent="0.25">
      <c r="A81" s="10" t="s">
        <v>95</v>
      </c>
      <c r="B81" s="15" t="s">
        <v>37</v>
      </c>
      <c r="C81" s="16" t="s">
        <v>159</v>
      </c>
      <c r="D81" s="17" t="s">
        <v>160</v>
      </c>
      <c r="E81" s="18" t="s">
        <v>2</v>
      </c>
      <c r="F81" s="17" t="s">
        <v>113</v>
      </c>
      <c r="G81" s="21">
        <v>615</v>
      </c>
      <c r="H81" s="11" t="s">
        <v>98</v>
      </c>
      <c r="I81" s="11" t="str">
        <f t="shared" si="9"/>
        <v>29701803</v>
      </c>
      <c r="J81" s="40" t="s">
        <v>161</v>
      </c>
      <c r="K81" s="23" t="s">
        <v>185</v>
      </c>
      <c r="L81" s="23">
        <v>80101500</v>
      </c>
      <c r="M81" s="20" t="s">
        <v>199</v>
      </c>
      <c r="N81" s="14">
        <v>43489</v>
      </c>
      <c r="O81" s="55">
        <v>10.5</v>
      </c>
      <c r="P81" s="27" t="s">
        <v>169</v>
      </c>
      <c r="Q81" s="64" t="s">
        <v>165</v>
      </c>
      <c r="R81" s="58">
        <v>33327000</v>
      </c>
      <c r="S81" s="69">
        <f t="shared" si="19"/>
        <v>33327000</v>
      </c>
      <c r="T81" s="27" t="s">
        <v>145</v>
      </c>
      <c r="U81" s="28" t="s">
        <v>146</v>
      </c>
      <c r="V81" s="56" t="s">
        <v>166</v>
      </c>
      <c r="W81" s="56"/>
      <c r="X81" s="56"/>
      <c r="Y81" s="57">
        <f t="shared" si="12"/>
        <v>33327000</v>
      </c>
      <c r="Z81" s="56"/>
      <c r="AA81" s="12" t="s">
        <v>46</v>
      </c>
      <c r="AB81" s="56"/>
      <c r="AC81" s="56"/>
      <c r="AD81" s="56"/>
      <c r="AE81" s="56"/>
      <c r="AF81" s="13">
        <v>3174000</v>
      </c>
      <c r="AG81" s="13">
        <v>3174000</v>
      </c>
      <c r="AH81" s="13">
        <v>3174000</v>
      </c>
      <c r="AI81" s="13">
        <v>3174000</v>
      </c>
      <c r="AJ81" s="13">
        <v>3174000</v>
      </c>
      <c r="AK81" s="13">
        <v>3174000</v>
      </c>
      <c r="AL81" s="13">
        <v>3174000</v>
      </c>
      <c r="AM81" s="13">
        <v>3174000</v>
      </c>
      <c r="AN81" s="13">
        <v>3174000</v>
      </c>
      <c r="AO81" s="13">
        <v>4761000</v>
      </c>
      <c r="AP81" s="58"/>
      <c r="AQ81" s="58"/>
      <c r="AS81" s="73"/>
    </row>
    <row r="82" spans="1:45" ht="45" x14ac:dyDescent="0.25">
      <c r="A82" s="10" t="s">
        <v>95</v>
      </c>
      <c r="B82" s="15" t="s">
        <v>37</v>
      </c>
      <c r="C82" s="16" t="s">
        <v>159</v>
      </c>
      <c r="D82" s="17" t="s">
        <v>160</v>
      </c>
      <c r="E82" s="18" t="s">
        <v>2</v>
      </c>
      <c r="F82" s="17" t="s">
        <v>113</v>
      </c>
      <c r="G82" s="21">
        <v>615</v>
      </c>
      <c r="H82" s="11" t="s">
        <v>98</v>
      </c>
      <c r="I82" s="11" t="str">
        <f t="shared" si="9"/>
        <v>29701803</v>
      </c>
      <c r="J82" s="40" t="s">
        <v>161</v>
      </c>
      <c r="K82" s="23" t="s">
        <v>185</v>
      </c>
      <c r="L82" s="23">
        <v>80101500</v>
      </c>
      <c r="M82" s="20" t="s">
        <v>200</v>
      </c>
      <c r="N82" s="14">
        <v>43489</v>
      </c>
      <c r="O82" s="55">
        <v>10.5</v>
      </c>
      <c r="P82" s="27" t="s">
        <v>169</v>
      </c>
      <c r="Q82" s="64" t="s">
        <v>165</v>
      </c>
      <c r="R82" s="58">
        <v>17787000</v>
      </c>
      <c r="S82" s="69">
        <f t="shared" si="19"/>
        <v>17787000</v>
      </c>
      <c r="T82" s="27" t="s">
        <v>145</v>
      </c>
      <c r="U82" s="28" t="s">
        <v>146</v>
      </c>
      <c r="V82" s="56" t="s">
        <v>166</v>
      </c>
      <c r="W82" s="56"/>
      <c r="X82" s="56"/>
      <c r="Y82" s="57">
        <f t="shared" si="12"/>
        <v>17787000</v>
      </c>
      <c r="Z82" s="56"/>
      <c r="AA82" s="12" t="s">
        <v>47</v>
      </c>
      <c r="AB82" s="56"/>
      <c r="AC82" s="56"/>
      <c r="AD82" s="56"/>
      <c r="AE82" s="56"/>
      <c r="AF82" s="13">
        <v>1694000</v>
      </c>
      <c r="AG82" s="13">
        <v>1694000</v>
      </c>
      <c r="AH82" s="13">
        <v>1694000</v>
      </c>
      <c r="AI82" s="13">
        <v>1694000</v>
      </c>
      <c r="AJ82" s="13">
        <v>1694000</v>
      </c>
      <c r="AK82" s="13">
        <v>1694000</v>
      </c>
      <c r="AL82" s="13">
        <v>1694000</v>
      </c>
      <c r="AM82" s="13">
        <v>1694000</v>
      </c>
      <c r="AN82" s="13">
        <v>1694000</v>
      </c>
      <c r="AO82" s="13">
        <v>2541000</v>
      </c>
      <c r="AP82" s="58"/>
      <c r="AQ82" s="58"/>
      <c r="AS82" s="73"/>
    </row>
    <row r="83" spans="1:45" ht="56.25" x14ac:dyDescent="0.25">
      <c r="A83" s="10" t="s">
        <v>95</v>
      </c>
      <c r="B83" s="15" t="s">
        <v>37</v>
      </c>
      <c r="C83" s="16" t="s">
        <v>159</v>
      </c>
      <c r="D83" s="17" t="s">
        <v>160</v>
      </c>
      <c r="E83" s="18" t="s">
        <v>2</v>
      </c>
      <c r="F83" s="17" t="s">
        <v>113</v>
      </c>
      <c r="G83" s="21">
        <v>615</v>
      </c>
      <c r="H83" s="11" t="s">
        <v>98</v>
      </c>
      <c r="I83" s="11" t="str">
        <f t="shared" si="9"/>
        <v>29701803</v>
      </c>
      <c r="J83" s="40" t="s">
        <v>161</v>
      </c>
      <c r="K83" s="23" t="s">
        <v>185</v>
      </c>
      <c r="L83" s="23">
        <v>80101500</v>
      </c>
      <c r="M83" s="42" t="s">
        <v>201</v>
      </c>
      <c r="N83" s="14">
        <v>43489</v>
      </c>
      <c r="O83" s="55">
        <v>10.5</v>
      </c>
      <c r="P83" s="27" t="s">
        <v>169</v>
      </c>
      <c r="Q83" s="64" t="s">
        <v>165</v>
      </c>
      <c r="R83" s="58">
        <v>53329500</v>
      </c>
      <c r="S83" s="69">
        <f t="shared" si="19"/>
        <v>53329500</v>
      </c>
      <c r="T83" s="27" t="s">
        <v>145</v>
      </c>
      <c r="U83" s="28" t="s">
        <v>146</v>
      </c>
      <c r="V83" s="56" t="s">
        <v>166</v>
      </c>
      <c r="W83" s="56"/>
      <c r="X83" s="56"/>
      <c r="Y83" s="57">
        <f t="shared" si="12"/>
        <v>53329500</v>
      </c>
      <c r="Z83" s="56"/>
      <c r="AA83" s="12" t="s">
        <v>48</v>
      </c>
      <c r="AB83" s="56"/>
      <c r="AC83" s="56"/>
      <c r="AD83" s="56"/>
      <c r="AE83" s="56"/>
      <c r="AF83" s="13">
        <v>5079000</v>
      </c>
      <c r="AG83" s="13">
        <v>5079000</v>
      </c>
      <c r="AH83" s="13">
        <v>5079000</v>
      </c>
      <c r="AI83" s="13">
        <v>5079000</v>
      </c>
      <c r="AJ83" s="13">
        <v>5079000</v>
      </c>
      <c r="AK83" s="13">
        <v>5079000</v>
      </c>
      <c r="AL83" s="13">
        <v>5079000</v>
      </c>
      <c r="AM83" s="13">
        <v>5079000</v>
      </c>
      <c r="AN83" s="13">
        <v>5079000</v>
      </c>
      <c r="AO83" s="13">
        <v>7618500</v>
      </c>
      <c r="AP83" s="58"/>
      <c r="AQ83" s="58"/>
      <c r="AS83" s="73"/>
    </row>
    <row r="84" spans="1:45" ht="45" x14ac:dyDescent="0.25">
      <c r="A84" s="10" t="s">
        <v>95</v>
      </c>
      <c r="B84" s="15" t="s">
        <v>37</v>
      </c>
      <c r="C84" s="16" t="s">
        <v>159</v>
      </c>
      <c r="D84" s="17" t="s">
        <v>160</v>
      </c>
      <c r="E84" s="18" t="s">
        <v>2</v>
      </c>
      <c r="F84" s="17" t="s">
        <v>113</v>
      </c>
      <c r="G84" s="21">
        <v>615</v>
      </c>
      <c r="H84" s="11" t="s">
        <v>98</v>
      </c>
      <c r="I84" s="11" t="str">
        <f t="shared" si="9"/>
        <v>29701803</v>
      </c>
      <c r="J84" s="40" t="s">
        <v>161</v>
      </c>
      <c r="K84" s="23" t="s">
        <v>185</v>
      </c>
      <c r="L84" s="23">
        <v>80101500</v>
      </c>
      <c r="M84" s="75" t="s">
        <v>202</v>
      </c>
      <c r="N84" s="14">
        <v>43489</v>
      </c>
      <c r="O84" s="55">
        <v>10.5</v>
      </c>
      <c r="P84" s="27" t="s">
        <v>169</v>
      </c>
      <c r="Q84" s="64" t="s">
        <v>165</v>
      </c>
      <c r="R84" s="58">
        <v>53329500</v>
      </c>
      <c r="S84" s="69">
        <f t="shared" si="19"/>
        <v>53329500</v>
      </c>
      <c r="T84" s="27" t="s">
        <v>145</v>
      </c>
      <c r="U84" s="28" t="s">
        <v>146</v>
      </c>
      <c r="V84" s="56" t="s">
        <v>166</v>
      </c>
      <c r="W84" s="56"/>
      <c r="X84" s="56"/>
      <c r="Y84" s="57">
        <f t="shared" si="12"/>
        <v>53329500</v>
      </c>
      <c r="Z84" s="56"/>
      <c r="AA84" s="12" t="s">
        <v>49</v>
      </c>
      <c r="AB84" s="56"/>
      <c r="AC84" s="56"/>
      <c r="AD84" s="56"/>
      <c r="AE84" s="56"/>
      <c r="AF84" s="13">
        <v>5079000</v>
      </c>
      <c r="AG84" s="13">
        <v>5079000</v>
      </c>
      <c r="AH84" s="13">
        <v>5079000</v>
      </c>
      <c r="AI84" s="13">
        <v>5079000</v>
      </c>
      <c r="AJ84" s="13">
        <v>5079000</v>
      </c>
      <c r="AK84" s="13">
        <v>5079000</v>
      </c>
      <c r="AL84" s="13">
        <v>5079000</v>
      </c>
      <c r="AM84" s="13">
        <v>5079000</v>
      </c>
      <c r="AN84" s="13">
        <v>5079000</v>
      </c>
      <c r="AO84" s="13">
        <v>7618500</v>
      </c>
      <c r="AP84" s="58"/>
      <c r="AQ84" s="58"/>
      <c r="AS84" s="73"/>
    </row>
    <row r="85" spans="1:45" ht="45" x14ac:dyDescent="0.25">
      <c r="A85" s="10" t="s">
        <v>95</v>
      </c>
      <c r="B85" s="15" t="s">
        <v>37</v>
      </c>
      <c r="C85" s="16" t="s">
        <v>159</v>
      </c>
      <c r="D85" s="17" t="s">
        <v>160</v>
      </c>
      <c r="E85" s="18" t="s">
        <v>2</v>
      </c>
      <c r="F85" s="17" t="s">
        <v>113</v>
      </c>
      <c r="G85" s="21">
        <v>615</v>
      </c>
      <c r="H85" s="11" t="s">
        <v>98</v>
      </c>
      <c r="I85" s="11" t="str">
        <f t="shared" si="9"/>
        <v>29701803</v>
      </c>
      <c r="J85" s="40" t="s">
        <v>161</v>
      </c>
      <c r="K85" s="23" t="s">
        <v>185</v>
      </c>
      <c r="L85" s="23">
        <v>80101500</v>
      </c>
      <c r="M85" s="76" t="s">
        <v>203</v>
      </c>
      <c r="N85" s="14">
        <v>43489</v>
      </c>
      <c r="O85" s="55">
        <v>10.5</v>
      </c>
      <c r="P85" s="27" t="s">
        <v>169</v>
      </c>
      <c r="Q85" s="64" t="s">
        <v>165</v>
      </c>
      <c r="R85" s="58">
        <v>53329500</v>
      </c>
      <c r="S85" s="69">
        <f t="shared" si="19"/>
        <v>53329500</v>
      </c>
      <c r="T85" s="27" t="s">
        <v>145</v>
      </c>
      <c r="U85" s="28" t="s">
        <v>146</v>
      </c>
      <c r="V85" s="56" t="s">
        <v>166</v>
      </c>
      <c r="W85" s="56"/>
      <c r="X85" s="56"/>
      <c r="Y85" s="57">
        <f t="shared" si="12"/>
        <v>53329500</v>
      </c>
      <c r="Z85" s="56"/>
      <c r="AA85" s="12" t="s">
        <v>50</v>
      </c>
      <c r="AB85" s="56"/>
      <c r="AC85" s="56"/>
      <c r="AD85" s="56"/>
      <c r="AE85" s="56"/>
      <c r="AF85" s="13">
        <v>5079000</v>
      </c>
      <c r="AG85" s="13">
        <v>5079000</v>
      </c>
      <c r="AH85" s="13">
        <v>5079000</v>
      </c>
      <c r="AI85" s="13">
        <v>5079000</v>
      </c>
      <c r="AJ85" s="13">
        <v>5079000</v>
      </c>
      <c r="AK85" s="13">
        <v>5079000</v>
      </c>
      <c r="AL85" s="13">
        <v>5079000</v>
      </c>
      <c r="AM85" s="13">
        <v>5079000</v>
      </c>
      <c r="AN85" s="13">
        <v>5079000</v>
      </c>
      <c r="AO85" s="13">
        <v>7618500</v>
      </c>
      <c r="AP85" s="58"/>
      <c r="AQ85" s="58"/>
      <c r="AS85" s="73"/>
    </row>
    <row r="86" spans="1:45" ht="45" x14ac:dyDescent="0.25">
      <c r="A86" s="10" t="s">
        <v>95</v>
      </c>
      <c r="B86" s="15" t="s">
        <v>37</v>
      </c>
      <c r="C86" s="16" t="s">
        <v>159</v>
      </c>
      <c r="D86" s="17" t="s">
        <v>160</v>
      </c>
      <c r="E86" s="18" t="s">
        <v>2</v>
      </c>
      <c r="F86" s="17" t="s">
        <v>113</v>
      </c>
      <c r="G86" s="21">
        <v>615</v>
      </c>
      <c r="H86" s="11" t="s">
        <v>98</v>
      </c>
      <c r="I86" s="11" t="str">
        <f t="shared" si="9"/>
        <v>29701803</v>
      </c>
      <c r="J86" s="40" t="s">
        <v>161</v>
      </c>
      <c r="K86" s="23" t="s">
        <v>185</v>
      </c>
      <c r="L86" s="23">
        <v>80101500</v>
      </c>
      <c r="M86" s="77" t="s">
        <v>207</v>
      </c>
      <c r="N86" s="14">
        <v>43489</v>
      </c>
      <c r="O86" s="55">
        <v>10.5</v>
      </c>
      <c r="P86" s="27" t="s">
        <v>169</v>
      </c>
      <c r="Q86" s="64" t="s">
        <v>165</v>
      </c>
      <c r="R86" s="58">
        <v>14826000</v>
      </c>
      <c r="S86" s="69">
        <f t="shared" si="19"/>
        <v>14826000</v>
      </c>
      <c r="T86" s="27" t="s">
        <v>145</v>
      </c>
      <c r="U86" s="28" t="s">
        <v>146</v>
      </c>
      <c r="V86" s="56" t="s">
        <v>166</v>
      </c>
      <c r="W86" s="56"/>
      <c r="X86" s="56"/>
      <c r="Y86" s="57">
        <f t="shared" si="12"/>
        <v>14826000</v>
      </c>
      <c r="Z86" s="56"/>
      <c r="AA86" s="12" t="s">
        <v>51</v>
      </c>
      <c r="AB86" s="56"/>
      <c r="AC86" s="56"/>
      <c r="AD86" s="56"/>
      <c r="AE86" s="56"/>
      <c r="AF86" s="13">
        <v>1412000</v>
      </c>
      <c r="AG86" s="13">
        <v>1412000</v>
      </c>
      <c r="AH86" s="13">
        <v>1412000</v>
      </c>
      <c r="AI86" s="13">
        <v>1412000</v>
      </c>
      <c r="AJ86" s="13">
        <v>1412000</v>
      </c>
      <c r="AK86" s="13">
        <v>1412000</v>
      </c>
      <c r="AL86" s="13">
        <v>1412000</v>
      </c>
      <c r="AM86" s="13">
        <v>1412000</v>
      </c>
      <c r="AN86" s="13">
        <v>1412000</v>
      </c>
      <c r="AO86" s="13">
        <v>2118000</v>
      </c>
      <c r="AP86" s="58"/>
      <c r="AQ86" s="58"/>
      <c r="AS86" s="73"/>
    </row>
    <row r="87" spans="1:45" ht="45" x14ac:dyDescent="0.25">
      <c r="A87" s="10" t="s">
        <v>95</v>
      </c>
      <c r="B87" s="15" t="s">
        <v>37</v>
      </c>
      <c r="C87" s="16" t="s">
        <v>159</v>
      </c>
      <c r="D87" s="17" t="s">
        <v>160</v>
      </c>
      <c r="E87" s="18" t="s">
        <v>2</v>
      </c>
      <c r="F87" s="17" t="s">
        <v>113</v>
      </c>
      <c r="G87" s="21">
        <v>615</v>
      </c>
      <c r="H87" s="11" t="s">
        <v>98</v>
      </c>
      <c r="I87" s="11" t="str">
        <f t="shared" si="9"/>
        <v>29701803</v>
      </c>
      <c r="J87" s="40" t="s">
        <v>161</v>
      </c>
      <c r="K87" s="23" t="s">
        <v>185</v>
      </c>
      <c r="L87" s="23">
        <v>80101500</v>
      </c>
      <c r="M87" s="74" t="s">
        <v>205</v>
      </c>
      <c r="N87" s="14">
        <v>43489</v>
      </c>
      <c r="O87" s="55">
        <v>10.5</v>
      </c>
      <c r="P87" s="27" t="s">
        <v>169</v>
      </c>
      <c r="Q87" s="64" t="s">
        <v>165</v>
      </c>
      <c r="R87" s="58">
        <v>53329500</v>
      </c>
      <c r="S87" s="69">
        <f t="shared" si="19"/>
        <v>53329500</v>
      </c>
      <c r="T87" s="27" t="s">
        <v>145</v>
      </c>
      <c r="U87" s="28" t="s">
        <v>146</v>
      </c>
      <c r="V87" s="56" t="s">
        <v>166</v>
      </c>
      <c r="W87" s="56"/>
      <c r="X87" s="56"/>
      <c r="Y87" s="57">
        <f t="shared" si="12"/>
        <v>53329500</v>
      </c>
      <c r="Z87" s="56"/>
      <c r="AA87" s="12" t="s">
        <v>52</v>
      </c>
      <c r="AB87" s="56"/>
      <c r="AC87" s="56"/>
      <c r="AD87" s="56"/>
      <c r="AE87" s="56"/>
      <c r="AF87" s="13">
        <v>5079000</v>
      </c>
      <c r="AG87" s="13">
        <v>5079000</v>
      </c>
      <c r="AH87" s="13">
        <v>5079000</v>
      </c>
      <c r="AI87" s="13">
        <v>5079000</v>
      </c>
      <c r="AJ87" s="13">
        <v>5079000</v>
      </c>
      <c r="AK87" s="13">
        <v>5079000</v>
      </c>
      <c r="AL87" s="13">
        <v>5079000</v>
      </c>
      <c r="AM87" s="13">
        <v>5079000</v>
      </c>
      <c r="AN87" s="13">
        <v>5079000</v>
      </c>
      <c r="AO87" s="13">
        <v>7618500</v>
      </c>
      <c r="AP87" s="58"/>
      <c r="AQ87" s="58"/>
      <c r="AS87" s="73"/>
    </row>
    <row r="88" spans="1:45" ht="45" x14ac:dyDescent="0.25">
      <c r="A88" s="10" t="s">
        <v>95</v>
      </c>
      <c r="B88" s="15" t="s">
        <v>37</v>
      </c>
      <c r="C88" s="16" t="s">
        <v>159</v>
      </c>
      <c r="D88" s="17" t="s">
        <v>160</v>
      </c>
      <c r="E88" s="18" t="s">
        <v>2</v>
      </c>
      <c r="F88" s="17" t="s">
        <v>113</v>
      </c>
      <c r="G88" s="21">
        <v>615</v>
      </c>
      <c r="H88" s="11" t="s">
        <v>98</v>
      </c>
      <c r="I88" s="11" t="str">
        <f t="shared" si="9"/>
        <v>29701803</v>
      </c>
      <c r="J88" s="40" t="s">
        <v>161</v>
      </c>
      <c r="K88" s="23" t="s">
        <v>185</v>
      </c>
      <c r="L88" s="23">
        <v>80101500</v>
      </c>
      <c r="M88" s="76" t="s">
        <v>206</v>
      </c>
      <c r="N88" s="14">
        <v>43489</v>
      </c>
      <c r="O88" s="55">
        <v>10.5</v>
      </c>
      <c r="P88" s="27" t="s">
        <v>169</v>
      </c>
      <c r="Q88" s="64" t="s">
        <v>165</v>
      </c>
      <c r="R88" s="58">
        <v>53329500</v>
      </c>
      <c r="S88" s="69">
        <f t="shared" si="19"/>
        <v>53329500</v>
      </c>
      <c r="T88" s="27" t="s">
        <v>145</v>
      </c>
      <c r="U88" s="28" t="s">
        <v>146</v>
      </c>
      <c r="V88" s="56" t="s">
        <v>166</v>
      </c>
      <c r="W88" s="56"/>
      <c r="X88" s="56"/>
      <c r="Y88" s="57">
        <f t="shared" si="12"/>
        <v>53329500</v>
      </c>
      <c r="Z88" s="56"/>
      <c r="AA88" s="12" t="s">
        <v>53</v>
      </c>
      <c r="AB88" s="56"/>
      <c r="AC88" s="56"/>
      <c r="AD88" s="56"/>
      <c r="AE88" s="56"/>
      <c r="AF88" s="13">
        <v>5079000</v>
      </c>
      <c r="AG88" s="13">
        <v>5079000</v>
      </c>
      <c r="AH88" s="13">
        <v>5079000</v>
      </c>
      <c r="AI88" s="13">
        <v>5079000</v>
      </c>
      <c r="AJ88" s="13">
        <v>5079000</v>
      </c>
      <c r="AK88" s="13">
        <v>5079000</v>
      </c>
      <c r="AL88" s="13">
        <v>5079000</v>
      </c>
      <c r="AM88" s="13">
        <v>5079000</v>
      </c>
      <c r="AN88" s="13">
        <v>5079000</v>
      </c>
      <c r="AO88" s="13">
        <v>7618500</v>
      </c>
      <c r="AP88" s="58"/>
      <c r="AQ88" s="58"/>
      <c r="AS88" s="73"/>
    </row>
    <row r="89" spans="1:45" ht="45" x14ac:dyDescent="0.25">
      <c r="A89" s="10" t="s">
        <v>95</v>
      </c>
      <c r="B89" s="15" t="s">
        <v>37</v>
      </c>
      <c r="C89" s="16" t="s">
        <v>159</v>
      </c>
      <c r="D89" s="17" t="s">
        <v>160</v>
      </c>
      <c r="E89" s="18" t="s">
        <v>2</v>
      </c>
      <c r="F89" s="17" t="s">
        <v>113</v>
      </c>
      <c r="G89" s="21">
        <v>615</v>
      </c>
      <c r="H89" s="11" t="s">
        <v>98</v>
      </c>
      <c r="I89" s="11" t="str">
        <f t="shared" si="9"/>
        <v>29701803</v>
      </c>
      <c r="J89" s="40" t="s">
        <v>161</v>
      </c>
      <c r="K89" s="23" t="s">
        <v>185</v>
      </c>
      <c r="L89" s="23">
        <v>80101500</v>
      </c>
      <c r="M89" s="20" t="s">
        <v>134</v>
      </c>
      <c r="N89" s="14">
        <v>43489</v>
      </c>
      <c r="O89" s="55">
        <v>10.5</v>
      </c>
      <c r="P89" s="27" t="s">
        <v>169</v>
      </c>
      <c r="Q89" s="64" t="s">
        <v>165</v>
      </c>
      <c r="R89" s="58">
        <v>53329500</v>
      </c>
      <c r="S89" s="69">
        <f t="shared" si="19"/>
        <v>53329500</v>
      </c>
      <c r="T89" s="27" t="s">
        <v>145</v>
      </c>
      <c r="U89" s="28" t="s">
        <v>146</v>
      </c>
      <c r="V89" s="56" t="s">
        <v>166</v>
      </c>
      <c r="W89" s="56"/>
      <c r="X89" s="56"/>
      <c r="Y89" s="57">
        <f t="shared" si="12"/>
        <v>53329500</v>
      </c>
      <c r="Z89" s="56"/>
      <c r="AA89" s="12" t="s">
        <v>54</v>
      </c>
      <c r="AB89" s="56"/>
      <c r="AC89" s="56"/>
      <c r="AD89" s="56"/>
      <c r="AE89" s="56"/>
      <c r="AF89" s="13">
        <v>5079000</v>
      </c>
      <c r="AG89" s="13">
        <v>5079000</v>
      </c>
      <c r="AH89" s="13">
        <v>5079000</v>
      </c>
      <c r="AI89" s="13">
        <v>5079000</v>
      </c>
      <c r="AJ89" s="13">
        <v>5079000</v>
      </c>
      <c r="AK89" s="13">
        <v>5079000</v>
      </c>
      <c r="AL89" s="13">
        <v>5079000</v>
      </c>
      <c r="AM89" s="13">
        <v>5079000</v>
      </c>
      <c r="AN89" s="13">
        <v>5079000</v>
      </c>
      <c r="AO89" s="13">
        <v>7618500</v>
      </c>
      <c r="AP89" s="58"/>
      <c r="AQ89" s="58"/>
      <c r="AS89" s="73"/>
    </row>
    <row r="90" spans="1:45" ht="67.5" x14ac:dyDescent="0.25">
      <c r="A90" s="35" t="s">
        <v>95</v>
      </c>
      <c r="B90" s="15" t="s">
        <v>37</v>
      </c>
      <c r="C90" s="16" t="s">
        <v>198</v>
      </c>
      <c r="D90" s="17" t="s">
        <v>160</v>
      </c>
      <c r="E90" s="18" t="s">
        <v>2</v>
      </c>
      <c r="F90" s="17" t="s">
        <v>113</v>
      </c>
      <c r="G90" s="37">
        <v>615</v>
      </c>
      <c r="H90" s="38" t="s">
        <v>98</v>
      </c>
      <c r="I90" s="39" t="str">
        <f t="shared" si="9"/>
        <v>29701803</v>
      </c>
      <c r="J90" s="40" t="s">
        <v>161</v>
      </c>
      <c r="K90" s="41" t="s">
        <v>162</v>
      </c>
      <c r="L90" s="41">
        <v>80100001</v>
      </c>
      <c r="M90" s="42" t="s">
        <v>163</v>
      </c>
      <c r="N90" s="43"/>
      <c r="O90" s="55">
        <v>5</v>
      </c>
      <c r="P90" s="44" t="s">
        <v>164</v>
      </c>
      <c r="Q90" s="36" t="s">
        <v>165</v>
      </c>
      <c r="R90" s="70">
        <v>503031242</v>
      </c>
      <c r="S90" s="71">
        <f t="shared" ref="S90" si="22">+R90</f>
        <v>503031242</v>
      </c>
      <c r="T90" s="27" t="s">
        <v>145</v>
      </c>
      <c r="U90" s="28" t="s">
        <v>146</v>
      </c>
      <c r="V90" s="44" t="s">
        <v>166</v>
      </c>
      <c r="W90" s="46"/>
      <c r="X90" s="47"/>
      <c r="Y90" s="45">
        <v>503031242</v>
      </c>
      <c r="Z90" s="44"/>
      <c r="AA90" s="48" t="s">
        <v>167</v>
      </c>
      <c r="AB90" s="48" t="s">
        <v>168</v>
      </c>
      <c r="AC90" s="49"/>
      <c r="AD90" s="50"/>
      <c r="AE90" s="50"/>
      <c r="AF90" s="50">
        <v>201212497</v>
      </c>
      <c r="AG90" s="50">
        <v>71861606</v>
      </c>
      <c r="AH90" s="50">
        <v>71861606</v>
      </c>
      <c r="AI90" s="50">
        <v>71861606</v>
      </c>
      <c r="AJ90" s="50">
        <v>86233927</v>
      </c>
      <c r="AK90" s="50"/>
      <c r="AL90" s="50"/>
      <c r="AM90" s="50"/>
      <c r="AN90" s="50"/>
      <c r="AO90" s="50"/>
      <c r="AP90" s="32"/>
      <c r="AQ90" s="32"/>
    </row>
    <row r="91" spans="1:45" x14ac:dyDescent="0.25">
      <c r="R91" s="72">
        <f>SUM(R28:R90)</f>
        <v>27250459866</v>
      </c>
    </row>
  </sheetData>
  <autoFilter ref="A27:AR90"/>
  <mergeCells count="32">
    <mergeCell ref="B18:C18"/>
    <mergeCell ref="F19:I19"/>
    <mergeCell ref="B12:C12"/>
    <mergeCell ref="B13:C13"/>
    <mergeCell ref="F13:I17"/>
    <mergeCell ref="B14:C14"/>
    <mergeCell ref="B15:C15"/>
    <mergeCell ref="B16:C16"/>
    <mergeCell ref="B17:C17"/>
    <mergeCell ref="AE3:AF3"/>
    <mergeCell ref="F7:I11"/>
    <mergeCell ref="B8:C8"/>
    <mergeCell ref="B9:C9"/>
    <mergeCell ref="B10:C10"/>
    <mergeCell ref="B11:C11"/>
    <mergeCell ref="W1:Z3"/>
    <mergeCell ref="AA1:AD2"/>
    <mergeCell ref="AE1:AF1"/>
    <mergeCell ref="I2:J2"/>
    <mergeCell ref="S2:T2"/>
    <mergeCell ref="AE2:AF2"/>
    <mergeCell ref="I3:J3"/>
    <mergeCell ref="O3:R3"/>
    <mergeCell ref="S3:T3"/>
    <mergeCell ref="AA3:AD3"/>
    <mergeCell ref="S1:T1"/>
    <mergeCell ref="E3:H3"/>
    <mergeCell ref="A1:D3"/>
    <mergeCell ref="E1:H2"/>
    <mergeCell ref="I1:J1"/>
    <mergeCell ref="K1:N3"/>
    <mergeCell ref="O1:R2"/>
  </mergeCells>
  <conditionalFormatting sqref="D38 B38 F38">
    <cfRule type="expression" dxfId="41" priority="53">
      <formula>LEN(#REF!)&lt;=12</formula>
    </cfRule>
  </conditionalFormatting>
  <conditionalFormatting sqref="J38">
    <cfRule type="expression" dxfId="40" priority="52">
      <formula>LEN(#REF!)&lt;=12</formula>
    </cfRule>
  </conditionalFormatting>
  <conditionalFormatting sqref="B35 D35">
    <cfRule type="expression" dxfId="39" priority="55">
      <formula>LEN(#REF!)&lt;=12</formula>
    </cfRule>
  </conditionalFormatting>
  <conditionalFormatting sqref="J35">
    <cfRule type="expression" dxfId="38" priority="54">
      <formula>LEN(#REF!)&lt;=12</formula>
    </cfRule>
  </conditionalFormatting>
  <conditionalFormatting sqref="B34 F34">
    <cfRule type="expression" dxfId="37" priority="44">
      <formula>LEN(#REF!)&lt;=12</formula>
    </cfRule>
  </conditionalFormatting>
  <conditionalFormatting sqref="D34">
    <cfRule type="expression" dxfId="36" priority="43">
      <formula>LEN(#REF!)&lt;=12</formula>
    </cfRule>
  </conditionalFormatting>
  <conditionalFormatting sqref="B36 D36">
    <cfRule type="expression" dxfId="35" priority="51">
      <formula>LEN(#REF!)&lt;=12</formula>
    </cfRule>
  </conditionalFormatting>
  <conditionalFormatting sqref="J36">
    <cfRule type="expression" dxfId="34" priority="50">
      <formula>LEN(#REF!)&lt;=12</formula>
    </cfRule>
  </conditionalFormatting>
  <conditionalFormatting sqref="B37 D37">
    <cfRule type="expression" dxfId="33" priority="49">
      <formula>LEN(#REF!)&lt;=12</formula>
    </cfRule>
  </conditionalFormatting>
  <conditionalFormatting sqref="J37">
    <cfRule type="expression" dxfId="32" priority="48">
      <formula>LEN(#REF!)&lt;=12</formula>
    </cfRule>
  </conditionalFormatting>
  <conditionalFormatting sqref="J34">
    <cfRule type="expression" dxfId="31" priority="41">
      <formula>LEN(#REF!)&lt;=12</formula>
    </cfRule>
  </conditionalFormatting>
  <conditionalFormatting sqref="J33">
    <cfRule type="expression" dxfId="30" priority="42">
      <formula>LEN(#REF!)&lt;=12</formula>
    </cfRule>
  </conditionalFormatting>
  <conditionalFormatting sqref="F33 D33 B33">
    <cfRule type="expression" dxfId="29" priority="45">
      <formula>LEN(#REF!)&lt;=12</formula>
    </cfRule>
  </conditionalFormatting>
  <conditionalFormatting sqref="F41 D41 B41">
    <cfRule type="expression" dxfId="28" priority="38">
      <formula>LEN(#REF!)&lt;=12</formula>
    </cfRule>
  </conditionalFormatting>
  <conditionalFormatting sqref="B67:B68 D67:D68">
    <cfRule type="expression" dxfId="27" priority="32">
      <formula>LEN(#REF!)&lt;=12</formula>
    </cfRule>
  </conditionalFormatting>
  <conditionalFormatting sqref="I67:I68">
    <cfRule type="expression" dxfId="26" priority="31">
      <formula>LEN(#REF!)&lt;=12</formula>
    </cfRule>
  </conditionalFormatting>
  <conditionalFormatting sqref="J41">
    <cfRule type="expression" dxfId="25" priority="37">
      <formula>LEN(#REF!)&lt;=12</formula>
    </cfRule>
  </conditionalFormatting>
  <conditionalFormatting sqref="D39 B39 F39">
    <cfRule type="expression" dxfId="24" priority="40">
      <formula>LEN(#REF!)&lt;=12</formula>
    </cfRule>
  </conditionalFormatting>
  <conditionalFormatting sqref="J39">
    <cfRule type="expression" dxfId="23" priority="39">
      <formula>LEN(#REF!)&lt;=12</formula>
    </cfRule>
  </conditionalFormatting>
  <conditionalFormatting sqref="F66 B66 D66">
    <cfRule type="expression" dxfId="22" priority="30">
      <formula>LEN(#REF!)&lt;=12</formula>
    </cfRule>
  </conditionalFormatting>
  <conditionalFormatting sqref="R90">
    <cfRule type="expression" dxfId="21" priority="26">
      <formula>LEN(#REF!)&lt;=12</formula>
    </cfRule>
  </conditionalFormatting>
  <conditionalFormatting sqref="J70:J72">
    <cfRule type="expression" dxfId="20" priority="20">
      <formula>LEN(#REF!)&lt;=12</formula>
    </cfRule>
  </conditionalFormatting>
  <conditionalFormatting sqref="F46 D46 B46">
    <cfRule type="expression" dxfId="19" priority="13">
      <formula>LEN(#REF!)&lt;=12</formula>
    </cfRule>
  </conditionalFormatting>
  <conditionalFormatting sqref="F70:F72 B70:B72 D70:D72">
    <cfRule type="expression" dxfId="18" priority="21">
      <formula>LEN(#REF!)&lt;=12</formula>
    </cfRule>
  </conditionalFormatting>
  <conditionalFormatting sqref="F55:F60 D55:D60 B55:B60 B62:B65 D62:D65 F62:F65">
    <cfRule type="expression" dxfId="17" priority="9">
      <formula>LEN(#REF!)&lt;=12</formula>
    </cfRule>
  </conditionalFormatting>
  <conditionalFormatting sqref="J55:J60 J62:J65">
    <cfRule type="expression" dxfId="16" priority="10">
      <formula>LEN(#REF!)&lt;=12</formula>
    </cfRule>
  </conditionalFormatting>
  <conditionalFormatting sqref="J48:J54">
    <cfRule type="expression" dxfId="15" priority="11">
      <formula>LEN(#REF!)&lt;=12</formula>
    </cfRule>
  </conditionalFormatting>
  <conditionalFormatting sqref="F40 D40 B40">
    <cfRule type="expression" dxfId="14" priority="19">
      <formula>LEN(#REF!)&lt;=12</formula>
    </cfRule>
  </conditionalFormatting>
  <conditionalFormatting sqref="J40">
    <cfRule type="expression" dxfId="13" priority="18">
      <formula>LEN(#REF!)&lt;=12</formula>
    </cfRule>
  </conditionalFormatting>
  <conditionalFormatting sqref="F42:F45 D42:D45 B42:B45">
    <cfRule type="expression" dxfId="12" priority="17">
      <formula>LEN(#REF!)&lt;=12</formula>
    </cfRule>
  </conditionalFormatting>
  <conditionalFormatting sqref="J42:J45">
    <cfRule type="expression" dxfId="11" priority="16">
      <formula>LEN(#REF!)&lt;=12</formula>
    </cfRule>
  </conditionalFormatting>
  <conditionalFormatting sqref="D47 F47 B47">
    <cfRule type="expression" dxfId="10" priority="15">
      <formula>LEN(#REF!)&lt;=12</formula>
    </cfRule>
  </conditionalFormatting>
  <conditionalFormatting sqref="J46:J47">
    <cfRule type="expression" dxfId="9" priority="14">
      <formula>LEN(#REF!)&lt;=12</formula>
    </cfRule>
  </conditionalFormatting>
  <conditionalFormatting sqref="J61">
    <cfRule type="expression" dxfId="8" priority="7">
      <formula>LEN(#REF!)&lt;=12</formula>
    </cfRule>
  </conditionalFormatting>
  <conditionalFormatting sqref="D48:D54 F48:F54 B48:B54">
    <cfRule type="expression" dxfId="7" priority="12">
      <formula>LEN(#REF!)&lt;=12</formula>
    </cfRule>
  </conditionalFormatting>
  <conditionalFormatting sqref="D61 F61 B61">
    <cfRule type="expression" dxfId="6" priority="8">
      <formula>LEN(#REF!)&lt;=12</formula>
    </cfRule>
  </conditionalFormatting>
  <conditionalFormatting sqref="B74:B89 D74:D89 F74:F89">
    <cfRule type="expression" dxfId="5" priority="3">
      <formula>LEN(#REF!)&lt;=12</formula>
    </cfRule>
  </conditionalFormatting>
  <conditionalFormatting sqref="B69 D69">
    <cfRule type="expression" dxfId="4" priority="6">
      <formula>LEN(#REF!)&lt;=12</formula>
    </cfRule>
  </conditionalFormatting>
  <conditionalFormatting sqref="I69">
    <cfRule type="expression" dxfId="3" priority="5">
      <formula>LEN(#REF!)&lt;=12</formula>
    </cfRule>
  </conditionalFormatting>
  <conditionalFormatting sqref="B73 D73 F73">
    <cfRule type="expression" dxfId="2" priority="4">
      <formula>LEN(#REF!)&lt;=12</formula>
    </cfRule>
  </conditionalFormatting>
  <conditionalFormatting sqref="B90 D90 F90">
    <cfRule type="expression" dxfId="1" priority="2">
      <formula>LEN(#REF!)&lt;=12</formula>
    </cfRule>
  </conditionalFormatting>
  <conditionalFormatting sqref="I70:I72">
    <cfRule type="expression" dxfId="0" priority="1">
      <formula>LEN(#REF!)&lt;=12</formula>
    </cfRule>
  </conditionalFormatting>
  <hyperlinks>
    <hyperlink ref="B11"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Mauricio Soto Angarita</dc:creator>
  <cp:lastModifiedBy>Jorge Enrique Pinzon Pinzon</cp:lastModifiedBy>
  <dcterms:created xsi:type="dcterms:W3CDTF">2019-01-29T19:44:29Z</dcterms:created>
  <dcterms:modified xsi:type="dcterms:W3CDTF">2021-11-30T21:47:07Z</dcterms:modified>
</cp:coreProperties>
</file>